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todd/tmp/"/>
    </mc:Choice>
  </mc:AlternateContent>
  <xr:revisionPtr revIDLastSave="0" documentId="13_ncr:1_{EAF1FA17-85E4-0546-9456-196448760F8E}" xr6:coauthVersionLast="47" xr6:coauthVersionMax="47" xr10:uidLastSave="{00000000-0000-0000-0000-000000000000}"/>
  <bookViews>
    <workbookView xWindow="-32000" yWindow="620" windowWidth="32000" windowHeight="1768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externalReferences>
    <externalReference r:id="rId13"/>
  </externalReferences>
  <definedNames>
    <definedName name="_xlnm._FilterDatabase" localSheetId="1" hidden="1">'Policy Characteristics'!$A$3:$O$127</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36" i="1" l="1"/>
  <c r="P1633" i="1"/>
  <c r="P1600" i="1"/>
  <c r="P1599" i="1"/>
  <c r="P1598" i="1"/>
  <c r="P1597" i="1"/>
  <c r="P1596" i="1"/>
  <c r="P1595" i="1"/>
  <c r="P1594" i="1"/>
  <c r="P1593" i="1"/>
  <c r="P888" i="1"/>
  <c r="P887" i="1"/>
  <c r="P886" i="1"/>
  <c r="P885" i="1"/>
  <c r="P884" i="1"/>
  <c r="P407" i="1"/>
  <c r="P408" i="1"/>
  <c r="P409" i="1"/>
  <c r="P410" i="1"/>
  <c r="P411" i="1"/>
  <c r="P412" i="1"/>
  <c r="P413" i="1"/>
  <c r="P414" i="1"/>
  <c r="P415" i="1"/>
  <c r="P416" i="1"/>
  <c r="P417" i="1"/>
  <c r="P418" i="1"/>
  <c r="P419" i="1"/>
  <c r="P420" i="1"/>
  <c r="P421" i="1"/>
  <c r="P422" i="1"/>
  <c r="P423" i="1"/>
  <c r="P424" i="1"/>
  <c r="P425" i="1"/>
  <c r="P426" i="1"/>
  <c r="P427" i="1"/>
  <c r="P428" i="1"/>
  <c r="P429" i="1"/>
  <c r="P406" i="1"/>
  <c r="F117" i="8"/>
  <c r="F132" i="8"/>
  <c r="B19" i="10" a="1"/>
  <c r="B18" i="10" a="1"/>
  <c r="J2050" i="1"/>
  <c r="J2051" i="1"/>
  <c r="J2052" i="1"/>
  <c r="J2053" i="1"/>
  <c r="B2051" i="1"/>
  <c r="B2052" i="1"/>
  <c r="B2053" i="1"/>
  <c r="A2051" i="1"/>
  <c r="A2052" i="1"/>
  <c r="A2053" i="1"/>
  <c r="L2052" i="1"/>
  <c r="M2052" i="1"/>
  <c r="N2052" i="1"/>
  <c r="O2052" i="1"/>
  <c r="P2052" i="1"/>
  <c r="Q2052" i="1"/>
  <c r="R2052" i="1"/>
  <c r="L2053" i="1"/>
  <c r="M2053" i="1"/>
  <c r="N2053" i="1"/>
  <c r="O2053" i="1"/>
  <c r="P2053" i="1"/>
  <c r="Q2053" i="1"/>
  <c r="R2053" i="1"/>
  <c r="K2051" i="1"/>
  <c r="K2052" i="1"/>
  <c r="K2053" i="1"/>
  <c r="F121" i="8"/>
  <c r="F122" i="8"/>
  <c r="F123" i="8"/>
  <c r="F124" i="8"/>
  <c r="F125" i="8"/>
  <c r="F126" i="8"/>
  <c r="F127" i="8"/>
  <c r="F128" i="8"/>
  <c r="F129" i="8"/>
  <c r="F130" i="8"/>
  <c r="F131" i="8"/>
  <c r="F120" i="8"/>
  <c r="F97" i="8"/>
  <c r="F38" i="8"/>
  <c r="F37" i="8"/>
  <c r="F36" i="8"/>
  <c r="F35" i="8"/>
  <c r="F34" i="8"/>
  <c r="F33" i="8"/>
  <c r="F32" i="8"/>
  <c r="F31" i="8"/>
  <c r="F111" i="8"/>
  <c r="F110" i="8"/>
  <c r="F109" i="8"/>
  <c r="F108" i="8"/>
  <c r="F107" i="8"/>
  <c r="F106" i="8"/>
  <c r="F105" i="8"/>
  <c r="F104" i="8"/>
  <c r="F103" i="8"/>
  <c r="F102" i="8"/>
  <c r="F100" i="8"/>
  <c r="F101" i="8"/>
  <c r="F99" i="8"/>
  <c r="B13" i="18"/>
  <c r="B14" i="18"/>
  <c r="B15" i="18"/>
  <c r="B16" i="18"/>
  <c r="B17" i="18"/>
  <c r="G131" i="8"/>
  <c r="G130" i="8"/>
  <c r="G129" i="8"/>
  <c r="G128" i="8"/>
  <c r="G127" i="8"/>
  <c r="I126" i="8"/>
  <c r="H126" i="8"/>
  <c r="G126" i="8"/>
  <c r="I125" i="8"/>
  <c r="I131" i="8" s="1"/>
  <c r="H125" i="8"/>
  <c r="H131" i="8" s="1"/>
  <c r="I124" i="8"/>
  <c r="I130" i="8" s="1"/>
  <c r="H124" i="8"/>
  <c r="H130" i="8" s="1"/>
  <c r="I123" i="8"/>
  <c r="I129" i="8" s="1"/>
  <c r="H123" i="8"/>
  <c r="H129" i="8" s="1"/>
  <c r="I122" i="8"/>
  <c r="I128" i="8" s="1"/>
  <c r="H122" i="8"/>
  <c r="H128" i="8" s="1"/>
  <c r="I121" i="8"/>
  <c r="I127" i="8" s="1"/>
  <c r="H121" i="8"/>
  <c r="H127" i="8" s="1"/>
  <c r="A1590" i="1"/>
  <c r="B1590" i="1"/>
  <c r="J1590" i="1"/>
  <c r="K1590" i="1"/>
  <c r="L1590" i="1"/>
  <c r="M1590" i="1"/>
  <c r="N1590" i="1"/>
  <c r="O1590" i="1"/>
  <c r="P1590" i="1"/>
  <c r="Q1590" i="1"/>
  <c r="R1590" i="1"/>
  <c r="C1591" i="1"/>
  <c r="L1591" i="1" s="1"/>
  <c r="M1591" i="1"/>
  <c r="N1591" i="1"/>
  <c r="O1591" i="1"/>
  <c r="P1591" i="1"/>
  <c r="Q1591" i="1"/>
  <c r="R1591" i="1"/>
  <c r="C1592" i="1"/>
  <c r="M1592" i="1"/>
  <c r="N1592" i="1"/>
  <c r="O1592" i="1"/>
  <c r="R1866" i="1"/>
  <c r="Q1866" i="1"/>
  <c r="P1866" i="1"/>
  <c r="O1866" i="1"/>
  <c r="N1866" i="1"/>
  <c r="M1866" i="1"/>
  <c r="L1866" i="1"/>
  <c r="K1866" i="1"/>
  <c r="J1866" i="1"/>
  <c r="B1866" i="1"/>
  <c r="A1866" i="1"/>
  <c r="R304" i="1"/>
  <c r="Q304" i="1"/>
  <c r="P304" i="1"/>
  <c r="O304" i="1"/>
  <c r="N304" i="1"/>
  <c r="M304" i="1"/>
  <c r="L304" i="1"/>
  <c r="K304" i="1"/>
  <c r="J304" i="1"/>
  <c r="B304" i="1"/>
  <c r="A304" i="1"/>
  <c r="A530" i="1"/>
  <c r="B530" i="1"/>
  <c r="J530" i="1"/>
  <c r="K530" i="1"/>
  <c r="L530" i="1"/>
  <c r="M530" i="1"/>
  <c r="N530" i="1"/>
  <c r="O530" i="1"/>
  <c r="P530" i="1"/>
  <c r="Q530" i="1"/>
  <c r="C532" i="1"/>
  <c r="C533" i="1"/>
  <c r="C534" i="1"/>
  <c r="C535" i="1"/>
  <c r="C536" i="1"/>
  <c r="C537" i="1"/>
  <c r="C538" i="1"/>
  <c r="C539" i="1"/>
  <c r="C540" i="1"/>
  <c r="C541" i="1"/>
  <c r="C542" i="1"/>
  <c r="C543" i="1"/>
  <c r="C544" i="1"/>
  <c r="C545" i="1"/>
  <c r="C546" i="1"/>
  <c r="C547" i="1"/>
  <c r="C548" i="1"/>
  <c r="C549" i="1"/>
  <c r="C550" i="1"/>
  <c r="C551" i="1"/>
  <c r="C552" i="1"/>
  <c r="C553" i="1"/>
  <c r="C531" i="1"/>
  <c r="R200" i="1"/>
  <c r="Q200" i="1"/>
  <c r="P200" i="1"/>
  <c r="O200" i="1"/>
  <c r="N200" i="1"/>
  <c r="M200" i="1"/>
  <c r="L200" i="1"/>
  <c r="J200" i="1"/>
  <c r="B200" i="1"/>
  <c r="A200" i="1"/>
  <c r="K200" i="1"/>
  <c r="P1863" i="1"/>
  <c r="P1864" i="1"/>
  <c r="P1865" i="1"/>
  <c r="P1867" i="1"/>
  <c r="P1930" i="1"/>
  <c r="P1931" i="1"/>
  <c r="P1932" i="1"/>
  <c r="P1995" i="1"/>
  <c r="P2050" i="1"/>
  <c r="P2051" i="1"/>
  <c r="P1727" i="1"/>
  <c r="P1712" i="1"/>
  <c r="P1649" i="1"/>
  <c r="P1670" i="1"/>
  <c r="P1671" i="1"/>
  <c r="P1696" i="1"/>
  <c r="P1697" i="1"/>
  <c r="P1700" i="1"/>
  <c r="P1601" i="1"/>
  <c r="P1602" i="1"/>
  <c r="P1620" i="1"/>
  <c r="P1629" i="1"/>
  <c r="P1630" i="1"/>
  <c r="P1631" i="1"/>
  <c r="P1632" i="1"/>
  <c r="P1634" i="1"/>
  <c r="P1635" i="1"/>
  <c r="P1637" i="1"/>
  <c r="P1638" i="1"/>
  <c r="P1639" i="1"/>
  <c r="P1640" i="1"/>
  <c r="P1641" i="1"/>
  <c r="P1642" i="1"/>
  <c r="P1643" i="1"/>
  <c r="P62" i="1"/>
  <c r="P63" i="1"/>
  <c r="P105" i="1"/>
  <c r="P147" i="1"/>
  <c r="P148" i="1"/>
  <c r="P160" i="1"/>
  <c r="P161" i="1"/>
  <c r="P162" i="1"/>
  <c r="P174" i="1"/>
  <c r="P186" i="1"/>
  <c r="P187" i="1"/>
  <c r="P188" i="1"/>
  <c r="P201" i="1"/>
  <c r="P216" i="1"/>
  <c r="P234" i="1"/>
  <c r="P235" i="1"/>
  <c r="P236" i="1"/>
  <c r="P239" i="1"/>
  <c r="P242" i="1"/>
  <c r="P245" i="1"/>
  <c r="P246" i="1"/>
  <c r="P249" i="1"/>
  <c r="P255" i="1"/>
  <c r="P279" i="1"/>
  <c r="P303" i="1"/>
  <c r="P305" i="1"/>
  <c r="P306" i="1"/>
  <c r="P307" i="1"/>
  <c r="P308" i="1"/>
  <c r="P332" i="1"/>
  <c r="P333" i="1"/>
  <c r="P357" i="1"/>
  <c r="P358" i="1"/>
  <c r="P359" i="1"/>
  <c r="P382" i="1"/>
  <c r="P430" i="1"/>
  <c r="P454" i="1"/>
  <c r="P478" i="1"/>
  <c r="P481" i="1"/>
  <c r="P482" i="1"/>
  <c r="P506" i="1"/>
  <c r="P554" i="1"/>
  <c r="P555" i="1"/>
  <c r="P556" i="1"/>
  <c r="P557" i="1"/>
  <c r="P581" i="1"/>
  <c r="P606" i="1"/>
  <c r="P656" i="1"/>
  <c r="P681" i="1"/>
  <c r="P682" i="1"/>
  <c r="P683" i="1"/>
  <c r="P684" i="1"/>
  <c r="P889" i="1"/>
  <c r="P1139" i="1"/>
  <c r="P1339" i="1"/>
  <c r="P1340" i="1"/>
  <c r="P2" i="1"/>
  <c r="G93" i="19"/>
  <c r="G49" i="19"/>
  <c r="H49" i="19" s="1"/>
  <c r="G55" i="19"/>
  <c r="F55" i="19"/>
  <c r="G52" i="19"/>
  <c r="M555" i="1" s="1"/>
  <c r="F52" i="19"/>
  <c r="L555" i="1" s="1"/>
  <c r="G16" i="19"/>
  <c r="H16" i="19" s="1"/>
  <c r="F16" i="19"/>
  <c r="G8" i="19"/>
  <c r="F7" i="19"/>
  <c r="G7" i="19"/>
  <c r="F8" i="19"/>
  <c r="Q24" i="22"/>
  <c r="R555" i="1"/>
  <c r="Q555" i="1"/>
  <c r="O555" i="1"/>
  <c r="N555" i="1"/>
  <c r="K555" i="1"/>
  <c r="J555" i="1"/>
  <c r="B555" i="1"/>
  <c r="A555" i="1"/>
  <c r="J1602" i="1"/>
  <c r="K1602" i="1"/>
  <c r="L1602" i="1"/>
  <c r="M1602" i="1"/>
  <c r="N1602" i="1"/>
  <c r="O1602" i="1"/>
  <c r="Q1602" i="1"/>
  <c r="R1602" i="1"/>
  <c r="C1619" i="1"/>
  <c r="A1602" i="1"/>
  <c r="B1602" i="1"/>
  <c r="C1604" i="1"/>
  <c r="C1605" i="1"/>
  <c r="C1606" i="1"/>
  <c r="C1607" i="1"/>
  <c r="C1608" i="1"/>
  <c r="C1609" i="1"/>
  <c r="C1610" i="1"/>
  <c r="C1611" i="1"/>
  <c r="C1612" i="1"/>
  <c r="C1613" i="1"/>
  <c r="C1614" i="1"/>
  <c r="C1615" i="1"/>
  <c r="C1616" i="1"/>
  <c r="C1617" i="1"/>
  <c r="C1618" i="1"/>
  <c r="C1603" i="1"/>
  <c r="J1591" i="1" l="1"/>
  <c r="K1591" i="1"/>
  <c r="K1592" i="1"/>
  <c r="L1592" i="1"/>
  <c r="J1592" i="1"/>
  <c r="P1592" i="1"/>
  <c r="Q1592" i="1"/>
  <c r="R1592" i="1"/>
  <c r="A1591" i="1"/>
  <c r="B1591" i="1"/>
  <c r="A1592" i="1"/>
  <c r="B1592" i="1"/>
  <c r="B1619" i="1"/>
  <c r="P1619" i="1"/>
  <c r="A1604" i="1"/>
  <c r="P1604" i="1"/>
  <c r="A1605" i="1"/>
  <c r="P1605" i="1"/>
  <c r="A1606" i="1"/>
  <c r="P1606" i="1"/>
  <c r="A1607" i="1"/>
  <c r="P1607" i="1"/>
  <c r="A1608" i="1"/>
  <c r="P1608" i="1"/>
  <c r="A1609" i="1"/>
  <c r="P1609" i="1"/>
  <c r="K1610" i="1"/>
  <c r="P1610" i="1"/>
  <c r="J1611" i="1"/>
  <c r="P1611" i="1"/>
  <c r="A1612" i="1"/>
  <c r="P1612" i="1"/>
  <c r="A1613" i="1"/>
  <c r="P1613" i="1"/>
  <c r="N1614" i="1"/>
  <c r="P1614" i="1"/>
  <c r="M1615" i="1"/>
  <c r="P1615" i="1"/>
  <c r="L1616" i="1"/>
  <c r="P1616" i="1"/>
  <c r="L1617" i="1"/>
  <c r="P1617" i="1"/>
  <c r="K1618" i="1"/>
  <c r="P1618" i="1"/>
  <c r="A1603" i="1"/>
  <c r="P1603" i="1"/>
  <c r="M1604" i="1"/>
  <c r="Q1619" i="1"/>
  <c r="O1619" i="1"/>
  <c r="M1619" i="1"/>
  <c r="A1610" i="1"/>
  <c r="M1612" i="1"/>
  <c r="A1611" i="1"/>
  <c r="M1618" i="1"/>
  <c r="K1617" i="1"/>
  <c r="R1610" i="1"/>
  <c r="B1610" i="1"/>
  <c r="N1619" i="1"/>
  <c r="J1618" i="1"/>
  <c r="J1617" i="1"/>
  <c r="Q1610" i="1"/>
  <c r="O1609" i="1"/>
  <c r="R1618" i="1"/>
  <c r="Q1617" i="1"/>
  <c r="Q1611" i="1"/>
  <c r="O1610" i="1"/>
  <c r="M1609" i="1"/>
  <c r="R1617" i="1"/>
  <c r="Q1618" i="1"/>
  <c r="N1610" i="1"/>
  <c r="K1609" i="1"/>
  <c r="N1609"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A1616" i="1"/>
  <c r="R1616" i="1"/>
  <c r="J1616" i="1"/>
  <c r="K1615" i="1"/>
  <c r="L1614" i="1"/>
  <c r="M1613" i="1"/>
  <c r="N1612" i="1"/>
  <c r="R1608" i="1"/>
  <c r="J1608" i="1"/>
  <c r="K1607" i="1"/>
  <c r="L1606" i="1"/>
  <c r="M1605" i="1"/>
  <c r="N1604" i="1"/>
  <c r="O1603" i="1"/>
  <c r="N1603" i="1"/>
  <c r="M1603" i="1"/>
  <c r="B1615" i="1"/>
  <c r="O1616" i="1"/>
  <c r="Q1614" i="1"/>
  <c r="R1613" i="1"/>
  <c r="J1613" i="1"/>
  <c r="K1612" i="1"/>
  <c r="L1611" i="1"/>
  <c r="M1610" i="1"/>
  <c r="O1608" i="1"/>
  <c r="Q1606" i="1"/>
  <c r="R1605" i="1"/>
  <c r="J1605" i="1"/>
  <c r="K1604" i="1"/>
  <c r="L1603" i="1"/>
  <c r="Q1616" i="1"/>
  <c r="R1615" i="1"/>
  <c r="J1615" i="1"/>
  <c r="K1614" i="1"/>
  <c r="L1613" i="1"/>
  <c r="B1614" i="1"/>
  <c r="A1618" i="1"/>
  <c r="A1614" i="1"/>
  <c r="A1619" i="1"/>
  <c r="K1619" i="1"/>
  <c r="L1618" i="1"/>
  <c r="N1608" i="1"/>
  <c r="O1607" i="1"/>
  <c r="Q1605" i="1"/>
  <c r="R1604" i="1"/>
  <c r="J1604" i="1"/>
  <c r="K1603" i="1"/>
  <c r="Q1608" i="1"/>
  <c r="R1607" i="1"/>
  <c r="J1607" i="1"/>
  <c r="K1606" i="1"/>
  <c r="L1605" i="1"/>
  <c r="A1615" i="1"/>
  <c r="Q1615" i="1"/>
  <c r="R1614" i="1"/>
  <c r="J1614" i="1"/>
  <c r="K1613" i="1"/>
  <c r="L1612" i="1"/>
  <c r="Q1607" i="1"/>
  <c r="R1606" i="1"/>
  <c r="J1606" i="1"/>
  <c r="K1605" i="1"/>
  <c r="L1604" i="1"/>
  <c r="L1619" i="1"/>
  <c r="N1616" i="1"/>
  <c r="O1615" i="1"/>
  <c r="Q1613" i="1"/>
  <c r="R1612" i="1"/>
  <c r="J1612" i="1"/>
  <c r="K1611" i="1"/>
  <c r="L1610" i="1"/>
  <c r="B1617" i="1"/>
  <c r="B1611" i="1"/>
  <c r="R1619" i="1"/>
  <c r="J1619" i="1"/>
  <c r="M1616" i="1"/>
  <c r="N1615" i="1"/>
  <c r="O1614" i="1"/>
  <c r="Q1612" i="1"/>
  <c r="R1611" i="1"/>
  <c r="L1609" i="1"/>
  <c r="M1608" i="1"/>
  <c r="N1607" i="1"/>
  <c r="O1606" i="1"/>
  <c r="Q1604" i="1"/>
  <c r="R1603" i="1"/>
  <c r="J1603" i="1"/>
  <c r="O1613" i="1"/>
  <c r="L1608" i="1"/>
  <c r="M1607" i="1"/>
  <c r="N1606" i="1"/>
  <c r="O1605" i="1"/>
  <c r="Q1603" i="1"/>
  <c r="B1609" i="1"/>
  <c r="B1607" i="1"/>
  <c r="B1605" i="1"/>
  <c r="B1603" i="1"/>
  <c r="B1612" i="1"/>
  <c r="B1608" i="1"/>
  <c r="B1606" i="1"/>
  <c r="B1604" i="1"/>
  <c r="B1613" i="1"/>
  <c r="J242" i="1" l="1"/>
  <c r="K242" i="1"/>
  <c r="L242" i="1"/>
  <c r="M242" i="1"/>
  <c r="N242" i="1"/>
  <c r="O242" i="1"/>
  <c r="A242" i="1"/>
  <c r="B242" i="1"/>
  <c r="C244" i="1"/>
  <c r="P244" i="1" s="1"/>
  <c r="C243" i="1"/>
  <c r="C658" i="1"/>
  <c r="C659" i="1"/>
  <c r="C660" i="1"/>
  <c r="C661" i="1"/>
  <c r="C662" i="1"/>
  <c r="C663" i="1"/>
  <c r="C664" i="1"/>
  <c r="C665" i="1"/>
  <c r="C666" i="1"/>
  <c r="C667" i="1"/>
  <c r="C668" i="1"/>
  <c r="C669" i="1"/>
  <c r="C670" i="1"/>
  <c r="C671" i="1"/>
  <c r="C672" i="1"/>
  <c r="C673" i="1"/>
  <c r="C674" i="1"/>
  <c r="C675" i="1"/>
  <c r="P675" i="1" s="1"/>
  <c r="C676" i="1"/>
  <c r="C677" i="1"/>
  <c r="C678" i="1"/>
  <c r="C679" i="1"/>
  <c r="C680" i="1"/>
  <c r="C657" i="1"/>
  <c r="N243" i="1" l="1"/>
  <c r="P243" i="1"/>
  <c r="B658" i="1"/>
  <c r="P658" i="1"/>
  <c r="A659" i="1"/>
  <c r="P659" i="1"/>
  <c r="A660" i="1"/>
  <c r="P660" i="1"/>
  <c r="A661" i="1"/>
  <c r="P661" i="1"/>
  <c r="A662" i="1"/>
  <c r="P662" i="1"/>
  <c r="A663" i="1"/>
  <c r="P663" i="1"/>
  <c r="A664" i="1"/>
  <c r="P664" i="1"/>
  <c r="M665" i="1"/>
  <c r="P665" i="1"/>
  <c r="Q666" i="1"/>
  <c r="P666" i="1"/>
  <c r="A667" i="1"/>
  <c r="P667" i="1"/>
  <c r="A668" i="1"/>
  <c r="P668" i="1"/>
  <c r="B669" i="1"/>
  <c r="P669" i="1"/>
  <c r="B670" i="1"/>
  <c r="P670" i="1"/>
  <c r="L671" i="1"/>
  <c r="P671" i="1"/>
  <c r="L672" i="1"/>
  <c r="P672" i="1"/>
  <c r="N673" i="1"/>
  <c r="P673" i="1"/>
  <c r="A674" i="1"/>
  <c r="P674" i="1"/>
  <c r="J676" i="1"/>
  <c r="P676" i="1"/>
  <c r="A677" i="1"/>
  <c r="P677" i="1"/>
  <c r="B678" i="1"/>
  <c r="P678" i="1"/>
  <c r="A679" i="1"/>
  <c r="P679" i="1"/>
  <c r="A680" i="1"/>
  <c r="P680" i="1"/>
  <c r="A657" i="1"/>
  <c r="P657" i="1"/>
  <c r="A671" i="1"/>
  <c r="B243" i="1"/>
  <c r="A243" i="1"/>
  <c r="B676" i="1"/>
  <c r="L675" i="1"/>
  <c r="M676" i="1"/>
  <c r="J675" i="1"/>
  <c r="M675" i="1"/>
  <c r="R674" i="1"/>
  <c r="N676" i="1"/>
  <c r="Q674" i="1"/>
  <c r="O675" i="1"/>
  <c r="N675" i="1"/>
  <c r="O657" i="1"/>
  <c r="M243" i="1"/>
  <c r="K677" i="1"/>
  <c r="O666" i="1"/>
  <c r="N657" i="1"/>
  <c r="L243" i="1"/>
  <c r="L677" i="1"/>
  <c r="O676" i="1"/>
  <c r="N666" i="1"/>
  <c r="K243" i="1"/>
  <c r="N664" i="1"/>
  <c r="J243" i="1"/>
  <c r="B244" i="1"/>
  <c r="A244" i="1"/>
  <c r="Q663" i="1"/>
  <c r="L663" i="1"/>
  <c r="K663" i="1"/>
  <c r="R662" i="1"/>
  <c r="J662" i="1"/>
  <c r="B664" i="1"/>
  <c r="R661" i="1"/>
  <c r="N244" i="1"/>
  <c r="O244" i="1"/>
  <c r="R680" i="1"/>
  <c r="Q673" i="1"/>
  <c r="Q661" i="1"/>
  <c r="M244" i="1"/>
  <c r="L244" i="1"/>
  <c r="R663" i="1"/>
  <c r="K244" i="1"/>
  <c r="L673" i="1"/>
  <c r="Q679" i="1"/>
  <c r="J244" i="1"/>
  <c r="J671" i="1"/>
  <c r="Q658" i="1"/>
  <c r="Q680" i="1"/>
  <c r="M673" i="1"/>
  <c r="O661" i="1"/>
  <c r="N677" i="1"/>
  <c r="R668" i="1"/>
  <c r="Q657" i="1"/>
  <c r="O243" i="1"/>
  <c r="J664" i="1"/>
  <c r="K662" i="1"/>
  <c r="K673" i="1"/>
  <c r="N660" i="1"/>
  <c r="M677" i="1"/>
  <c r="Q668" i="1"/>
  <c r="J673" i="1"/>
  <c r="N661" i="1"/>
  <c r="M657" i="1"/>
  <c r="O680" i="1"/>
  <c r="R672" i="1"/>
  <c r="M661" i="1"/>
  <c r="L657" i="1"/>
  <c r="N680" i="1"/>
  <c r="Q672" i="1"/>
  <c r="M666" i="1"/>
  <c r="J661" i="1"/>
  <c r="K657" i="1"/>
  <c r="M680" i="1"/>
  <c r="R660" i="1"/>
  <c r="J657" i="1"/>
  <c r="L680" i="1"/>
  <c r="O672" i="1"/>
  <c r="M664" i="1"/>
  <c r="Q660" i="1"/>
  <c r="J680" i="1"/>
  <c r="N672" i="1"/>
  <c r="L664" i="1"/>
  <c r="R679" i="1"/>
  <c r="K675" i="1"/>
  <c r="M672" i="1"/>
  <c r="K664" i="1"/>
  <c r="O660" i="1"/>
  <c r="J672" i="1"/>
  <c r="M660" i="1"/>
  <c r="R671" i="1"/>
  <c r="L660" i="1"/>
  <c r="Q671" i="1"/>
  <c r="J660" i="1"/>
  <c r="Q678" i="1"/>
  <c r="M674" i="1"/>
  <c r="R659" i="1"/>
  <c r="A673" i="1"/>
  <c r="Q677" i="1"/>
  <c r="L674" i="1"/>
  <c r="O671" i="1"/>
  <c r="Q659" i="1"/>
  <c r="B672" i="1"/>
  <c r="K674" i="1"/>
  <c r="N671" i="1"/>
  <c r="L662" i="1"/>
  <c r="K672" i="1"/>
  <c r="O679" i="1"/>
  <c r="N679" i="1"/>
  <c r="A672" i="1"/>
  <c r="O677" i="1"/>
  <c r="J674" i="1"/>
  <c r="M671" i="1"/>
  <c r="O659" i="1"/>
  <c r="B671" i="1"/>
  <c r="R673" i="1"/>
  <c r="K671" i="1"/>
  <c r="O670" i="1"/>
  <c r="M668" i="1"/>
  <c r="K666" i="1"/>
  <c r="N659" i="1"/>
  <c r="A670" i="1"/>
  <c r="M679" i="1"/>
  <c r="N670" i="1"/>
  <c r="L668" i="1"/>
  <c r="J666" i="1"/>
  <c r="M659" i="1"/>
  <c r="B666" i="1"/>
  <c r="L679" i="1"/>
  <c r="J677" i="1"/>
  <c r="M670" i="1"/>
  <c r="K668" i="1"/>
  <c r="R665" i="1"/>
  <c r="L659" i="1"/>
  <c r="A666" i="1"/>
  <c r="K679" i="1"/>
  <c r="R676" i="1"/>
  <c r="L670" i="1"/>
  <c r="J668" i="1"/>
  <c r="Q665" i="1"/>
  <c r="O663" i="1"/>
  <c r="K659" i="1"/>
  <c r="B665" i="1"/>
  <c r="J679" i="1"/>
  <c r="Q676" i="1"/>
  <c r="O674" i="1"/>
  <c r="K670" i="1"/>
  <c r="R667" i="1"/>
  <c r="N663" i="1"/>
  <c r="L661" i="1"/>
  <c r="J659" i="1"/>
  <c r="A665" i="1"/>
  <c r="R678" i="1"/>
  <c r="N674" i="1"/>
  <c r="J670" i="1"/>
  <c r="Q667" i="1"/>
  <c r="O665" i="1"/>
  <c r="M663" i="1"/>
  <c r="K661" i="1"/>
  <c r="R658" i="1"/>
  <c r="R670" i="1"/>
  <c r="O668" i="1"/>
  <c r="R669" i="1"/>
  <c r="N665" i="1"/>
  <c r="O678" i="1"/>
  <c r="N667" i="1"/>
  <c r="L665" i="1"/>
  <c r="J663" i="1"/>
  <c r="O658" i="1"/>
  <c r="N678" i="1"/>
  <c r="L676" i="1"/>
  <c r="O669" i="1"/>
  <c r="M667" i="1"/>
  <c r="K665" i="1"/>
  <c r="N658" i="1"/>
  <c r="M678" i="1"/>
  <c r="K676" i="1"/>
  <c r="N669" i="1"/>
  <c r="L667" i="1"/>
  <c r="J665" i="1"/>
  <c r="Q662" i="1"/>
  <c r="M658" i="1"/>
  <c r="A675" i="1"/>
  <c r="K678" i="1"/>
  <c r="R675" i="1"/>
  <c r="L669" i="1"/>
  <c r="J667" i="1"/>
  <c r="Q664" i="1"/>
  <c r="O662" i="1"/>
  <c r="J678" i="1"/>
  <c r="Q675" i="1"/>
  <c r="O673" i="1"/>
  <c r="J658" i="1"/>
  <c r="Q670" i="1"/>
  <c r="N668" i="1"/>
  <c r="L666" i="1"/>
  <c r="Q669" i="1"/>
  <c r="O667" i="1"/>
  <c r="A676" i="1"/>
  <c r="B675" i="1"/>
  <c r="L678" i="1"/>
  <c r="M669" i="1"/>
  <c r="K667" i="1"/>
  <c r="R664" i="1"/>
  <c r="L658" i="1"/>
  <c r="B674" i="1"/>
  <c r="K658" i="1"/>
  <c r="K669" i="1"/>
  <c r="R666"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Q656" i="1"/>
  <c r="R656" i="1"/>
  <c r="A656" i="1"/>
  <c r="B656" i="1"/>
  <c r="J1642" i="1"/>
  <c r="K1642" i="1"/>
  <c r="L1642" i="1"/>
  <c r="M1642" i="1"/>
  <c r="N1642" i="1"/>
  <c r="O1642" i="1"/>
  <c r="Q1642" i="1"/>
  <c r="R1642" i="1"/>
  <c r="A1642" i="1"/>
  <c r="B1642" i="1"/>
  <c r="C189" i="1" l="1"/>
  <c r="J188" i="1"/>
  <c r="K188" i="1"/>
  <c r="L188" i="1"/>
  <c r="M188" i="1"/>
  <c r="N188" i="1"/>
  <c r="O188" i="1"/>
  <c r="Q188" i="1"/>
  <c r="R188" i="1"/>
  <c r="A188" i="1"/>
  <c r="B188" i="1"/>
  <c r="R889" i="1"/>
  <c r="Q889" i="1"/>
  <c r="O889" i="1"/>
  <c r="N889" i="1"/>
  <c r="M889" i="1"/>
  <c r="L889" i="1"/>
  <c r="K889" i="1"/>
  <c r="J889" i="1"/>
  <c r="J189" i="1" l="1"/>
  <c r="P189" i="1"/>
  <c r="B189" i="1"/>
  <c r="R189" i="1"/>
  <c r="Q189" i="1"/>
  <c r="O189" i="1"/>
  <c r="N189" i="1"/>
  <c r="M189" i="1"/>
  <c r="L189" i="1"/>
  <c r="A189" i="1"/>
  <c r="C190" i="1"/>
  <c r="K189" i="1"/>
  <c r="B889" i="1"/>
  <c r="A889" i="1"/>
  <c r="C1138" i="1"/>
  <c r="P1138" i="1" s="1"/>
  <c r="C1137" i="1"/>
  <c r="P1137" i="1" s="1"/>
  <c r="C1136" i="1"/>
  <c r="P1136" i="1" s="1"/>
  <c r="C1135" i="1"/>
  <c r="C1134" i="1"/>
  <c r="C1133" i="1"/>
  <c r="C1132" i="1"/>
  <c r="C1131" i="1"/>
  <c r="C1130" i="1"/>
  <c r="P1130" i="1" s="1"/>
  <c r="C1129" i="1"/>
  <c r="P1129" i="1" s="1"/>
  <c r="C1128" i="1"/>
  <c r="P1128" i="1" s="1"/>
  <c r="C1127" i="1"/>
  <c r="C1126" i="1"/>
  <c r="C1125" i="1"/>
  <c r="C1124" i="1"/>
  <c r="C1123" i="1"/>
  <c r="C1122" i="1"/>
  <c r="P1122" i="1" s="1"/>
  <c r="C1121" i="1"/>
  <c r="P1121" i="1" s="1"/>
  <c r="C1120" i="1"/>
  <c r="P1120" i="1" s="1"/>
  <c r="C1119" i="1"/>
  <c r="C1118" i="1"/>
  <c r="C1117" i="1"/>
  <c r="C1116" i="1"/>
  <c r="C1115" i="1"/>
  <c r="C1114" i="1"/>
  <c r="P1114" i="1" s="1"/>
  <c r="C1113" i="1"/>
  <c r="P1113" i="1" s="1"/>
  <c r="C1112" i="1"/>
  <c r="P1112" i="1" s="1"/>
  <c r="C1111" i="1"/>
  <c r="C1110" i="1"/>
  <c r="C1109" i="1"/>
  <c r="C1108" i="1"/>
  <c r="C1107" i="1"/>
  <c r="C1106" i="1"/>
  <c r="P1106" i="1" s="1"/>
  <c r="C1105" i="1"/>
  <c r="P1105" i="1" s="1"/>
  <c r="C1104" i="1"/>
  <c r="P1104" i="1" s="1"/>
  <c r="C1103" i="1"/>
  <c r="C1102" i="1"/>
  <c r="C1101" i="1"/>
  <c r="C1100" i="1"/>
  <c r="C1099" i="1"/>
  <c r="C1098" i="1"/>
  <c r="P1098" i="1" s="1"/>
  <c r="C1097" i="1"/>
  <c r="P1097" i="1" s="1"/>
  <c r="C1096" i="1"/>
  <c r="P1096" i="1" s="1"/>
  <c r="C1095" i="1"/>
  <c r="C1094" i="1"/>
  <c r="C1093" i="1"/>
  <c r="C1092" i="1"/>
  <c r="C1091" i="1"/>
  <c r="C1090" i="1"/>
  <c r="P1090" i="1" s="1"/>
  <c r="C1089" i="1"/>
  <c r="P1089" i="1" s="1"/>
  <c r="C1088" i="1"/>
  <c r="P1088" i="1" s="1"/>
  <c r="C1087" i="1"/>
  <c r="C1086" i="1"/>
  <c r="C1085" i="1"/>
  <c r="C1084" i="1"/>
  <c r="C1083" i="1"/>
  <c r="C1082" i="1"/>
  <c r="P1082" i="1" s="1"/>
  <c r="C1081" i="1"/>
  <c r="P1081" i="1" s="1"/>
  <c r="C1080" i="1"/>
  <c r="P1080" i="1" s="1"/>
  <c r="C1079" i="1"/>
  <c r="C1078" i="1"/>
  <c r="C1077" i="1"/>
  <c r="C1076" i="1"/>
  <c r="C1075" i="1"/>
  <c r="C1074" i="1"/>
  <c r="P1074" i="1" s="1"/>
  <c r="C1073" i="1"/>
  <c r="P1073" i="1" s="1"/>
  <c r="C1072" i="1"/>
  <c r="P1072" i="1" s="1"/>
  <c r="C1071" i="1"/>
  <c r="C1070" i="1"/>
  <c r="C1069" i="1"/>
  <c r="C1068" i="1"/>
  <c r="C1067" i="1"/>
  <c r="C1066" i="1"/>
  <c r="P1066" i="1" s="1"/>
  <c r="C1065" i="1"/>
  <c r="P1065" i="1" s="1"/>
  <c r="C1064" i="1"/>
  <c r="P1064" i="1" s="1"/>
  <c r="C1063" i="1"/>
  <c r="C1062" i="1"/>
  <c r="C1061" i="1"/>
  <c r="C1060" i="1"/>
  <c r="C1059" i="1"/>
  <c r="C1058" i="1"/>
  <c r="P1058" i="1" s="1"/>
  <c r="C1057" i="1"/>
  <c r="P1057" i="1" s="1"/>
  <c r="C1056" i="1"/>
  <c r="P1056" i="1" s="1"/>
  <c r="C1055" i="1"/>
  <c r="C1054" i="1"/>
  <c r="C1053" i="1"/>
  <c r="C1052" i="1"/>
  <c r="C1051" i="1"/>
  <c r="C1050" i="1"/>
  <c r="P1050" i="1" s="1"/>
  <c r="C1049" i="1"/>
  <c r="P1049" i="1" s="1"/>
  <c r="C1048" i="1"/>
  <c r="P1048" i="1" s="1"/>
  <c r="C1047" i="1"/>
  <c r="P1047" i="1" s="1"/>
  <c r="C1046" i="1"/>
  <c r="C1045" i="1"/>
  <c r="C1044" i="1"/>
  <c r="C1043" i="1"/>
  <c r="C1042" i="1"/>
  <c r="P1042" i="1" s="1"/>
  <c r="C1041" i="1"/>
  <c r="P1041" i="1" s="1"/>
  <c r="C1040" i="1"/>
  <c r="P1040" i="1" s="1"/>
  <c r="C1039" i="1"/>
  <c r="C1038" i="1"/>
  <c r="C1037" i="1"/>
  <c r="C1036" i="1"/>
  <c r="C1035" i="1"/>
  <c r="C1034" i="1"/>
  <c r="P1034" i="1" s="1"/>
  <c r="C1033" i="1"/>
  <c r="P1033" i="1" s="1"/>
  <c r="C1032" i="1"/>
  <c r="P1032" i="1" s="1"/>
  <c r="C1031" i="1"/>
  <c r="C1030" i="1"/>
  <c r="C1029" i="1"/>
  <c r="C1028" i="1"/>
  <c r="C1027" i="1"/>
  <c r="C1026" i="1"/>
  <c r="P1026" i="1" s="1"/>
  <c r="C1025" i="1"/>
  <c r="P1025" i="1" s="1"/>
  <c r="C1024" i="1"/>
  <c r="P1024" i="1" s="1"/>
  <c r="C1023" i="1"/>
  <c r="C1022" i="1"/>
  <c r="C1021" i="1"/>
  <c r="C1020" i="1"/>
  <c r="C1019" i="1"/>
  <c r="C1018" i="1"/>
  <c r="P1018" i="1" s="1"/>
  <c r="C1017" i="1"/>
  <c r="C1016" i="1"/>
  <c r="P1016" i="1" s="1"/>
  <c r="C1015" i="1"/>
  <c r="C1014" i="1"/>
  <c r="C1013" i="1"/>
  <c r="C1012" i="1"/>
  <c r="C1011" i="1"/>
  <c r="C1010" i="1"/>
  <c r="P1010" i="1" s="1"/>
  <c r="C1009" i="1"/>
  <c r="P1009" i="1" s="1"/>
  <c r="C1008" i="1"/>
  <c r="P1008" i="1" s="1"/>
  <c r="C1007" i="1"/>
  <c r="C1006" i="1"/>
  <c r="C1005" i="1"/>
  <c r="C1004" i="1"/>
  <c r="C1003" i="1"/>
  <c r="C1002" i="1"/>
  <c r="P1002" i="1" s="1"/>
  <c r="C1001" i="1"/>
  <c r="P1001" i="1" s="1"/>
  <c r="C1000" i="1"/>
  <c r="P1000" i="1" s="1"/>
  <c r="C999" i="1"/>
  <c r="P999" i="1" s="1"/>
  <c r="C998" i="1"/>
  <c r="C997" i="1"/>
  <c r="C996" i="1"/>
  <c r="C995" i="1"/>
  <c r="C994" i="1"/>
  <c r="P994" i="1" s="1"/>
  <c r="C993" i="1"/>
  <c r="P993" i="1" s="1"/>
  <c r="C992" i="1"/>
  <c r="P992" i="1" s="1"/>
  <c r="C991" i="1"/>
  <c r="C990" i="1"/>
  <c r="C989" i="1"/>
  <c r="C988" i="1"/>
  <c r="C987" i="1"/>
  <c r="C986" i="1"/>
  <c r="P986" i="1" s="1"/>
  <c r="C985" i="1"/>
  <c r="P985" i="1" s="1"/>
  <c r="C984" i="1"/>
  <c r="P984" i="1" s="1"/>
  <c r="C983" i="1"/>
  <c r="C982" i="1"/>
  <c r="C981" i="1"/>
  <c r="C980" i="1"/>
  <c r="C979" i="1"/>
  <c r="C978" i="1"/>
  <c r="P978" i="1" s="1"/>
  <c r="C977" i="1"/>
  <c r="P977" i="1" s="1"/>
  <c r="C976" i="1"/>
  <c r="P976" i="1" s="1"/>
  <c r="C975" i="1"/>
  <c r="C974" i="1"/>
  <c r="C973" i="1"/>
  <c r="C972" i="1"/>
  <c r="C971" i="1"/>
  <c r="C970" i="1"/>
  <c r="P970" i="1" s="1"/>
  <c r="C969" i="1"/>
  <c r="C968" i="1"/>
  <c r="P968" i="1" s="1"/>
  <c r="C967" i="1"/>
  <c r="P967" i="1" s="1"/>
  <c r="C966" i="1"/>
  <c r="C965" i="1"/>
  <c r="C964" i="1"/>
  <c r="C963" i="1"/>
  <c r="C962" i="1"/>
  <c r="P962" i="1" s="1"/>
  <c r="C961" i="1"/>
  <c r="P961" i="1" s="1"/>
  <c r="C960" i="1"/>
  <c r="P960" i="1" s="1"/>
  <c r="C959" i="1"/>
  <c r="C958" i="1"/>
  <c r="C957" i="1"/>
  <c r="C956" i="1"/>
  <c r="C955" i="1"/>
  <c r="C954" i="1"/>
  <c r="P954" i="1" s="1"/>
  <c r="C953" i="1"/>
  <c r="P953" i="1" s="1"/>
  <c r="C952" i="1"/>
  <c r="P952" i="1" s="1"/>
  <c r="C951" i="1"/>
  <c r="P951" i="1" s="1"/>
  <c r="C950" i="1"/>
  <c r="C949" i="1"/>
  <c r="C948" i="1"/>
  <c r="C947" i="1"/>
  <c r="C946" i="1"/>
  <c r="P946" i="1" s="1"/>
  <c r="C945" i="1"/>
  <c r="P945" i="1" s="1"/>
  <c r="C944" i="1"/>
  <c r="C943" i="1"/>
  <c r="C942" i="1"/>
  <c r="C941" i="1"/>
  <c r="C940" i="1"/>
  <c r="C939" i="1"/>
  <c r="C938" i="1"/>
  <c r="P938" i="1" s="1"/>
  <c r="C937" i="1"/>
  <c r="C936" i="1"/>
  <c r="C935" i="1"/>
  <c r="C934" i="1"/>
  <c r="C933" i="1"/>
  <c r="C932" i="1"/>
  <c r="C931" i="1"/>
  <c r="C930" i="1"/>
  <c r="P930" i="1" s="1"/>
  <c r="C929" i="1"/>
  <c r="P929" i="1" s="1"/>
  <c r="C928" i="1"/>
  <c r="C927" i="1"/>
  <c r="P927" i="1" s="1"/>
  <c r="C926" i="1"/>
  <c r="C925" i="1"/>
  <c r="C924" i="1"/>
  <c r="C923" i="1"/>
  <c r="C922" i="1"/>
  <c r="P922" i="1" s="1"/>
  <c r="C921" i="1"/>
  <c r="C920" i="1"/>
  <c r="C919" i="1"/>
  <c r="C918" i="1"/>
  <c r="C917" i="1"/>
  <c r="C916" i="1"/>
  <c r="C915" i="1"/>
  <c r="C914" i="1"/>
  <c r="P914" i="1" s="1"/>
  <c r="C913" i="1"/>
  <c r="P913" i="1" s="1"/>
  <c r="C912" i="1"/>
  <c r="C911" i="1"/>
  <c r="P911" i="1" s="1"/>
  <c r="C910" i="1"/>
  <c r="C909" i="1"/>
  <c r="C908" i="1"/>
  <c r="C907" i="1"/>
  <c r="C906" i="1"/>
  <c r="P906" i="1" s="1"/>
  <c r="C905" i="1"/>
  <c r="P905" i="1" s="1"/>
  <c r="C904" i="1"/>
  <c r="C903" i="1"/>
  <c r="C902" i="1"/>
  <c r="C901" i="1"/>
  <c r="C900" i="1"/>
  <c r="C899" i="1"/>
  <c r="C898" i="1"/>
  <c r="P898" i="1" s="1"/>
  <c r="C897" i="1"/>
  <c r="P897" i="1" s="1"/>
  <c r="C896" i="1"/>
  <c r="C895" i="1"/>
  <c r="C894" i="1"/>
  <c r="C893" i="1"/>
  <c r="C892" i="1"/>
  <c r="C891" i="1"/>
  <c r="C890" i="1"/>
  <c r="P890" i="1" s="1"/>
  <c r="R279" i="1"/>
  <c r="Q279" i="1"/>
  <c r="O279" i="1"/>
  <c r="N279" i="1"/>
  <c r="M279" i="1"/>
  <c r="L279" i="1"/>
  <c r="K279" i="1"/>
  <c r="J279" i="1"/>
  <c r="B279" i="1"/>
  <c r="A279" i="1"/>
  <c r="C302" i="1"/>
  <c r="C301" i="1"/>
  <c r="C300" i="1"/>
  <c r="P300" i="1" s="1"/>
  <c r="C299" i="1"/>
  <c r="C298" i="1"/>
  <c r="C297" i="1"/>
  <c r="C296" i="1"/>
  <c r="C295" i="1"/>
  <c r="C294" i="1"/>
  <c r="C293" i="1"/>
  <c r="C292" i="1"/>
  <c r="P292" i="1" s="1"/>
  <c r="C291" i="1"/>
  <c r="C290" i="1"/>
  <c r="C289" i="1"/>
  <c r="C288" i="1"/>
  <c r="C287" i="1"/>
  <c r="C286" i="1"/>
  <c r="C285" i="1"/>
  <c r="C284" i="1"/>
  <c r="P284" i="1" s="1"/>
  <c r="C283" i="1"/>
  <c r="C282" i="1"/>
  <c r="C281" i="1"/>
  <c r="C280" i="1"/>
  <c r="R239" i="1"/>
  <c r="Q239" i="1"/>
  <c r="O239" i="1"/>
  <c r="N239" i="1"/>
  <c r="M239" i="1"/>
  <c r="L239" i="1"/>
  <c r="K239" i="1"/>
  <c r="J239" i="1"/>
  <c r="B239" i="1"/>
  <c r="A239" i="1"/>
  <c r="C241" i="1"/>
  <c r="C240" i="1"/>
  <c r="P240" i="1" s="1"/>
  <c r="C1729" i="1"/>
  <c r="P1729" i="1" s="1"/>
  <c r="C1730" i="1"/>
  <c r="P1730" i="1" s="1"/>
  <c r="C1731" i="1"/>
  <c r="P1731" i="1" s="1"/>
  <c r="C1732" i="1"/>
  <c r="P1732" i="1" s="1"/>
  <c r="C1733" i="1"/>
  <c r="P1733" i="1" s="1"/>
  <c r="C1734" i="1"/>
  <c r="P1734" i="1" s="1"/>
  <c r="C1735" i="1"/>
  <c r="P1735" i="1" s="1"/>
  <c r="C1736" i="1"/>
  <c r="P1736" i="1" s="1"/>
  <c r="C1737" i="1"/>
  <c r="P1737" i="1" s="1"/>
  <c r="C1738" i="1"/>
  <c r="P1738" i="1" s="1"/>
  <c r="C1739" i="1"/>
  <c r="P1739" i="1" s="1"/>
  <c r="C1740" i="1"/>
  <c r="P1740" i="1" s="1"/>
  <c r="C1741" i="1"/>
  <c r="P1741" i="1" s="1"/>
  <c r="C1742" i="1"/>
  <c r="P1742" i="1" s="1"/>
  <c r="C1743" i="1"/>
  <c r="P1743" i="1" s="1"/>
  <c r="C1744" i="1"/>
  <c r="C1745" i="1"/>
  <c r="C1746" i="1"/>
  <c r="C1747" i="1"/>
  <c r="C1748" i="1"/>
  <c r="C1749" i="1"/>
  <c r="C1750" i="1"/>
  <c r="C1751" i="1"/>
  <c r="C1752" i="1"/>
  <c r="C1753" i="1"/>
  <c r="C1754" i="1"/>
  <c r="C1755" i="1"/>
  <c r="C1756" i="1"/>
  <c r="C1757" i="1"/>
  <c r="C1758" i="1"/>
  <c r="C1759" i="1"/>
  <c r="C1760" i="1"/>
  <c r="C1761" i="1"/>
  <c r="C1762" i="1"/>
  <c r="C1763" i="1"/>
  <c r="C1764" i="1"/>
  <c r="C1765" i="1"/>
  <c r="P1765" i="1" s="1"/>
  <c r="C1766" i="1"/>
  <c r="C1767" i="1"/>
  <c r="C1768" i="1"/>
  <c r="C1769" i="1"/>
  <c r="C1770" i="1"/>
  <c r="C1771" i="1"/>
  <c r="C1772" i="1"/>
  <c r="C1773" i="1"/>
  <c r="C1774" i="1"/>
  <c r="C1775" i="1"/>
  <c r="C1776" i="1"/>
  <c r="C1777" i="1"/>
  <c r="C1778" i="1"/>
  <c r="C1779" i="1"/>
  <c r="C1780" i="1"/>
  <c r="C1781" i="1"/>
  <c r="C1782" i="1"/>
  <c r="C1783" i="1"/>
  <c r="C1784" i="1"/>
  <c r="C1785" i="1"/>
  <c r="P1785" i="1" s="1"/>
  <c r="C1786" i="1"/>
  <c r="P1786" i="1" s="1"/>
  <c r="C1787" i="1"/>
  <c r="C1788" i="1"/>
  <c r="C1789" i="1"/>
  <c r="C1790" i="1"/>
  <c r="C1791" i="1"/>
  <c r="C1792" i="1"/>
  <c r="P1792" i="1" s="1"/>
  <c r="C1793" i="1"/>
  <c r="C1794" i="1"/>
  <c r="C1795" i="1"/>
  <c r="C1796" i="1"/>
  <c r="C1797" i="1"/>
  <c r="C1798" i="1"/>
  <c r="C1799" i="1"/>
  <c r="C1800" i="1"/>
  <c r="C1801" i="1"/>
  <c r="C1802" i="1"/>
  <c r="P1802" i="1" s="1"/>
  <c r="C1803" i="1"/>
  <c r="C1804" i="1"/>
  <c r="C1805" i="1"/>
  <c r="C1806" i="1"/>
  <c r="C1807" i="1"/>
  <c r="P1807" i="1" s="1"/>
  <c r="C1808" i="1"/>
  <c r="C1809" i="1"/>
  <c r="P1809" i="1" s="1"/>
  <c r="C1810" i="1"/>
  <c r="C1811" i="1"/>
  <c r="C1812" i="1"/>
  <c r="C1813" i="1"/>
  <c r="C1814" i="1"/>
  <c r="P1814" i="1" s="1"/>
  <c r="C1815" i="1"/>
  <c r="P1815" i="1" s="1"/>
  <c r="C1816" i="1"/>
  <c r="P1816" i="1" s="1"/>
  <c r="C1817" i="1"/>
  <c r="C1818" i="1"/>
  <c r="C1819" i="1"/>
  <c r="C1820" i="1"/>
  <c r="C1821" i="1"/>
  <c r="C1822" i="1"/>
  <c r="C1823" i="1"/>
  <c r="P1823" i="1" s="1"/>
  <c r="C1824" i="1"/>
  <c r="C1825" i="1"/>
  <c r="C1826" i="1"/>
  <c r="C1827" i="1"/>
  <c r="C1828" i="1"/>
  <c r="P1828" i="1" s="1"/>
  <c r="C1829" i="1"/>
  <c r="C1830" i="1"/>
  <c r="C1831" i="1"/>
  <c r="C1832" i="1"/>
  <c r="C1833" i="1"/>
  <c r="C1834" i="1"/>
  <c r="C1835" i="1"/>
  <c r="C1836" i="1"/>
  <c r="C1837" i="1"/>
  <c r="C1838" i="1"/>
  <c r="C1839" i="1"/>
  <c r="C1840" i="1"/>
  <c r="C1841" i="1"/>
  <c r="C1842" i="1"/>
  <c r="C1843" i="1"/>
  <c r="P1843" i="1" s="1"/>
  <c r="C1844" i="1"/>
  <c r="C1845" i="1"/>
  <c r="P1845" i="1" s="1"/>
  <c r="C1846" i="1"/>
  <c r="C1847" i="1"/>
  <c r="C1848" i="1"/>
  <c r="C1849" i="1"/>
  <c r="C1850" i="1"/>
  <c r="C1851" i="1"/>
  <c r="C1852" i="1"/>
  <c r="C1853" i="1"/>
  <c r="C1854" i="1"/>
  <c r="C1855" i="1"/>
  <c r="C1856" i="1"/>
  <c r="P1856" i="1" s="1"/>
  <c r="C1857" i="1"/>
  <c r="C1858" i="1"/>
  <c r="C1859" i="1"/>
  <c r="C1860" i="1"/>
  <c r="C1861" i="1"/>
  <c r="C1862" i="1"/>
  <c r="J1931" i="1"/>
  <c r="K1931" i="1"/>
  <c r="L1931" i="1"/>
  <c r="M1931" i="1"/>
  <c r="N1931" i="1"/>
  <c r="O1931" i="1"/>
  <c r="Q1931" i="1"/>
  <c r="R1931" i="1"/>
  <c r="B1931" i="1"/>
  <c r="A1931" i="1"/>
  <c r="B700" i="15"/>
  <c r="C432" i="1"/>
  <c r="C433" i="1"/>
  <c r="C434" i="1"/>
  <c r="C435" i="1"/>
  <c r="C436" i="1"/>
  <c r="C437" i="1"/>
  <c r="C438" i="1"/>
  <c r="P438" i="1" s="1"/>
  <c r="C439" i="1"/>
  <c r="C440" i="1"/>
  <c r="C441" i="1"/>
  <c r="C442" i="1"/>
  <c r="C443" i="1"/>
  <c r="C444" i="1"/>
  <c r="P444" i="1" s="1"/>
  <c r="C445" i="1"/>
  <c r="C446" i="1"/>
  <c r="C447" i="1"/>
  <c r="C448" i="1"/>
  <c r="P448" i="1" s="1"/>
  <c r="C449" i="1"/>
  <c r="P449" i="1" s="1"/>
  <c r="C450" i="1"/>
  <c r="C451" i="1"/>
  <c r="P451" i="1" s="1"/>
  <c r="C452" i="1"/>
  <c r="C453" i="1"/>
  <c r="C431" i="1"/>
  <c r="R430" i="1"/>
  <c r="Q430" i="1"/>
  <c r="O430" i="1"/>
  <c r="N430" i="1"/>
  <c r="M430" i="1"/>
  <c r="L430" i="1"/>
  <c r="K430" i="1"/>
  <c r="J430" i="1"/>
  <c r="B430" i="1"/>
  <c r="A430" i="1"/>
  <c r="J1863" i="1"/>
  <c r="K1863" i="1"/>
  <c r="L1863" i="1"/>
  <c r="M1863" i="1"/>
  <c r="N1863" i="1"/>
  <c r="O1863" i="1"/>
  <c r="Q1863" i="1"/>
  <c r="R1863" i="1"/>
  <c r="J1864" i="1"/>
  <c r="K1864" i="1"/>
  <c r="L1864" i="1"/>
  <c r="M1864" i="1"/>
  <c r="N1864" i="1"/>
  <c r="O1864" i="1"/>
  <c r="Q1864" i="1"/>
  <c r="R1864" i="1"/>
  <c r="J1865" i="1"/>
  <c r="K1865" i="1"/>
  <c r="L1865" i="1"/>
  <c r="M1865" i="1"/>
  <c r="N1865" i="1"/>
  <c r="O1865" i="1"/>
  <c r="Q1865" i="1"/>
  <c r="R1865" i="1"/>
  <c r="A1863" i="1"/>
  <c r="B1863" i="1"/>
  <c r="A1864" i="1"/>
  <c r="B1864" i="1"/>
  <c r="A1865" i="1"/>
  <c r="B1865" i="1"/>
  <c r="J306" i="1"/>
  <c r="K306" i="1"/>
  <c r="L306" i="1"/>
  <c r="M306" i="1"/>
  <c r="N306" i="1"/>
  <c r="Q306" i="1"/>
  <c r="R306" i="1"/>
  <c r="A306" i="1"/>
  <c r="B306" i="1"/>
  <c r="O306" i="1"/>
  <c r="O190" i="1" l="1"/>
  <c r="P190" i="1"/>
  <c r="B1135" i="1"/>
  <c r="P1135" i="1"/>
  <c r="A1134" i="1"/>
  <c r="P1134" i="1"/>
  <c r="B1133" i="1"/>
  <c r="P1133" i="1"/>
  <c r="B1132" i="1"/>
  <c r="P1132" i="1"/>
  <c r="B1131" i="1"/>
  <c r="P1131" i="1"/>
  <c r="B1127" i="1"/>
  <c r="P1127" i="1"/>
  <c r="A1126" i="1"/>
  <c r="P1126" i="1"/>
  <c r="B1125" i="1"/>
  <c r="P1125" i="1"/>
  <c r="B1124" i="1"/>
  <c r="P1124" i="1"/>
  <c r="B1123" i="1"/>
  <c r="P1123" i="1"/>
  <c r="A1119" i="1"/>
  <c r="P1119" i="1"/>
  <c r="A1118" i="1"/>
  <c r="P1118" i="1"/>
  <c r="B1117" i="1"/>
  <c r="P1117" i="1"/>
  <c r="B1116" i="1"/>
  <c r="P1116" i="1"/>
  <c r="B1115" i="1"/>
  <c r="P1115" i="1"/>
  <c r="B1111" i="1"/>
  <c r="P1111" i="1"/>
  <c r="A1110" i="1"/>
  <c r="P1110" i="1"/>
  <c r="B1109" i="1"/>
  <c r="P1109" i="1"/>
  <c r="B1108" i="1"/>
  <c r="P1108" i="1"/>
  <c r="B1107" i="1"/>
  <c r="P1107" i="1"/>
  <c r="A1103" i="1"/>
  <c r="P1103" i="1"/>
  <c r="A1102" i="1"/>
  <c r="P1102" i="1"/>
  <c r="B1101" i="1"/>
  <c r="P1101" i="1"/>
  <c r="B1100" i="1"/>
  <c r="P1100" i="1"/>
  <c r="B1099" i="1"/>
  <c r="P1099" i="1"/>
  <c r="B1095" i="1"/>
  <c r="P1095" i="1"/>
  <c r="A1094" i="1"/>
  <c r="P1094" i="1"/>
  <c r="B1093" i="1"/>
  <c r="P1093" i="1"/>
  <c r="B1092" i="1"/>
  <c r="P1092" i="1"/>
  <c r="B1091" i="1"/>
  <c r="P1091" i="1"/>
  <c r="B1087" i="1"/>
  <c r="P1087" i="1"/>
  <c r="A1086" i="1"/>
  <c r="P1086" i="1"/>
  <c r="B1085" i="1"/>
  <c r="P1085" i="1"/>
  <c r="B1084" i="1"/>
  <c r="P1084" i="1"/>
  <c r="B1083" i="1"/>
  <c r="P1083" i="1"/>
  <c r="B1079" i="1"/>
  <c r="P1079" i="1"/>
  <c r="A1078" i="1"/>
  <c r="P1078" i="1"/>
  <c r="B1077" i="1"/>
  <c r="P1077" i="1"/>
  <c r="B1076" i="1"/>
  <c r="P1076" i="1"/>
  <c r="B1075" i="1"/>
  <c r="P1075" i="1"/>
  <c r="B1071" i="1"/>
  <c r="P1071" i="1"/>
  <c r="A1070" i="1"/>
  <c r="P1070" i="1"/>
  <c r="B1069" i="1"/>
  <c r="P1069" i="1"/>
  <c r="B1068" i="1"/>
  <c r="P1068" i="1"/>
  <c r="B1067" i="1"/>
  <c r="P1067" i="1"/>
  <c r="A1063" i="1"/>
  <c r="P1063" i="1"/>
  <c r="A1062" i="1"/>
  <c r="P1062" i="1"/>
  <c r="B1061" i="1"/>
  <c r="P1061" i="1"/>
  <c r="B1060" i="1"/>
  <c r="P1060" i="1"/>
  <c r="B1059" i="1"/>
  <c r="P1059" i="1"/>
  <c r="B1055" i="1"/>
  <c r="P1055" i="1"/>
  <c r="A1054" i="1"/>
  <c r="P1054" i="1"/>
  <c r="B1053" i="1"/>
  <c r="P1053" i="1"/>
  <c r="B1052" i="1"/>
  <c r="P1052" i="1"/>
  <c r="B1051" i="1"/>
  <c r="P1051" i="1"/>
  <c r="A1046" i="1"/>
  <c r="P1046" i="1"/>
  <c r="B1045" i="1"/>
  <c r="P1045" i="1"/>
  <c r="B1044" i="1"/>
  <c r="P1044" i="1"/>
  <c r="B1043" i="1"/>
  <c r="P1043" i="1"/>
  <c r="B1039" i="1"/>
  <c r="P1039" i="1"/>
  <c r="A1038" i="1"/>
  <c r="P1038" i="1"/>
  <c r="B1037" i="1"/>
  <c r="P1037" i="1"/>
  <c r="B1036" i="1"/>
  <c r="P1036" i="1"/>
  <c r="B1035" i="1"/>
  <c r="P1035" i="1"/>
  <c r="B1031" i="1"/>
  <c r="P1031" i="1"/>
  <c r="A1030" i="1"/>
  <c r="P1030" i="1"/>
  <c r="B1029" i="1"/>
  <c r="P1029" i="1"/>
  <c r="B1028" i="1"/>
  <c r="P1028" i="1"/>
  <c r="B1027" i="1"/>
  <c r="P1027" i="1"/>
  <c r="A1023" i="1"/>
  <c r="P1023" i="1"/>
  <c r="A1022" i="1"/>
  <c r="P1022" i="1"/>
  <c r="B1021" i="1"/>
  <c r="P1021" i="1"/>
  <c r="B1020" i="1"/>
  <c r="P1020" i="1"/>
  <c r="B1019" i="1"/>
  <c r="P1019" i="1"/>
  <c r="A1017" i="1"/>
  <c r="P1017" i="1"/>
  <c r="B1015" i="1"/>
  <c r="P1015" i="1"/>
  <c r="A1014" i="1"/>
  <c r="P1014" i="1"/>
  <c r="B1013" i="1"/>
  <c r="P1013" i="1"/>
  <c r="B1012" i="1"/>
  <c r="P1012" i="1"/>
  <c r="B1011" i="1"/>
  <c r="P1011" i="1"/>
  <c r="B1007" i="1"/>
  <c r="P1007" i="1"/>
  <c r="A1006" i="1"/>
  <c r="P1006" i="1"/>
  <c r="B1005" i="1"/>
  <c r="P1005" i="1"/>
  <c r="B1004" i="1"/>
  <c r="P1004" i="1"/>
  <c r="B1003" i="1"/>
  <c r="P1003" i="1"/>
  <c r="A998" i="1"/>
  <c r="P998" i="1"/>
  <c r="B997" i="1"/>
  <c r="P997" i="1"/>
  <c r="B996" i="1"/>
  <c r="P996" i="1"/>
  <c r="B995" i="1"/>
  <c r="P995" i="1"/>
  <c r="A991" i="1"/>
  <c r="P991" i="1"/>
  <c r="A990" i="1"/>
  <c r="P990" i="1"/>
  <c r="B989" i="1"/>
  <c r="P989" i="1"/>
  <c r="B988" i="1"/>
  <c r="P988" i="1"/>
  <c r="B987" i="1"/>
  <c r="P987" i="1"/>
  <c r="B983" i="1"/>
  <c r="P983" i="1"/>
  <c r="A982" i="1"/>
  <c r="P982" i="1"/>
  <c r="B981" i="1"/>
  <c r="P981" i="1"/>
  <c r="B980" i="1"/>
  <c r="P980" i="1"/>
  <c r="B979" i="1"/>
  <c r="P979" i="1"/>
  <c r="B975" i="1"/>
  <c r="P975" i="1"/>
  <c r="A974" i="1"/>
  <c r="P974" i="1"/>
  <c r="B973" i="1"/>
  <c r="P973" i="1"/>
  <c r="B972" i="1"/>
  <c r="P972" i="1"/>
  <c r="B971" i="1"/>
  <c r="P971" i="1"/>
  <c r="A969" i="1"/>
  <c r="P969" i="1"/>
  <c r="A966" i="1"/>
  <c r="P966" i="1"/>
  <c r="B965" i="1"/>
  <c r="P965" i="1"/>
  <c r="B964" i="1"/>
  <c r="P964" i="1"/>
  <c r="B963" i="1"/>
  <c r="P963" i="1"/>
  <c r="A959" i="1"/>
  <c r="P959" i="1"/>
  <c r="A958" i="1"/>
  <c r="P958" i="1"/>
  <c r="B957" i="1"/>
  <c r="P957" i="1"/>
  <c r="B956" i="1"/>
  <c r="P956" i="1"/>
  <c r="B955" i="1"/>
  <c r="P955" i="1"/>
  <c r="A950" i="1"/>
  <c r="P950" i="1"/>
  <c r="B949" i="1"/>
  <c r="P949" i="1"/>
  <c r="B948" i="1"/>
  <c r="P948" i="1"/>
  <c r="B947" i="1"/>
  <c r="P947" i="1"/>
  <c r="A944" i="1"/>
  <c r="P944" i="1"/>
  <c r="B943" i="1"/>
  <c r="P943" i="1"/>
  <c r="A942" i="1"/>
  <c r="P942" i="1"/>
  <c r="B941" i="1"/>
  <c r="P941" i="1"/>
  <c r="B940" i="1"/>
  <c r="P940" i="1"/>
  <c r="B939" i="1"/>
  <c r="P939" i="1"/>
  <c r="A937" i="1"/>
  <c r="P937" i="1"/>
  <c r="A936" i="1"/>
  <c r="P936" i="1"/>
  <c r="B935" i="1"/>
  <c r="P935" i="1"/>
  <c r="A934" i="1"/>
  <c r="P934" i="1"/>
  <c r="B933" i="1"/>
  <c r="P933" i="1"/>
  <c r="B932" i="1"/>
  <c r="P932" i="1"/>
  <c r="B931" i="1"/>
  <c r="P931" i="1"/>
  <c r="A928" i="1"/>
  <c r="P928" i="1"/>
  <c r="A926" i="1"/>
  <c r="P926" i="1"/>
  <c r="B925" i="1"/>
  <c r="P925" i="1"/>
  <c r="B924" i="1"/>
  <c r="P924" i="1"/>
  <c r="B923" i="1"/>
  <c r="P923" i="1"/>
  <c r="A921" i="1"/>
  <c r="P921" i="1"/>
  <c r="A920" i="1"/>
  <c r="P920" i="1"/>
  <c r="B919" i="1"/>
  <c r="P919" i="1"/>
  <c r="A918" i="1"/>
  <c r="P918" i="1"/>
  <c r="B917" i="1"/>
  <c r="P917" i="1"/>
  <c r="B916" i="1"/>
  <c r="P916" i="1"/>
  <c r="B915" i="1"/>
  <c r="P915" i="1"/>
  <c r="A912" i="1"/>
  <c r="P912" i="1"/>
  <c r="A910" i="1"/>
  <c r="P910" i="1"/>
  <c r="B909" i="1"/>
  <c r="P909" i="1"/>
  <c r="B908" i="1"/>
  <c r="P908" i="1"/>
  <c r="B907" i="1"/>
  <c r="P907" i="1"/>
  <c r="A904" i="1"/>
  <c r="P904" i="1"/>
  <c r="B903" i="1"/>
  <c r="P903" i="1"/>
  <c r="A902" i="1"/>
  <c r="P902" i="1"/>
  <c r="B901" i="1"/>
  <c r="P901" i="1"/>
  <c r="B900" i="1"/>
  <c r="P900" i="1"/>
  <c r="B899" i="1"/>
  <c r="P899" i="1"/>
  <c r="A896" i="1"/>
  <c r="P896" i="1"/>
  <c r="B895" i="1"/>
  <c r="P895" i="1"/>
  <c r="A894" i="1"/>
  <c r="P894" i="1"/>
  <c r="B893" i="1"/>
  <c r="P893" i="1"/>
  <c r="B892" i="1"/>
  <c r="P892" i="1"/>
  <c r="B891" i="1"/>
  <c r="P891" i="1"/>
  <c r="O302" i="1"/>
  <c r="P302" i="1"/>
  <c r="O301" i="1"/>
  <c r="P301" i="1"/>
  <c r="Q299" i="1"/>
  <c r="P299" i="1"/>
  <c r="R298" i="1"/>
  <c r="P298" i="1"/>
  <c r="K297" i="1"/>
  <c r="P297" i="1"/>
  <c r="L296" i="1"/>
  <c r="P296" i="1"/>
  <c r="M295" i="1"/>
  <c r="P295" i="1"/>
  <c r="N294" i="1"/>
  <c r="P294" i="1"/>
  <c r="O293" i="1"/>
  <c r="P293" i="1"/>
  <c r="Q291" i="1"/>
  <c r="P291" i="1"/>
  <c r="R290" i="1"/>
  <c r="P290" i="1"/>
  <c r="K289" i="1"/>
  <c r="P289" i="1"/>
  <c r="L288" i="1"/>
  <c r="P288" i="1"/>
  <c r="M287" i="1"/>
  <c r="P287" i="1"/>
  <c r="N286" i="1"/>
  <c r="P286" i="1"/>
  <c r="O285" i="1"/>
  <c r="P285" i="1"/>
  <c r="Q283" i="1"/>
  <c r="P283" i="1"/>
  <c r="R282" i="1"/>
  <c r="P282" i="1"/>
  <c r="K281" i="1"/>
  <c r="P281" i="1"/>
  <c r="L280" i="1"/>
  <c r="P280" i="1"/>
  <c r="O241" i="1"/>
  <c r="P241" i="1"/>
  <c r="M1744" i="1"/>
  <c r="P1744" i="1"/>
  <c r="B1745" i="1"/>
  <c r="P1745" i="1"/>
  <c r="L1746" i="1"/>
  <c r="P1746" i="1"/>
  <c r="A1747" i="1"/>
  <c r="P1747" i="1"/>
  <c r="R1748" i="1"/>
  <c r="P1748" i="1"/>
  <c r="R1749" i="1"/>
  <c r="P1749" i="1"/>
  <c r="J1750" i="1"/>
  <c r="P1750" i="1"/>
  <c r="K1751" i="1"/>
  <c r="P1751" i="1"/>
  <c r="Q1752" i="1"/>
  <c r="P1752" i="1"/>
  <c r="A1753" i="1"/>
  <c r="P1753" i="1"/>
  <c r="R1754" i="1"/>
  <c r="P1754" i="1"/>
  <c r="J1755" i="1"/>
  <c r="P1755" i="1"/>
  <c r="B1756" i="1"/>
  <c r="P1756" i="1"/>
  <c r="R1757" i="1"/>
  <c r="P1757" i="1"/>
  <c r="B1758" i="1"/>
  <c r="P1758" i="1"/>
  <c r="A1759" i="1"/>
  <c r="P1759" i="1"/>
  <c r="J1760" i="1"/>
  <c r="P1760" i="1"/>
  <c r="O1761" i="1"/>
  <c r="P1761" i="1"/>
  <c r="R1762" i="1"/>
  <c r="P1762" i="1"/>
  <c r="B1763" i="1"/>
  <c r="P1763" i="1"/>
  <c r="B1764" i="1"/>
  <c r="P1764" i="1"/>
  <c r="N1766" i="1"/>
  <c r="P1766" i="1"/>
  <c r="R1767" i="1"/>
  <c r="P1767" i="1"/>
  <c r="A1768" i="1"/>
  <c r="P1768" i="1"/>
  <c r="Q1769" i="1"/>
  <c r="P1769" i="1"/>
  <c r="O1770" i="1"/>
  <c r="P1770" i="1"/>
  <c r="K1771" i="1"/>
  <c r="P1771" i="1"/>
  <c r="R1772" i="1"/>
  <c r="P1772" i="1"/>
  <c r="A1773" i="1"/>
  <c r="P1773" i="1"/>
  <c r="A1774" i="1"/>
  <c r="P1774" i="1"/>
  <c r="B1775" i="1"/>
  <c r="P1775" i="1"/>
  <c r="J1776" i="1"/>
  <c r="P1776" i="1"/>
  <c r="R1777" i="1"/>
  <c r="P1777" i="1"/>
  <c r="R1778" i="1"/>
  <c r="P1778" i="1"/>
  <c r="R1779" i="1"/>
  <c r="P1779" i="1"/>
  <c r="R1780" i="1"/>
  <c r="P1780" i="1"/>
  <c r="A1781" i="1"/>
  <c r="P1781" i="1"/>
  <c r="R1782" i="1"/>
  <c r="P1782" i="1"/>
  <c r="M1783" i="1"/>
  <c r="P1783" i="1"/>
  <c r="R1784" i="1"/>
  <c r="P1784" i="1"/>
  <c r="B1787" i="1"/>
  <c r="P1787" i="1"/>
  <c r="N1788" i="1"/>
  <c r="P1788" i="1"/>
  <c r="R1789" i="1"/>
  <c r="P1789" i="1"/>
  <c r="R1790" i="1"/>
  <c r="P1790" i="1"/>
  <c r="R1791" i="1"/>
  <c r="P1791" i="1"/>
  <c r="R1793" i="1"/>
  <c r="P1793" i="1"/>
  <c r="R1794" i="1"/>
  <c r="P1794" i="1"/>
  <c r="M1795" i="1"/>
  <c r="P1795" i="1"/>
  <c r="R1796" i="1"/>
  <c r="P1796" i="1"/>
  <c r="A1797" i="1"/>
  <c r="P1797" i="1"/>
  <c r="Q1798" i="1"/>
  <c r="P1798" i="1"/>
  <c r="R1799" i="1"/>
  <c r="P1799" i="1"/>
  <c r="K1800" i="1"/>
  <c r="P1800" i="1"/>
  <c r="R1801" i="1"/>
  <c r="P1801" i="1"/>
  <c r="O1803" i="1"/>
  <c r="P1803" i="1"/>
  <c r="A1804" i="1"/>
  <c r="P1804" i="1"/>
  <c r="J1805" i="1"/>
  <c r="P1805" i="1"/>
  <c r="R1806" i="1"/>
  <c r="P1806" i="1"/>
  <c r="Q1808" i="1"/>
  <c r="P1808" i="1"/>
  <c r="Q1810" i="1"/>
  <c r="P1810" i="1"/>
  <c r="B1811" i="1"/>
  <c r="P1811" i="1"/>
  <c r="O1812" i="1"/>
  <c r="P1812" i="1"/>
  <c r="R1813" i="1"/>
  <c r="P1813" i="1"/>
  <c r="O1817" i="1"/>
  <c r="P1817" i="1"/>
  <c r="R1818" i="1"/>
  <c r="P1818" i="1"/>
  <c r="Q1819" i="1"/>
  <c r="P1819" i="1"/>
  <c r="O1820" i="1"/>
  <c r="P1820" i="1"/>
  <c r="Q1821" i="1"/>
  <c r="P1821" i="1"/>
  <c r="Q1822" i="1"/>
  <c r="P1822" i="1"/>
  <c r="Q1824" i="1"/>
  <c r="P1824" i="1"/>
  <c r="A1825" i="1"/>
  <c r="P1825" i="1"/>
  <c r="Q1826" i="1"/>
  <c r="P1826" i="1"/>
  <c r="Q1827" i="1"/>
  <c r="P1827" i="1"/>
  <c r="B1829" i="1"/>
  <c r="P1829" i="1"/>
  <c r="B1830" i="1"/>
  <c r="P1830" i="1"/>
  <c r="O1831" i="1"/>
  <c r="P1831" i="1"/>
  <c r="Q1832" i="1"/>
  <c r="P1832" i="1"/>
  <c r="A1833" i="1"/>
  <c r="P1833" i="1"/>
  <c r="L1834" i="1"/>
  <c r="P1834" i="1"/>
  <c r="R1835" i="1"/>
  <c r="P1835" i="1"/>
  <c r="B1836" i="1"/>
  <c r="P1836" i="1"/>
  <c r="N1837" i="1"/>
  <c r="P1837" i="1"/>
  <c r="A1838" i="1"/>
  <c r="P1838" i="1"/>
  <c r="M1839" i="1"/>
  <c r="P1839" i="1"/>
  <c r="R1840" i="1"/>
  <c r="P1840" i="1"/>
  <c r="B1841" i="1"/>
  <c r="P1841" i="1"/>
  <c r="N1842" i="1"/>
  <c r="P1842" i="1"/>
  <c r="K1844" i="1"/>
  <c r="P1844" i="1"/>
  <c r="R1846" i="1"/>
  <c r="P1846" i="1"/>
  <c r="B1847" i="1"/>
  <c r="P1847" i="1"/>
  <c r="R1848" i="1"/>
  <c r="P1848" i="1"/>
  <c r="B1849" i="1"/>
  <c r="P1849" i="1"/>
  <c r="R1850" i="1"/>
  <c r="P1850" i="1"/>
  <c r="R1851" i="1"/>
  <c r="P1851" i="1"/>
  <c r="A1852" i="1"/>
  <c r="P1852" i="1"/>
  <c r="R1853" i="1"/>
  <c r="P1853" i="1"/>
  <c r="O1854" i="1"/>
  <c r="P1854" i="1"/>
  <c r="R1855" i="1"/>
  <c r="P1855" i="1"/>
  <c r="R1857" i="1"/>
  <c r="P1857" i="1"/>
  <c r="R1858" i="1"/>
  <c r="P1858" i="1"/>
  <c r="R1859" i="1"/>
  <c r="P1859" i="1"/>
  <c r="A1860" i="1"/>
  <c r="P1860" i="1"/>
  <c r="Q1861" i="1"/>
  <c r="P1861" i="1"/>
  <c r="R1862" i="1"/>
  <c r="P1862" i="1"/>
  <c r="A432" i="1"/>
  <c r="P432" i="1"/>
  <c r="L433" i="1"/>
  <c r="P433" i="1"/>
  <c r="O434" i="1"/>
  <c r="P434" i="1"/>
  <c r="R435" i="1"/>
  <c r="P435" i="1"/>
  <c r="L436" i="1"/>
  <c r="P436" i="1"/>
  <c r="J437" i="1"/>
  <c r="P437" i="1"/>
  <c r="R439" i="1"/>
  <c r="P439" i="1"/>
  <c r="R440" i="1"/>
  <c r="P440" i="1"/>
  <c r="R441" i="1"/>
  <c r="P441" i="1"/>
  <c r="M442" i="1"/>
  <c r="P442" i="1"/>
  <c r="K443" i="1"/>
  <c r="P443" i="1"/>
  <c r="R445" i="1"/>
  <c r="P445" i="1"/>
  <c r="N446" i="1"/>
  <c r="P446" i="1"/>
  <c r="R447" i="1"/>
  <c r="P447" i="1"/>
  <c r="B450" i="1"/>
  <c r="P450" i="1"/>
  <c r="L452" i="1"/>
  <c r="P452" i="1"/>
  <c r="K453" i="1"/>
  <c r="P453" i="1"/>
  <c r="K431" i="1"/>
  <c r="P431" i="1"/>
  <c r="A190" i="1"/>
  <c r="B190" i="1"/>
  <c r="J190" i="1"/>
  <c r="K190" i="1"/>
  <c r="M296" i="1"/>
  <c r="L190" i="1"/>
  <c r="A1756" i="1"/>
  <c r="Q1757" i="1"/>
  <c r="A1757" i="1"/>
  <c r="A1796" i="1"/>
  <c r="A1836" i="1"/>
  <c r="Q1771" i="1"/>
  <c r="A980" i="1"/>
  <c r="L1829" i="1"/>
  <c r="Q1829" i="1"/>
  <c r="K1851" i="1"/>
  <c r="M190" i="1"/>
  <c r="N190" i="1"/>
  <c r="N1771" i="1"/>
  <c r="K1829" i="1"/>
  <c r="C191" i="1"/>
  <c r="P191" i="1" s="1"/>
  <c r="R190" i="1"/>
  <c r="Q190" i="1"/>
  <c r="N1757" i="1"/>
  <c r="O1757" i="1"/>
  <c r="Q1781" i="1"/>
  <c r="R1781" i="1"/>
  <c r="A947" i="1"/>
  <c r="A987" i="1"/>
  <c r="A1100" i="1"/>
  <c r="A948" i="1"/>
  <c r="O1749" i="1"/>
  <c r="A979" i="1"/>
  <c r="B1813" i="1"/>
  <c r="A988" i="1"/>
  <c r="A915" i="1"/>
  <c r="M1749" i="1"/>
  <c r="K1795" i="1"/>
  <c r="N1749" i="1"/>
  <c r="A1813" i="1"/>
  <c r="B1757" i="1"/>
  <c r="J1829" i="1"/>
  <c r="A1003" i="1"/>
  <c r="A1004" i="1"/>
  <c r="A1020" i="1"/>
  <c r="A1027" i="1"/>
  <c r="A1028" i="1"/>
  <c r="A1059" i="1"/>
  <c r="M1829" i="1"/>
  <c r="N1829" i="1"/>
  <c r="O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O911" i="1"/>
  <c r="N911" i="1"/>
  <c r="M911" i="1"/>
  <c r="L911" i="1"/>
  <c r="K911" i="1"/>
  <c r="R911" i="1"/>
  <c r="J911" i="1"/>
  <c r="Q927" i="1"/>
  <c r="O927" i="1"/>
  <c r="N927" i="1"/>
  <c r="M927" i="1"/>
  <c r="L927" i="1"/>
  <c r="K927" i="1"/>
  <c r="R927" i="1"/>
  <c r="J927" i="1"/>
  <c r="Q951" i="1"/>
  <c r="O951" i="1"/>
  <c r="M951" i="1"/>
  <c r="L951" i="1"/>
  <c r="R951" i="1"/>
  <c r="N951" i="1"/>
  <c r="K951" i="1"/>
  <c r="J951" i="1"/>
  <c r="Q967" i="1"/>
  <c r="O967" i="1"/>
  <c r="M967" i="1"/>
  <c r="L967" i="1"/>
  <c r="J967" i="1"/>
  <c r="R967" i="1"/>
  <c r="N967" i="1"/>
  <c r="K967" i="1"/>
  <c r="Q999" i="1"/>
  <c r="O999" i="1"/>
  <c r="M999" i="1"/>
  <c r="L999" i="1"/>
  <c r="R999" i="1"/>
  <c r="N999" i="1"/>
  <c r="K999" i="1"/>
  <c r="J999" i="1"/>
  <c r="M1047" i="1"/>
  <c r="L1047" i="1"/>
  <c r="K1047" i="1"/>
  <c r="R1047" i="1"/>
  <c r="J1047" i="1"/>
  <c r="Q1047" i="1"/>
  <c r="O1047" i="1"/>
  <c r="N1047" i="1"/>
  <c r="A911" i="1"/>
  <c r="A943" i="1"/>
  <c r="A975" i="1"/>
  <c r="A1007" i="1"/>
  <c r="A1111" i="1"/>
  <c r="A1127" i="1"/>
  <c r="N896" i="1"/>
  <c r="M896" i="1"/>
  <c r="L896" i="1"/>
  <c r="K896" i="1"/>
  <c r="R896" i="1"/>
  <c r="Q896" i="1"/>
  <c r="O896" i="1"/>
  <c r="J896" i="1"/>
  <c r="O904" i="1"/>
  <c r="N904" i="1"/>
  <c r="M904" i="1"/>
  <c r="L904" i="1"/>
  <c r="K904" i="1"/>
  <c r="R904" i="1"/>
  <c r="J904" i="1"/>
  <c r="Q904" i="1"/>
  <c r="O912" i="1"/>
  <c r="N912" i="1"/>
  <c r="M912" i="1"/>
  <c r="L912" i="1"/>
  <c r="K912" i="1"/>
  <c r="R912" i="1"/>
  <c r="J912" i="1"/>
  <c r="Q912" i="1"/>
  <c r="O920" i="1"/>
  <c r="N920" i="1"/>
  <c r="M920" i="1"/>
  <c r="L920" i="1"/>
  <c r="K920" i="1"/>
  <c r="R920" i="1"/>
  <c r="J920" i="1"/>
  <c r="Q920" i="1"/>
  <c r="O928" i="1"/>
  <c r="N928" i="1"/>
  <c r="M928" i="1"/>
  <c r="L928" i="1"/>
  <c r="K928" i="1"/>
  <c r="R928" i="1"/>
  <c r="J928" i="1"/>
  <c r="Q928" i="1"/>
  <c r="O936" i="1"/>
  <c r="N936" i="1"/>
  <c r="M936" i="1"/>
  <c r="L936" i="1"/>
  <c r="K936" i="1"/>
  <c r="R936" i="1"/>
  <c r="J936" i="1"/>
  <c r="Q936" i="1"/>
  <c r="O944" i="1"/>
  <c r="N944" i="1"/>
  <c r="L944" i="1"/>
  <c r="R944" i="1"/>
  <c r="Q944" i="1"/>
  <c r="M944" i="1"/>
  <c r="K944" i="1"/>
  <c r="J944" i="1"/>
  <c r="O952" i="1"/>
  <c r="N952" i="1"/>
  <c r="L952" i="1"/>
  <c r="K952" i="1"/>
  <c r="Q952" i="1"/>
  <c r="M952" i="1"/>
  <c r="J952" i="1"/>
  <c r="R952" i="1"/>
  <c r="O960" i="1"/>
  <c r="N960" i="1"/>
  <c r="L960" i="1"/>
  <c r="K960" i="1"/>
  <c r="R960" i="1"/>
  <c r="Q960" i="1"/>
  <c r="M960" i="1"/>
  <c r="J960" i="1"/>
  <c r="O968" i="1"/>
  <c r="N968" i="1"/>
  <c r="L968" i="1"/>
  <c r="K968" i="1"/>
  <c r="R968" i="1"/>
  <c r="Q968" i="1"/>
  <c r="M968" i="1"/>
  <c r="J968" i="1"/>
  <c r="O976" i="1"/>
  <c r="N976" i="1"/>
  <c r="L976" i="1"/>
  <c r="K976" i="1"/>
  <c r="M976" i="1"/>
  <c r="J976" i="1"/>
  <c r="R976" i="1"/>
  <c r="Q976" i="1"/>
  <c r="O984" i="1"/>
  <c r="N984" i="1"/>
  <c r="L984" i="1"/>
  <c r="K984" i="1"/>
  <c r="R984" i="1"/>
  <c r="Q984" i="1"/>
  <c r="M984" i="1"/>
  <c r="J984" i="1"/>
  <c r="O992" i="1"/>
  <c r="N992" i="1"/>
  <c r="L992" i="1"/>
  <c r="K992" i="1"/>
  <c r="R992" i="1"/>
  <c r="Q992" i="1"/>
  <c r="M992" i="1"/>
  <c r="J992" i="1"/>
  <c r="O1000" i="1"/>
  <c r="N1000" i="1"/>
  <c r="L1000" i="1"/>
  <c r="K1000" i="1"/>
  <c r="J1000" i="1"/>
  <c r="R1000" i="1"/>
  <c r="Q1000" i="1"/>
  <c r="M1000" i="1"/>
  <c r="L1008" i="1"/>
  <c r="K1008" i="1"/>
  <c r="R1008" i="1"/>
  <c r="J1008" i="1"/>
  <c r="Q1008" i="1"/>
  <c r="N1008" i="1"/>
  <c r="M1008" i="1"/>
  <c r="O1008" i="1"/>
  <c r="L1016" i="1"/>
  <c r="K1016" i="1"/>
  <c r="R1016" i="1"/>
  <c r="J1016" i="1"/>
  <c r="Q1016" i="1"/>
  <c r="O1016" i="1"/>
  <c r="N1016" i="1"/>
  <c r="M1016" i="1"/>
  <c r="L1024" i="1"/>
  <c r="K1024" i="1"/>
  <c r="R1024" i="1"/>
  <c r="J1024" i="1"/>
  <c r="Q1024" i="1"/>
  <c r="O1024" i="1"/>
  <c r="N1024" i="1"/>
  <c r="M1024" i="1"/>
  <c r="L1032" i="1"/>
  <c r="K1032" i="1"/>
  <c r="R1032" i="1"/>
  <c r="J1032" i="1"/>
  <c r="Q1032" i="1"/>
  <c r="O1032" i="1"/>
  <c r="N1032" i="1"/>
  <c r="M1032" i="1"/>
  <c r="L1040" i="1"/>
  <c r="K1040" i="1"/>
  <c r="R1040" i="1"/>
  <c r="J1040" i="1"/>
  <c r="Q1040" i="1"/>
  <c r="O1040" i="1"/>
  <c r="N1040" i="1"/>
  <c r="M1040" i="1"/>
  <c r="L1048" i="1"/>
  <c r="K1048" i="1"/>
  <c r="R1048" i="1"/>
  <c r="J1048" i="1"/>
  <c r="Q1048" i="1"/>
  <c r="O1048" i="1"/>
  <c r="N1048" i="1"/>
  <c r="M1048" i="1"/>
  <c r="L1056" i="1"/>
  <c r="K1056" i="1"/>
  <c r="R1056" i="1"/>
  <c r="J1056" i="1"/>
  <c r="Q1056" i="1"/>
  <c r="O1056" i="1"/>
  <c r="N1056" i="1"/>
  <c r="M1056" i="1"/>
  <c r="K1064" i="1"/>
  <c r="R1064" i="1"/>
  <c r="Q1064" i="1"/>
  <c r="M1064" i="1"/>
  <c r="L1064" i="1"/>
  <c r="J1064" i="1"/>
  <c r="O1064" i="1"/>
  <c r="N1064" i="1"/>
  <c r="L1072" i="1"/>
  <c r="K1072" i="1"/>
  <c r="R1072" i="1"/>
  <c r="J1072" i="1"/>
  <c r="Q1072" i="1"/>
  <c r="O1072" i="1"/>
  <c r="N1072" i="1"/>
  <c r="M1072" i="1"/>
  <c r="L1080" i="1"/>
  <c r="K1080" i="1"/>
  <c r="R1080" i="1"/>
  <c r="J1080" i="1"/>
  <c r="Q1080" i="1"/>
  <c r="O1080" i="1"/>
  <c r="N1080" i="1"/>
  <c r="M1080" i="1"/>
  <c r="L1088" i="1"/>
  <c r="K1088" i="1"/>
  <c r="R1088" i="1"/>
  <c r="J1088" i="1"/>
  <c r="Q1088" i="1"/>
  <c r="O1088" i="1"/>
  <c r="N1088" i="1"/>
  <c r="M1088" i="1"/>
  <c r="L1096" i="1"/>
  <c r="K1096" i="1"/>
  <c r="R1096" i="1"/>
  <c r="J1096" i="1"/>
  <c r="Q1096" i="1"/>
  <c r="O1096" i="1"/>
  <c r="M1096" i="1"/>
  <c r="N1096" i="1"/>
  <c r="L1104" i="1"/>
  <c r="K1104" i="1"/>
  <c r="R1104" i="1"/>
  <c r="J1104" i="1"/>
  <c r="Q1104" i="1"/>
  <c r="O1104" i="1"/>
  <c r="N1104" i="1"/>
  <c r="M1104" i="1"/>
  <c r="L1112" i="1"/>
  <c r="K1112" i="1"/>
  <c r="R1112" i="1"/>
  <c r="J1112" i="1"/>
  <c r="Q1112" i="1"/>
  <c r="O1112" i="1"/>
  <c r="N1112" i="1"/>
  <c r="M1112" i="1"/>
  <c r="L1120" i="1"/>
  <c r="K1120" i="1"/>
  <c r="R1120" i="1"/>
  <c r="J1120" i="1"/>
  <c r="Q1120" i="1"/>
  <c r="O1120" i="1"/>
  <c r="N1120" i="1"/>
  <c r="M1120" i="1"/>
  <c r="L1128" i="1"/>
  <c r="K1128" i="1"/>
  <c r="R1128" i="1"/>
  <c r="J1128" i="1"/>
  <c r="Q1128" i="1"/>
  <c r="O1128" i="1"/>
  <c r="N1128" i="1"/>
  <c r="M1128" i="1"/>
  <c r="L1136" i="1"/>
  <c r="K1136" i="1"/>
  <c r="R1136" i="1"/>
  <c r="J1136" i="1"/>
  <c r="Q1136" i="1"/>
  <c r="O1136" i="1"/>
  <c r="N1136" i="1"/>
  <c r="M1136" i="1"/>
  <c r="B911" i="1"/>
  <c r="B927" i="1"/>
  <c r="B951" i="1"/>
  <c r="B959" i="1"/>
  <c r="B967" i="1"/>
  <c r="B991" i="1"/>
  <c r="B999" i="1"/>
  <c r="B1023" i="1"/>
  <c r="B1047" i="1"/>
  <c r="B1063" i="1"/>
  <c r="B1103" i="1"/>
  <c r="B1119" i="1"/>
  <c r="O913" i="1"/>
  <c r="N913" i="1"/>
  <c r="M913" i="1"/>
  <c r="L913" i="1"/>
  <c r="K913" i="1"/>
  <c r="R913" i="1"/>
  <c r="J913" i="1"/>
  <c r="Q913" i="1"/>
  <c r="O945" i="1"/>
  <c r="N945" i="1"/>
  <c r="M945" i="1"/>
  <c r="K945" i="1"/>
  <c r="J945" i="1"/>
  <c r="R945" i="1"/>
  <c r="Q945" i="1"/>
  <c r="L945" i="1"/>
  <c r="O961" i="1"/>
  <c r="N961" i="1"/>
  <c r="M961" i="1"/>
  <c r="K961" i="1"/>
  <c r="R961" i="1"/>
  <c r="J961" i="1"/>
  <c r="Q961" i="1"/>
  <c r="L961" i="1"/>
  <c r="O985" i="1"/>
  <c r="N985" i="1"/>
  <c r="M985" i="1"/>
  <c r="K985" i="1"/>
  <c r="R985" i="1"/>
  <c r="J985" i="1"/>
  <c r="Q985" i="1"/>
  <c r="L985" i="1"/>
  <c r="O993" i="1"/>
  <c r="N993" i="1"/>
  <c r="M993" i="1"/>
  <c r="K993" i="1"/>
  <c r="R993" i="1"/>
  <c r="J993" i="1"/>
  <c r="Q993" i="1"/>
  <c r="L993" i="1"/>
  <c r="K1009" i="1"/>
  <c r="R1009" i="1"/>
  <c r="J1009" i="1"/>
  <c r="Q1009" i="1"/>
  <c r="O1009" i="1"/>
  <c r="N1009" i="1"/>
  <c r="M1009" i="1"/>
  <c r="L1009" i="1"/>
  <c r="K1025" i="1"/>
  <c r="R1025" i="1"/>
  <c r="J1025" i="1"/>
  <c r="Q1025" i="1"/>
  <c r="O1025" i="1"/>
  <c r="N1025" i="1"/>
  <c r="M1025" i="1"/>
  <c r="L1025" i="1"/>
  <c r="K1033" i="1"/>
  <c r="R1033" i="1"/>
  <c r="J1033" i="1"/>
  <c r="Q1033" i="1"/>
  <c r="O1033" i="1"/>
  <c r="N1033" i="1"/>
  <c r="M1033" i="1"/>
  <c r="L1033" i="1"/>
  <c r="K1041" i="1"/>
  <c r="R1041" i="1"/>
  <c r="J1041" i="1"/>
  <c r="Q1041" i="1"/>
  <c r="O1041" i="1"/>
  <c r="N1041" i="1"/>
  <c r="M1041" i="1"/>
  <c r="L1041" i="1"/>
  <c r="K1049" i="1"/>
  <c r="R1049" i="1"/>
  <c r="J1049" i="1"/>
  <c r="Q1049" i="1"/>
  <c r="O1049" i="1"/>
  <c r="N1049" i="1"/>
  <c r="M1049" i="1"/>
  <c r="L1049" i="1"/>
  <c r="K1057" i="1"/>
  <c r="R1057" i="1"/>
  <c r="J1057" i="1"/>
  <c r="Q1057" i="1"/>
  <c r="O1057" i="1"/>
  <c r="N1057" i="1"/>
  <c r="M1057" i="1"/>
  <c r="L1057" i="1"/>
  <c r="K1065" i="1"/>
  <c r="R1065" i="1"/>
  <c r="J1065" i="1"/>
  <c r="Q1065" i="1"/>
  <c r="O1065" i="1"/>
  <c r="N1065" i="1"/>
  <c r="M1065" i="1"/>
  <c r="L1065" i="1"/>
  <c r="K1073" i="1"/>
  <c r="R1073" i="1"/>
  <c r="J1073" i="1"/>
  <c r="Q1073" i="1"/>
  <c r="O1073" i="1"/>
  <c r="N1073" i="1"/>
  <c r="M1073" i="1"/>
  <c r="L1073" i="1"/>
  <c r="K1081" i="1"/>
  <c r="R1081" i="1"/>
  <c r="J1081" i="1"/>
  <c r="Q1081" i="1"/>
  <c r="O1081" i="1"/>
  <c r="N1081" i="1"/>
  <c r="M1081" i="1"/>
  <c r="L1081" i="1"/>
  <c r="K1089" i="1"/>
  <c r="R1089" i="1"/>
  <c r="J1089" i="1"/>
  <c r="Q1089" i="1"/>
  <c r="O1089" i="1"/>
  <c r="N1089" i="1"/>
  <c r="M1089" i="1"/>
  <c r="L1089" i="1"/>
  <c r="K1097" i="1"/>
  <c r="R1097" i="1"/>
  <c r="J1097" i="1"/>
  <c r="Q1097" i="1"/>
  <c r="O1097" i="1"/>
  <c r="N1097" i="1"/>
  <c r="M1097" i="1"/>
  <c r="L1097" i="1"/>
  <c r="K1105" i="1"/>
  <c r="R1105" i="1"/>
  <c r="J1105" i="1"/>
  <c r="Q1105" i="1"/>
  <c r="O1105" i="1"/>
  <c r="N1105" i="1"/>
  <c r="M1105" i="1"/>
  <c r="L1105" i="1"/>
  <c r="K1113" i="1"/>
  <c r="R1113" i="1"/>
  <c r="J1113" i="1"/>
  <c r="Q1113" i="1"/>
  <c r="O1113" i="1"/>
  <c r="N1113" i="1"/>
  <c r="M1113" i="1"/>
  <c r="L1113" i="1"/>
  <c r="K1121" i="1"/>
  <c r="R1121" i="1"/>
  <c r="J1121" i="1"/>
  <c r="Q1121" i="1"/>
  <c r="O1121" i="1"/>
  <c r="N1121" i="1"/>
  <c r="M1121" i="1"/>
  <c r="L1121" i="1"/>
  <c r="K1129" i="1"/>
  <c r="R1129" i="1"/>
  <c r="J1129" i="1"/>
  <c r="Q1129" i="1"/>
  <c r="O1129" i="1"/>
  <c r="N1129" i="1"/>
  <c r="M1129" i="1"/>
  <c r="L1129" i="1"/>
  <c r="K1137" i="1"/>
  <c r="R1137" i="1"/>
  <c r="J1137" i="1"/>
  <c r="Q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O903" i="1"/>
  <c r="N903" i="1"/>
  <c r="M903" i="1"/>
  <c r="L903" i="1"/>
  <c r="K903" i="1"/>
  <c r="R903" i="1"/>
  <c r="J903" i="1"/>
  <c r="O905" i="1"/>
  <c r="N905" i="1"/>
  <c r="M905" i="1"/>
  <c r="L905" i="1"/>
  <c r="K905" i="1"/>
  <c r="R905" i="1"/>
  <c r="J905" i="1"/>
  <c r="Q905" i="1"/>
  <c r="O977" i="1"/>
  <c r="N977" i="1"/>
  <c r="M977" i="1"/>
  <c r="K977" i="1"/>
  <c r="R977" i="1"/>
  <c r="J977" i="1"/>
  <c r="Q977" i="1"/>
  <c r="L977" i="1"/>
  <c r="A1769" i="1"/>
  <c r="N890" i="1"/>
  <c r="L890" i="1"/>
  <c r="K890" i="1"/>
  <c r="R890" i="1"/>
  <c r="J890" i="1"/>
  <c r="Q890" i="1"/>
  <c r="M890" i="1"/>
  <c r="O890" i="1"/>
  <c r="N898" i="1"/>
  <c r="M898" i="1"/>
  <c r="L898" i="1"/>
  <c r="K898" i="1"/>
  <c r="R898" i="1"/>
  <c r="J898" i="1"/>
  <c r="Q898" i="1"/>
  <c r="O898" i="1"/>
  <c r="N906" i="1"/>
  <c r="M906" i="1"/>
  <c r="L906" i="1"/>
  <c r="K906" i="1"/>
  <c r="R906" i="1"/>
  <c r="J906" i="1"/>
  <c r="Q906" i="1"/>
  <c r="O906" i="1"/>
  <c r="N914" i="1"/>
  <c r="M914" i="1"/>
  <c r="L914" i="1"/>
  <c r="K914" i="1"/>
  <c r="R914" i="1"/>
  <c r="J914" i="1"/>
  <c r="Q914" i="1"/>
  <c r="O914" i="1"/>
  <c r="N922" i="1"/>
  <c r="M922" i="1"/>
  <c r="L922" i="1"/>
  <c r="K922" i="1"/>
  <c r="R922" i="1"/>
  <c r="J922" i="1"/>
  <c r="Q922" i="1"/>
  <c r="O922" i="1"/>
  <c r="N930" i="1"/>
  <c r="M930" i="1"/>
  <c r="L930" i="1"/>
  <c r="K930" i="1"/>
  <c r="R930" i="1"/>
  <c r="J930" i="1"/>
  <c r="Q930" i="1"/>
  <c r="O930" i="1"/>
  <c r="N938" i="1"/>
  <c r="M938" i="1"/>
  <c r="L938" i="1"/>
  <c r="K938" i="1"/>
  <c r="R938" i="1"/>
  <c r="J938" i="1"/>
  <c r="Q938" i="1"/>
  <c r="O938" i="1"/>
  <c r="N946" i="1"/>
  <c r="M946" i="1"/>
  <c r="L946" i="1"/>
  <c r="R946" i="1"/>
  <c r="J946" i="1"/>
  <c r="Q946" i="1"/>
  <c r="O946" i="1"/>
  <c r="K946" i="1"/>
  <c r="N954" i="1"/>
  <c r="M954" i="1"/>
  <c r="L954" i="1"/>
  <c r="R954" i="1"/>
  <c r="J954" i="1"/>
  <c r="Q954" i="1"/>
  <c r="O954" i="1"/>
  <c r="K954" i="1"/>
  <c r="N962" i="1"/>
  <c r="M962" i="1"/>
  <c r="L962" i="1"/>
  <c r="R962" i="1"/>
  <c r="J962" i="1"/>
  <c r="Q962" i="1"/>
  <c r="K962" i="1"/>
  <c r="O962" i="1"/>
  <c r="N970" i="1"/>
  <c r="M970" i="1"/>
  <c r="L970" i="1"/>
  <c r="R970" i="1"/>
  <c r="J970" i="1"/>
  <c r="Q970" i="1"/>
  <c r="O970" i="1"/>
  <c r="K970" i="1"/>
  <c r="N978" i="1"/>
  <c r="M978" i="1"/>
  <c r="L978" i="1"/>
  <c r="R978" i="1"/>
  <c r="J978" i="1"/>
  <c r="Q978" i="1"/>
  <c r="O978" i="1"/>
  <c r="K978" i="1"/>
  <c r="N986" i="1"/>
  <c r="M986" i="1"/>
  <c r="L986" i="1"/>
  <c r="R986" i="1"/>
  <c r="J986" i="1"/>
  <c r="Q986" i="1"/>
  <c r="O986" i="1"/>
  <c r="K986" i="1"/>
  <c r="N994" i="1"/>
  <c r="M994" i="1"/>
  <c r="L994" i="1"/>
  <c r="R994" i="1"/>
  <c r="J994" i="1"/>
  <c r="Q994" i="1"/>
  <c r="O994" i="1"/>
  <c r="K994" i="1"/>
  <c r="N1002" i="1"/>
  <c r="M1002" i="1"/>
  <c r="L1002" i="1"/>
  <c r="R1002" i="1"/>
  <c r="J1002" i="1"/>
  <c r="Q1002" i="1"/>
  <c r="O1002" i="1"/>
  <c r="K1002" i="1"/>
  <c r="R1010" i="1"/>
  <c r="J1010" i="1"/>
  <c r="Q1010" i="1"/>
  <c r="O1010" i="1"/>
  <c r="N1010" i="1"/>
  <c r="M1010" i="1"/>
  <c r="L1010" i="1"/>
  <c r="K1010" i="1"/>
  <c r="R1018" i="1"/>
  <c r="J1018" i="1"/>
  <c r="Q1018" i="1"/>
  <c r="O1018" i="1"/>
  <c r="N1018" i="1"/>
  <c r="M1018" i="1"/>
  <c r="L1018" i="1"/>
  <c r="K1018" i="1"/>
  <c r="R1026" i="1"/>
  <c r="J1026" i="1"/>
  <c r="Q1026" i="1"/>
  <c r="O1026" i="1"/>
  <c r="N1026" i="1"/>
  <c r="M1026" i="1"/>
  <c r="L1026" i="1"/>
  <c r="K1026" i="1"/>
  <c r="R1034" i="1"/>
  <c r="J1034" i="1"/>
  <c r="Q1034" i="1"/>
  <c r="O1034" i="1"/>
  <c r="N1034" i="1"/>
  <c r="M1034" i="1"/>
  <c r="L1034" i="1"/>
  <c r="K1034" i="1"/>
  <c r="R1042" i="1"/>
  <c r="J1042" i="1"/>
  <c r="Q1042" i="1"/>
  <c r="O1042" i="1"/>
  <c r="N1042" i="1"/>
  <c r="M1042" i="1"/>
  <c r="L1042" i="1"/>
  <c r="K1042" i="1"/>
  <c r="R1050" i="1"/>
  <c r="J1050" i="1"/>
  <c r="Q1050" i="1"/>
  <c r="O1050" i="1"/>
  <c r="N1050" i="1"/>
  <c r="M1050" i="1"/>
  <c r="L1050" i="1"/>
  <c r="K1050" i="1"/>
  <c r="R1058" i="1"/>
  <c r="J1058" i="1"/>
  <c r="Q1058" i="1"/>
  <c r="O1058" i="1"/>
  <c r="N1058" i="1"/>
  <c r="M1058" i="1"/>
  <c r="L1058" i="1"/>
  <c r="K1058" i="1"/>
  <c r="R1066" i="1"/>
  <c r="J1066" i="1"/>
  <c r="Q1066" i="1"/>
  <c r="O1066" i="1"/>
  <c r="N1066" i="1"/>
  <c r="M1066" i="1"/>
  <c r="L1066" i="1"/>
  <c r="K1066" i="1"/>
  <c r="R1074" i="1"/>
  <c r="J1074" i="1"/>
  <c r="Q1074" i="1"/>
  <c r="O1074" i="1"/>
  <c r="N1074" i="1"/>
  <c r="M1074" i="1"/>
  <c r="L1074" i="1"/>
  <c r="K1074" i="1"/>
  <c r="R1082" i="1"/>
  <c r="J1082" i="1"/>
  <c r="Q1082" i="1"/>
  <c r="O1082" i="1"/>
  <c r="N1082" i="1"/>
  <c r="M1082" i="1"/>
  <c r="L1082" i="1"/>
  <c r="K1082" i="1"/>
  <c r="R1090" i="1"/>
  <c r="J1090" i="1"/>
  <c r="Q1090" i="1"/>
  <c r="O1090" i="1"/>
  <c r="N1090" i="1"/>
  <c r="M1090" i="1"/>
  <c r="L1090" i="1"/>
  <c r="K1090" i="1"/>
  <c r="R1098" i="1"/>
  <c r="J1098" i="1"/>
  <c r="Q1098" i="1"/>
  <c r="O1098" i="1"/>
  <c r="N1098" i="1"/>
  <c r="M1098" i="1"/>
  <c r="L1098" i="1"/>
  <c r="K1098" i="1"/>
  <c r="R1106" i="1"/>
  <c r="J1106" i="1"/>
  <c r="Q1106" i="1"/>
  <c r="O1106" i="1"/>
  <c r="N1106" i="1"/>
  <c r="M1106" i="1"/>
  <c r="L1106" i="1"/>
  <c r="K1106" i="1"/>
  <c r="R1114" i="1"/>
  <c r="J1114" i="1"/>
  <c r="Q1114" i="1"/>
  <c r="O1114" i="1"/>
  <c r="N1114" i="1"/>
  <c r="M1114" i="1"/>
  <c r="L1114" i="1"/>
  <c r="K1114" i="1"/>
  <c r="R1122" i="1"/>
  <c r="J1122" i="1"/>
  <c r="Q1122" i="1"/>
  <c r="O1122" i="1"/>
  <c r="N1122" i="1"/>
  <c r="M1122" i="1"/>
  <c r="L1122" i="1"/>
  <c r="K1122" i="1"/>
  <c r="R1130" i="1"/>
  <c r="J1130" i="1"/>
  <c r="Q1130" i="1"/>
  <c r="O1130" i="1"/>
  <c r="N1130" i="1"/>
  <c r="M1130" i="1"/>
  <c r="L1130" i="1"/>
  <c r="K1130" i="1"/>
  <c r="R1138" i="1"/>
  <c r="J1138" i="1"/>
  <c r="Q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O929" i="1"/>
  <c r="N929" i="1"/>
  <c r="M929" i="1"/>
  <c r="L929" i="1"/>
  <c r="K929" i="1"/>
  <c r="R929" i="1"/>
  <c r="J929" i="1"/>
  <c r="Q929" i="1"/>
  <c r="O953" i="1"/>
  <c r="N953" i="1"/>
  <c r="M953" i="1"/>
  <c r="K953" i="1"/>
  <c r="R953" i="1"/>
  <c r="J953" i="1"/>
  <c r="Q953" i="1"/>
  <c r="L953" i="1"/>
  <c r="O1001" i="1"/>
  <c r="N1001" i="1"/>
  <c r="M1001" i="1"/>
  <c r="K1001" i="1"/>
  <c r="R1001" i="1"/>
  <c r="J1001" i="1"/>
  <c r="Q1001" i="1"/>
  <c r="L1001" i="1"/>
  <c r="Q1817" i="1"/>
  <c r="M891" i="1"/>
  <c r="K891" i="1"/>
  <c r="R891" i="1"/>
  <c r="J891" i="1"/>
  <c r="Q891" i="1"/>
  <c r="O891" i="1"/>
  <c r="N891" i="1"/>
  <c r="L891" i="1"/>
  <c r="M899" i="1"/>
  <c r="L899" i="1"/>
  <c r="K899" i="1"/>
  <c r="R899" i="1"/>
  <c r="J899" i="1"/>
  <c r="Q899" i="1"/>
  <c r="O899" i="1"/>
  <c r="N899" i="1"/>
  <c r="M907" i="1"/>
  <c r="L907" i="1"/>
  <c r="K907" i="1"/>
  <c r="R907" i="1"/>
  <c r="J907" i="1"/>
  <c r="Q907" i="1"/>
  <c r="O907" i="1"/>
  <c r="N907" i="1"/>
  <c r="M915" i="1"/>
  <c r="L915" i="1"/>
  <c r="K915" i="1"/>
  <c r="R915" i="1"/>
  <c r="J915" i="1"/>
  <c r="Q915" i="1"/>
  <c r="O915" i="1"/>
  <c r="N915" i="1"/>
  <c r="M923" i="1"/>
  <c r="L923" i="1"/>
  <c r="K923" i="1"/>
  <c r="R923" i="1"/>
  <c r="J923" i="1"/>
  <c r="Q923" i="1"/>
  <c r="O923" i="1"/>
  <c r="N923" i="1"/>
  <c r="M931" i="1"/>
  <c r="L931" i="1"/>
  <c r="K931" i="1"/>
  <c r="R931" i="1"/>
  <c r="J931" i="1"/>
  <c r="Q931" i="1"/>
  <c r="O931" i="1"/>
  <c r="N931" i="1"/>
  <c r="M939" i="1"/>
  <c r="K939" i="1"/>
  <c r="O939" i="1"/>
  <c r="N939" i="1"/>
  <c r="L939" i="1"/>
  <c r="J939" i="1"/>
  <c r="R939" i="1"/>
  <c r="Q939" i="1"/>
  <c r="M947" i="1"/>
  <c r="L947" i="1"/>
  <c r="K947" i="1"/>
  <c r="Q947" i="1"/>
  <c r="R947" i="1"/>
  <c r="O947" i="1"/>
  <c r="N947" i="1"/>
  <c r="J947" i="1"/>
  <c r="M955" i="1"/>
  <c r="L955" i="1"/>
  <c r="K955" i="1"/>
  <c r="Q955" i="1"/>
  <c r="J955" i="1"/>
  <c r="R955" i="1"/>
  <c r="O955" i="1"/>
  <c r="N955" i="1"/>
  <c r="M963" i="1"/>
  <c r="L963" i="1"/>
  <c r="K963" i="1"/>
  <c r="Q963" i="1"/>
  <c r="R963" i="1"/>
  <c r="O963" i="1"/>
  <c r="N963" i="1"/>
  <c r="J963" i="1"/>
  <c r="M971" i="1"/>
  <c r="L971" i="1"/>
  <c r="K971" i="1"/>
  <c r="Q971" i="1"/>
  <c r="O971" i="1"/>
  <c r="N971" i="1"/>
  <c r="J971" i="1"/>
  <c r="R971" i="1"/>
  <c r="M979" i="1"/>
  <c r="L979" i="1"/>
  <c r="K979" i="1"/>
  <c r="Q979" i="1"/>
  <c r="R979" i="1"/>
  <c r="O979" i="1"/>
  <c r="N979" i="1"/>
  <c r="J979" i="1"/>
  <c r="M987" i="1"/>
  <c r="L987" i="1"/>
  <c r="K987" i="1"/>
  <c r="Q987" i="1"/>
  <c r="R987" i="1"/>
  <c r="O987" i="1"/>
  <c r="N987" i="1"/>
  <c r="J987" i="1"/>
  <c r="M995" i="1"/>
  <c r="L995" i="1"/>
  <c r="K995" i="1"/>
  <c r="Q995" i="1"/>
  <c r="N995" i="1"/>
  <c r="J995" i="1"/>
  <c r="R995" i="1"/>
  <c r="O995" i="1"/>
  <c r="M1003" i="1"/>
  <c r="L1003" i="1"/>
  <c r="K1003" i="1"/>
  <c r="Q1003" i="1"/>
  <c r="R1003" i="1"/>
  <c r="O1003" i="1"/>
  <c r="N1003" i="1"/>
  <c r="J1003" i="1"/>
  <c r="Q1011" i="1"/>
  <c r="O1011" i="1"/>
  <c r="N1011" i="1"/>
  <c r="M1011" i="1"/>
  <c r="L1011" i="1"/>
  <c r="K1011" i="1"/>
  <c r="J1011" i="1"/>
  <c r="R1011" i="1"/>
  <c r="Q1019" i="1"/>
  <c r="O1019" i="1"/>
  <c r="N1019" i="1"/>
  <c r="M1019" i="1"/>
  <c r="L1019" i="1"/>
  <c r="R1019" i="1"/>
  <c r="K1019" i="1"/>
  <c r="J1019" i="1"/>
  <c r="Q1027" i="1"/>
  <c r="O1027" i="1"/>
  <c r="N1027" i="1"/>
  <c r="M1027" i="1"/>
  <c r="L1027" i="1"/>
  <c r="K1027" i="1"/>
  <c r="J1027" i="1"/>
  <c r="R1027" i="1"/>
  <c r="Q1035" i="1"/>
  <c r="O1035" i="1"/>
  <c r="N1035" i="1"/>
  <c r="M1035" i="1"/>
  <c r="L1035" i="1"/>
  <c r="R1035" i="1"/>
  <c r="K1035" i="1"/>
  <c r="J1035" i="1"/>
  <c r="Q1043" i="1"/>
  <c r="O1043" i="1"/>
  <c r="N1043" i="1"/>
  <c r="M1043" i="1"/>
  <c r="L1043" i="1"/>
  <c r="K1043" i="1"/>
  <c r="J1043" i="1"/>
  <c r="R1043" i="1"/>
  <c r="Q1051" i="1"/>
  <c r="O1051" i="1"/>
  <c r="N1051" i="1"/>
  <c r="M1051" i="1"/>
  <c r="L1051" i="1"/>
  <c r="R1051" i="1"/>
  <c r="K1051" i="1"/>
  <c r="J1051" i="1"/>
  <c r="Q1059" i="1"/>
  <c r="O1059" i="1"/>
  <c r="N1059" i="1"/>
  <c r="M1059" i="1"/>
  <c r="L1059" i="1"/>
  <c r="K1059" i="1"/>
  <c r="J1059" i="1"/>
  <c r="R1059" i="1"/>
  <c r="Q1067" i="1"/>
  <c r="O1067" i="1"/>
  <c r="N1067" i="1"/>
  <c r="M1067" i="1"/>
  <c r="L1067" i="1"/>
  <c r="K1067" i="1"/>
  <c r="J1067" i="1"/>
  <c r="R1067" i="1"/>
  <c r="Q1075" i="1"/>
  <c r="O1075" i="1"/>
  <c r="N1075" i="1"/>
  <c r="M1075" i="1"/>
  <c r="L1075" i="1"/>
  <c r="R1075" i="1"/>
  <c r="K1075" i="1"/>
  <c r="J1075" i="1"/>
  <c r="Q1083" i="1"/>
  <c r="O1083" i="1"/>
  <c r="N1083" i="1"/>
  <c r="M1083" i="1"/>
  <c r="L1083" i="1"/>
  <c r="R1083" i="1"/>
  <c r="K1083" i="1"/>
  <c r="J1083" i="1"/>
  <c r="Q1091" i="1"/>
  <c r="O1091" i="1"/>
  <c r="N1091" i="1"/>
  <c r="M1091" i="1"/>
  <c r="L1091" i="1"/>
  <c r="R1091" i="1"/>
  <c r="K1091" i="1"/>
  <c r="J1091" i="1"/>
  <c r="Q1099" i="1"/>
  <c r="O1099" i="1"/>
  <c r="N1099" i="1"/>
  <c r="M1099" i="1"/>
  <c r="L1099" i="1"/>
  <c r="K1099" i="1"/>
  <c r="J1099" i="1"/>
  <c r="R1099" i="1"/>
  <c r="Q1107" i="1"/>
  <c r="O1107" i="1"/>
  <c r="N1107" i="1"/>
  <c r="M1107" i="1"/>
  <c r="L1107" i="1"/>
  <c r="R1107" i="1"/>
  <c r="K1107" i="1"/>
  <c r="J1107" i="1"/>
  <c r="Q1115" i="1"/>
  <c r="O1115" i="1"/>
  <c r="N1115" i="1"/>
  <c r="M1115" i="1"/>
  <c r="L1115" i="1"/>
  <c r="R1115" i="1"/>
  <c r="K1115" i="1"/>
  <c r="J1115" i="1"/>
  <c r="Q1123" i="1"/>
  <c r="O1123" i="1"/>
  <c r="N1123" i="1"/>
  <c r="M1123" i="1"/>
  <c r="L1123" i="1"/>
  <c r="R1123" i="1"/>
  <c r="K1123" i="1"/>
  <c r="J1123" i="1"/>
  <c r="Q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J895" i="1"/>
  <c r="R895" i="1"/>
  <c r="K895" i="1"/>
  <c r="Q919" i="1"/>
  <c r="O919" i="1"/>
  <c r="N919" i="1"/>
  <c r="M919" i="1"/>
  <c r="L919" i="1"/>
  <c r="K919" i="1"/>
  <c r="R919" i="1"/>
  <c r="J919" i="1"/>
  <c r="Q943" i="1"/>
  <c r="O943" i="1"/>
  <c r="M943" i="1"/>
  <c r="L943" i="1"/>
  <c r="K943" i="1"/>
  <c r="J943" i="1"/>
  <c r="R943" i="1"/>
  <c r="N943" i="1"/>
  <c r="Q959" i="1"/>
  <c r="O959" i="1"/>
  <c r="M959" i="1"/>
  <c r="L959" i="1"/>
  <c r="R959" i="1"/>
  <c r="N959" i="1"/>
  <c r="K959" i="1"/>
  <c r="J959" i="1"/>
  <c r="Q975" i="1"/>
  <c r="O975" i="1"/>
  <c r="M975" i="1"/>
  <c r="L975" i="1"/>
  <c r="R975" i="1"/>
  <c r="N975" i="1"/>
  <c r="K975" i="1"/>
  <c r="J975" i="1"/>
  <c r="Q983" i="1"/>
  <c r="O983" i="1"/>
  <c r="M983" i="1"/>
  <c r="L983" i="1"/>
  <c r="N983" i="1"/>
  <c r="K983" i="1"/>
  <c r="J983" i="1"/>
  <c r="R983" i="1"/>
  <c r="Q991" i="1"/>
  <c r="O991" i="1"/>
  <c r="M991" i="1"/>
  <c r="L991" i="1"/>
  <c r="R991" i="1"/>
  <c r="N991" i="1"/>
  <c r="K991" i="1"/>
  <c r="J991" i="1"/>
  <c r="L1007" i="1"/>
  <c r="R1007" i="1"/>
  <c r="Q1007" i="1"/>
  <c r="N1007" i="1"/>
  <c r="M1007" i="1"/>
  <c r="K1007" i="1"/>
  <c r="J1007" i="1"/>
  <c r="O1007" i="1"/>
  <c r="M1015" i="1"/>
  <c r="L1015" i="1"/>
  <c r="K1015" i="1"/>
  <c r="R1015" i="1"/>
  <c r="J1015" i="1"/>
  <c r="Q1015" i="1"/>
  <c r="N1015" i="1"/>
  <c r="O1015" i="1"/>
  <c r="M1023" i="1"/>
  <c r="L1023" i="1"/>
  <c r="K1023" i="1"/>
  <c r="R1023" i="1"/>
  <c r="J1023" i="1"/>
  <c r="Q1023" i="1"/>
  <c r="O1023" i="1"/>
  <c r="N1023" i="1"/>
  <c r="M1031" i="1"/>
  <c r="L1031" i="1"/>
  <c r="K1031" i="1"/>
  <c r="R1031" i="1"/>
  <c r="J1031" i="1"/>
  <c r="Q1031" i="1"/>
  <c r="O1031" i="1"/>
  <c r="N1031" i="1"/>
  <c r="M1039" i="1"/>
  <c r="L1039" i="1"/>
  <c r="K1039" i="1"/>
  <c r="R1039" i="1"/>
  <c r="J1039" i="1"/>
  <c r="Q1039" i="1"/>
  <c r="O1039" i="1"/>
  <c r="N1039" i="1"/>
  <c r="M1055" i="1"/>
  <c r="L1055" i="1"/>
  <c r="K1055" i="1"/>
  <c r="R1055" i="1"/>
  <c r="J1055" i="1"/>
  <c r="Q1055" i="1"/>
  <c r="O1055" i="1"/>
  <c r="N1055" i="1"/>
  <c r="M1063" i="1"/>
  <c r="L1063" i="1"/>
  <c r="K1063" i="1"/>
  <c r="R1063" i="1"/>
  <c r="J1063" i="1"/>
  <c r="Q1063" i="1"/>
  <c r="O1063" i="1"/>
  <c r="N1063" i="1"/>
  <c r="M1071" i="1"/>
  <c r="L1071" i="1"/>
  <c r="K1071" i="1"/>
  <c r="R1071" i="1"/>
  <c r="J1071" i="1"/>
  <c r="Q1071" i="1"/>
  <c r="O1071" i="1"/>
  <c r="N1071" i="1"/>
  <c r="M1079" i="1"/>
  <c r="L1079" i="1"/>
  <c r="K1079" i="1"/>
  <c r="R1079" i="1"/>
  <c r="J1079" i="1"/>
  <c r="Q1079" i="1"/>
  <c r="O1079" i="1"/>
  <c r="N1079" i="1"/>
  <c r="M1087" i="1"/>
  <c r="L1087" i="1"/>
  <c r="K1087" i="1"/>
  <c r="R1087" i="1"/>
  <c r="J1087" i="1"/>
  <c r="Q1087" i="1"/>
  <c r="O1087" i="1"/>
  <c r="N1087" i="1"/>
  <c r="M1095" i="1"/>
  <c r="L1095" i="1"/>
  <c r="K1095" i="1"/>
  <c r="R1095" i="1"/>
  <c r="J1095" i="1"/>
  <c r="Q1095" i="1"/>
  <c r="O1095" i="1"/>
  <c r="N1095" i="1"/>
  <c r="M1103" i="1"/>
  <c r="L1103" i="1"/>
  <c r="K1103" i="1"/>
  <c r="R1103" i="1"/>
  <c r="J1103" i="1"/>
  <c r="Q1103" i="1"/>
  <c r="O1103" i="1"/>
  <c r="N1103" i="1"/>
  <c r="M1111" i="1"/>
  <c r="L1111" i="1"/>
  <c r="K1111" i="1"/>
  <c r="R1111" i="1"/>
  <c r="J1111" i="1"/>
  <c r="Q1111" i="1"/>
  <c r="O1111" i="1"/>
  <c r="N1111" i="1"/>
  <c r="M1119" i="1"/>
  <c r="L1119" i="1"/>
  <c r="K1119" i="1"/>
  <c r="R1119" i="1"/>
  <c r="J1119" i="1"/>
  <c r="Q1119" i="1"/>
  <c r="O1119" i="1"/>
  <c r="N1119" i="1"/>
  <c r="M1127" i="1"/>
  <c r="L1127" i="1"/>
  <c r="K1127" i="1"/>
  <c r="R1127" i="1"/>
  <c r="J1127" i="1"/>
  <c r="Q1127" i="1"/>
  <c r="O1127" i="1"/>
  <c r="N1127" i="1"/>
  <c r="M1135" i="1"/>
  <c r="L1135" i="1"/>
  <c r="K1135" i="1"/>
  <c r="R1135" i="1"/>
  <c r="J1135" i="1"/>
  <c r="Q1135" i="1"/>
  <c r="O1135" i="1"/>
  <c r="N1135" i="1"/>
  <c r="A895" i="1"/>
  <c r="A919" i="1"/>
  <c r="A927" i="1"/>
  <c r="A951" i="1"/>
  <c r="A983" i="1"/>
  <c r="A1015" i="1"/>
  <c r="A1071" i="1"/>
  <c r="A1079" i="1"/>
  <c r="O921" i="1"/>
  <c r="N921" i="1"/>
  <c r="M921" i="1"/>
  <c r="L921" i="1"/>
  <c r="K921" i="1"/>
  <c r="R921" i="1"/>
  <c r="J921" i="1"/>
  <c r="Q921" i="1"/>
  <c r="O937" i="1"/>
  <c r="N937" i="1"/>
  <c r="M937" i="1"/>
  <c r="L937" i="1"/>
  <c r="K937" i="1"/>
  <c r="R937" i="1"/>
  <c r="J937" i="1"/>
  <c r="Q937" i="1"/>
  <c r="O969" i="1"/>
  <c r="N969" i="1"/>
  <c r="M969" i="1"/>
  <c r="K969" i="1"/>
  <c r="R969" i="1"/>
  <c r="J969" i="1"/>
  <c r="L969" i="1"/>
  <c r="Q969" i="1"/>
  <c r="K1017" i="1"/>
  <c r="R1017" i="1"/>
  <c r="J1017" i="1"/>
  <c r="Q1017" i="1"/>
  <c r="O1017" i="1"/>
  <c r="N1017" i="1"/>
  <c r="M1017" i="1"/>
  <c r="L1017" i="1"/>
  <c r="L892" i="1"/>
  <c r="R892" i="1"/>
  <c r="J892" i="1"/>
  <c r="Q892" i="1"/>
  <c r="O892" i="1"/>
  <c r="M892" i="1"/>
  <c r="K892" i="1"/>
  <c r="N892" i="1"/>
  <c r="L900" i="1"/>
  <c r="K900" i="1"/>
  <c r="R900" i="1"/>
  <c r="J900" i="1"/>
  <c r="Q900" i="1"/>
  <c r="O900" i="1"/>
  <c r="N900" i="1"/>
  <c r="M900" i="1"/>
  <c r="L908" i="1"/>
  <c r="K908" i="1"/>
  <c r="R908" i="1"/>
  <c r="J908" i="1"/>
  <c r="Q908" i="1"/>
  <c r="O908" i="1"/>
  <c r="N908" i="1"/>
  <c r="M908" i="1"/>
  <c r="L916" i="1"/>
  <c r="K916" i="1"/>
  <c r="R916" i="1"/>
  <c r="J916" i="1"/>
  <c r="Q916" i="1"/>
  <c r="O916" i="1"/>
  <c r="N916" i="1"/>
  <c r="M916" i="1"/>
  <c r="L924" i="1"/>
  <c r="K924" i="1"/>
  <c r="R924" i="1"/>
  <c r="J924" i="1"/>
  <c r="Q924" i="1"/>
  <c r="O924" i="1"/>
  <c r="N924" i="1"/>
  <c r="M924" i="1"/>
  <c r="L932" i="1"/>
  <c r="K932" i="1"/>
  <c r="R932" i="1"/>
  <c r="J932" i="1"/>
  <c r="Q932" i="1"/>
  <c r="O932" i="1"/>
  <c r="N932" i="1"/>
  <c r="M932" i="1"/>
  <c r="L940" i="1"/>
  <c r="R940" i="1"/>
  <c r="J940" i="1"/>
  <c r="O940" i="1"/>
  <c r="N940" i="1"/>
  <c r="M940" i="1"/>
  <c r="K940" i="1"/>
  <c r="Q940" i="1"/>
  <c r="L948" i="1"/>
  <c r="K948" i="1"/>
  <c r="R948" i="1"/>
  <c r="J948" i="1"/>
  <c r="O948" i="1"/>
  <c r="N948" i="1"/>
  <c r="M948" i="1"/>
  <c r="Q948" i="1"/>
  <c r="L956" i="1"/>
  <c r="K956" i="1"/>
  <c r="R956" i="1"/>
  <c r="J956" i="1"/>
  <c r="O956" i="1"/>
  <c r="Q956" i="1"/>
  <c r="N956" i="1"/>
  <c r="M956" i="1"/>
  <c r="L964" i="1"/>
  <c r="K964" i="1"/>
  <c r="R964" i="1"/>
  <c r="J964" i="1"/>
  <c r="O964" i="1"/>
  <c r="N964" i="1"/>
  <c r="M964" i="1"/>
  <c r="Q964" i="1"/>
  <c r="L972" i="1"/>
  <c r="K972" i="1"/>
  <c r="R972" i="1"/>
  <c r="J972" i="1"/>
  <c r="O972" i="1"/>
  <c r="Q972" i="1"/>
  <c r="N972" i="1"/>
  <c r="M972" i="1"/>
  <c r="L980" i="1"/>
  <c r="K980" i="1"/>
  <c r="R980" i="1"/>
  <c r="J980" i="1"/>
  <c r="O980" i="1"/>
  <c r="Q980" i="1"/>
  <c r="N980" i="1"/>
  <c r="M980" i="1"/>
  <c r="L988" i="1"/>
  <c r="K988" i="1"/>
  <c r="R988" i="1"/>
  <c r="J988" i="1"/>
  <c r="O988" i="1"/>
  <c r="M988" i="1"/>
  <c r="Q988" i="1"/>
  <c r="N988" i="1"/>
  <c r="L996" i="1"/>
  <c r="K996" i="1"/>
  <c r="R996" i="1"/>
  <c r="J996" i="1"/>
  <c r="O996" i="1"/>
  <c r="Q996" i="1"/>
  <c r="N996" i="1"/>
  <c r="M996" i="1"/>
  <c r="L1004" i="1"/>
  <c r="K1004" i="1"/>
  <c r="R1004" i="1"/>
  <c r="J1004" i="1"/>
  <c r="O1004" i="1"/>
  <c r="Q1004" i="1"/>
  <c r="N1004" i="1"/>
  <c r="M1004" i="1"/>
  <c r="O1012" i="1"/>
  <c r="N1012" i="1"/>
  <c r="M1012" i="1"/>
  <c r="L1012" i="1"/>
  <c r="K1012" i="1"/>
  <c r="R1012" i="1"/>
  <c r="Q1012" i="1"/>
  <c r="J1012" i="1"/>
  <c r="O1020" i="1"/>
  <c r="N1020" i="1"/>
  <c r="M1020" i="1"/>
  <c r="L1020" i="1"/>
  <c r="K1020" i="1"/>
  <c r="R1020" i="1"/>
  <c r="J1020" i="1"/>
  <c r="Q1020" i="1"/>
  <c r="O1028" i="1"/>
  <c r="N1028" i="1"/>
  <c r="M1028" i="1"/>
  <c r="L1028" i="1"/>
  <c r="K1028" i="1"/>
  <c r="R1028" i="1"/>
  <c r="Q1028" i="1"/>
  <c r="J1028" i="1"/>
  <c r="O1036" i="1"/>
  <c r="N1036" i="1"/>
  <c r="M1036" i="1"/>
  <c r="L1036" i="1"/>
  <c r="K1036" i="1"/>
  <c r="J1036" i="1"/>
  <c r="R1036" i="1"/>
  <c r="Q1036" i="1"/>
  <c r="O1044" i="1"/>
  <c r="N1044" i="1"/>
  <c r="M1044" i="1"/>
  <c r="L1044" i="1"/>
  <c r="K1044" i="1"/>
  <c r="R1044" i="1"/>
  <c r="Q1044" i="1"/>
  <c r="J1044" i="1"/>
  <c r="O1052" i="1"/>
  <c r="N1052" i="1"/>
  <c r="M1052" i="1"/>
  <c r="L1052" i="1"/>
  <c r="K1052" i="1"/>
  <c r="R1052" i="1"/>
  <c r="J1052" i="1"/>
  <c r="Q1052" i="1"/>
  <c r="O1060" i="1"/>
  <c r="N1060" i="1"/>
  <c r="M1060" i="1"/>
  <c r="L1060" i="1"/>
  <c r="K1060" i="1"/>
  <c r="R1060" i="1"/>
  <c r="Q1060" i="1"/>
  <c r="J1060" i="1"/>
  <c r="O1068" i="1"/>
  <c r="N1068" i="1"/>
  <c r="M1068" i="1"/>
  <c r="L1068" i="1"/>
  <c r="K1068" i="1"/>
  <c r="R1068" i="1"/>
  <c r="Q1068" i="1"/>
  <c r="J1068" i="1"/>
  <c r="O1076" i="1"/>
  <c r="N1076" i="1"/>
  <c r="M1076" i="1"/>
  <c r="L1076" i="1"/>
  <c r="K1076" i="1"/>
  <c r="R1076" i="1"/>
  <c r="Q1076" i="1"/>
  <c r="J1076" i="1"/>
  <c r="O1084" i="1"/>
  <c r="N1084" i="1"/>
  <c r="M1084" i="1"/>
  <c r="L1084" i="1"/>
  <c r="K1084" i="1"/>
  <c r="R1084" i="1"/>
  <c r="Q1084" i="1"/>
  <c r="J1084" i="1"/>
  <c r="O1092" i="1"/>
  <c r="N1092" i="1"/>
  <c r="M1092" i="1"/>
  <c r="L1092" i="1"/>
  <c r="K1092" i="1"/>
  <c r="J1092" i="1"/>
  <c r="R1092" i="1"/>
  <c r="Q1092" i="1"/>
  <c r="O1100" i="1"/>
  <c r="N1100" i="1"/>
  <c r="M1100" i="1"/>
  <c r="L1100" i="1"/>
  <c r="K1100" i="1"/>
  <c r="R1100" i="1"/>
  <c r="Q1100" i="1"/>
  <c r="J1100" i="1"/>
  <c r="O1108" i="1"/>
  <c r="N1108" i="1"/>
  <c r="M1108" i="1"/>
  <c r="L1108" i="1"/>
  <c r="K1108" i="1"/>
  <c r="R1108" i="1"/>
  <c r="Q1108" i="1"/>
  <c r="J1108" i="1"/>
  <c r="O1116" i="1"/>
  <c r="N1116" i="1"/>
  <c r="M1116" i="1"/>
  <c r="L1116" i="1"/>
  <c r="K1116" i="1"/>
  <c r="R1116" i="1"/>
  <c r="Q1116" i="1"/>
  <c r="J1116" i="1"/>
  <c r="O1124" i="1"/>
  <c r="N1124" i="1"/>
  <c r="M1124" i="1"/>
  <c r="L1124" i="1"/>
  <c r="K1124" i="1"/>
  <c r="J1124" i="1"/>
  <c r="R1124" i="1"/>
  <c r="Q1124"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O935" i="1"/>
  <c r="N935" i="1"/>
  <c r="M935" i="1"/>
  <c r="L935" i="1"/>
  <c r="K935" i="1"/>
  <c r="R935" i="1"/>
  <c r="J935" i="1"/>
  <c r="A903" i="1"/>
  <c r="A935" i="1"/>
  <c r="A967" i="1"/>
  <c r="A999" i="1"/>
  <c r="A1031" i="1"/>
  <c r="A1039" i="1"/>
  <c r="A1047" i="1"/>
  <c r="A1087" i="1"/>
  <c r="A1135" i="1"/>
  <c r="K893" i="1"/>
  <c r="Q893" i="1"/>
  <c r="O893" i="1"/>
  <c r="N893" i="1"/>
  <c r="L893" i="1"/>
  <c r="R893" i="1"/>
  <c r="M893" i="1"/>
  <c r="J893" i="1"/>
  <c r="K901" i="1"/>
  <c r="R901" i="1"/>
  <c r="J901" i="1"/>
  <c r="Q901" i="1"/>
  <c r="O901" i="1"/>
  <c r="N901" i="1"/>
  <c r="M901" i="1"/>
  <c r="L901" i="1"/>
  <c r="K909" i="1"/>
  <c r="R909" i="1"/>
  <c r="J909" i="1"/>
  <c r="Q909" i="1"/>
  <c r="O909" i="1"/>
  <c r="N909" i="1"/>
  <c r="M909" i="1"/>
  <c r="L909" i="1"/>
  <c r="K917" i="1"/>
  <c r="R917" i="1"/>
  <c r="J917" i="1"/>
  <c r="Q917" i="1"/>
  <c r="O917" i="1"/>
  <c r="N917" i="1"/>
  <c r="M917" i="1"/>
  <c r="L917" i="1"/>
  <c r="K925" i="1"/>
  <c r="R925" i="1"/>
  <c r="J925" i="1"/>
  <c r="Q925" i="1"/>
  <c r="O925" i="1"/>
  <c r="N925" i="1"/>
  <c r="M925" i="1"/>
  <c r="L925" i="1"/>
  <c r="K933" i="1"/>
  <c r="R933" i="1"/>
  <c r="J933" i="1"/>
  <c r="Q933" i="1"/>
  <c r="O933" i="1"/>
  <c r="N933" i="1"/>
  <c r="M933" i="1"/>
  <c r="L933" i="1"/>
  <c r="K941" i="1"/>
  <c r="Q941" i="1"/>
  <c r="R941" i="1"/>
  <c r="O941" i="1"/>
  <c r="N941" i="1"/>
  <c r="M941" i="1"/>
  <c r="L941" i="1"/>
  <c r="J941" i="1"/>
  <c r="K949" i="1"/>
  <c r="R949" i="1"/>
  <c r="J949" i="1"/>
  <c r="Q949" i="1"/>
  <c r="O949" i="1"/>
  <c r="N949" i="1"/>
  <c r="M949" i="1"/>
  <c r="L949" i="1"/>
  <c r="K957" i="1"/>
  <c r="R957" i="1"/>
  <c r="J957" i="1"/>
  <c r="Q957" i="1"/>
  <c r="O957" i="1"/>
  <c r="N957" i="1"/>
  <c r="M957" i="1"/>
  <c r="L957" i="1"/>
  <c r="K965" i="1"/>
  <c r="R965" i="1"/>
  <c r="J965" i="1"/>
  <c r="Q965" i="1"/>
  <c r="O965" i="1"/>
  <c r="N965" i="1"/>
  <c r="M965" i="1"/>
  <c r="L965" i="1"/>
  <c r="K973" i="1"/>
  <c r="R973" i="1"/>
  <c r="J973" i="1"/>
  <c r="Q973" i="1"/>
  <c r="O973" i="1"/>
  <c r="N973" i="1"/>
  <c r="M973" i="1"/>
  <c r="L973" i="1"/>
  <c r="K981" i="1"/>
  <c r="R981" i="1"/>
  <c r="J981" i="1"/>
  <c r="Q981" i="1"/>
  <c r="O981" i="1"/>
  <c r="N981" i="1"/>
  <c r="L981" i="1"/>
  <c r="M981" i="1"/>
  <c r="K989" i="1"/>
  <c r="R989" i="1"/>
  <c r="J989" i="1"/>
  <c r="Q989" i="1"/>
  <c r="O989" i="1"/>
  <c r="N989" i="1"/>
  <c r="M989" i="1"/>
  <c r="L989" i="1"/>
  <c r="K997" i="1"/>
  <c r="R997" i="1"/>
  <c r="J997" i="1"/>
  <c r="Q997" i="1"/>
  <c r="O997" i="1"/>
  <c r="N997" i="1"/>
  <c r="M997" i="1"/>
  <c r="L997" i="1"/>
  <c r="K1005" i="1"/>
  <c r="R1005" i="1"/>
  <c r="J1005" i="1"/>
  <c r="Q1005" i="1"/>
  <c r="O1005" i="1"/>
  <c r="N1005" i="1"/>
  <c r="M1005" i="1"/>
  <c r="L1005" i="1"/>
  <c r="O1013" i="1"/>
  <c r="N1013" i="1"/>
  <c r="M1013" i="1"/>
  <c r="L1013" i="1"/>
  <c r="K1013" i="1"/>
  <c r="R1013" i="1"/>
  <c r="J1013" i="1"/>
  <c r="Q1013" i="1"/>
  <c r="O1021" i="1"/>
  <c r="N1021" i="1"/>
  <c r="M1021" i="1"/>
  <c r="L1021" i="1"/>
  <c r="K1021" i="1"/>
  <c r="R1021" i="1"/>
  <c r="J1021" i="1"/>
  <c r="Q1021" i="1"/>
  <c r="O1029" i="1"/>
  <c r="N1029" i="1"/>
  <c r="M1029" i="1"/>
  <c r="L1029" i="1"/>
  <c r="K1029" i="1"/>
  <c r="R1029" i="1"/>
  <c r="J1029" i="1"/>
  <c r="Q1029" i="1"/>
  <c r="O1037" i="1"/>
  <c r="N1037" i="1"/>
  <c r="M1037" i="1"/>
  <c r="L1037" i="1"/>
  <c r="K1037" i="1"/>
  <c r="R1037" i="1"/>
  <c r="J1037" i="1"/>
  <c r="Q1037" i="1"/>
  <c r="O1045" i="1"/>
  <c r="N1045" i="1"/>
  <c r="M1045" i="1"/>
  <c r="L1045" i="1"/>
  <c r="K1045" i="1"/>
  <c r="R1045" i="1"/>
  <c r="J1045" i="1"/>
  <c r="Q1045" i="1"/>
  <c r="O1053" i="1"/>
  <c r="N1053" i="1"/>
  <c r="M1053" i="1"/>
  <c r="L1053" i="1"/>
  <c r="K1053" i="1"/>
  <c r="R1053" i="1"/>
  <c r="J1053" i="1"/>
  <c r="Q1053" i="1"/>
  <c r="O1061" i="1"/>
  <c r="N1061" i="1"/>
  <c r="M1061" i="1"/>
  <c r="L1061" i="1"/>
  <c r="K1061" i="1"/>
  <c r="R1061" i="1"/>
  <c r="J1061" i="1"/>
  <c r="Q1061" i="1"/>
  <c r="O1069" i="1"/>
  <c r="N1069" i="1"/>
  <c r="M1069" i="1"/>
  <c r="L1069" i="1"/>
  <c r="K1069" i="1"/>
  <c r="R1069" i="1"/>
  <c r="J1069" i="1"/>
  <c r="Q1069" i="1"/>
  <c r="O1077" i="1"/>
  <c r="N1077" i="1"/>
  <c r="M1077" i="1"/>
  <c r="L1077" i="1"/>
  <c r="K1077" i="1"/>
  <c r="R1077" i="1"/>
  <c r="J1077" i="1"/>
  <c r="Q1077" i="1"/>
  <c r="O1085" i="1"/>
  <c r="N1085" i="1"/>
  <c r="M1085" i="1"/>
  <c r="L1085" i="1"/>
  <c r="K1085" i="1"/>
  <c r="R1085" i="1"/>
  <c r="J1085" i="1"/>
  <c r="Q1085" i="1"/>
  <c r="O1093" i="1"/>
  <c r="N1093" i="1"/>
  <c r="M1093" i="1"/>
  <c r="L1093" i="1"/>
  <c r="K1093" i="1"/>
  <c r="R1093" i="1"/>
  <c r="J1093" i="1"/>
  <c r="Q1093" i="1"/>
  <c r="O1101" i="1"/>
  <c r="N1101" i="1"/>
  <c r="M1101" i="1"/>
  <c r="L1101" i="1"/>
  <c r="K1101" i="1"/>
  <c r="R1101" i="1"/>
  <c r="J1101" i="1"/>
  <c r="Q1101" i="1"/>
  <c r="O1109" i="1"/>
  <c r="N1109" i="1"/>
  <c r="M1109" i="1"/>
  <c r="L1109" i="1"/>
  <c r="K1109" i="1"/>
  <c r="R1109" i="1"/>
  <c r="J1109" i="1"/>
  <c r="Q1109" i="1"/>
  <c r="O1117" i="1"/>
  <c r="N1117" i="1"/>
  <c r="M1117" i="1"/>
  <c r="L1117" i="1"/>
  <c r="K1117" i="1"/>
  <c r="R1117" i="1"/>
  <c r="J1117" i="1"/>
  <c r="Q1117" i="1"/>
  <c r="O1125" i="1"/>
  <c r="N1125" i="1"/>
  <c r="M1125" i="1"/>
  <c r="L1125" i="1"/>
  <c r="K1125" i="1"/>
  <c r="R1125" i="1"/>
  <c r="J1125" i="1"/>
  <c r="Q1125" i="1"/>
  <c r="O1133" i="1"/>
  <c r="N1133" i="1"/>
  <c r="M1133" i="1"/>
  <c r="L1133" i="1"/>
  <c r="K1133" i="1"/>
  <c r="R1133" i="1"/>
  <c r="J1133" i="1"/>
  <c r="Q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O894" i="1"/>
  <c r="N894" i="1"/>
  <c r="M894" i="1"/>
  <c r="Q894" i="1"/>
  <c r="L894" i="1"/>
  <c r="K894" i="1"/>
  <c r="R902" i="1"/>
  <c r="J902" i="1"/>
  <c r="Q902" i="1"/>
  <c r="O902" i="1"/>
  <c r="N902" i="1"/>
  <c r="M902" i="1"/>
  <c r="L902" i="1"/>
  <c r="K902" i="1"/>
  <c r="R910" i="1"/>
  <c r="J910" i="1"/>
  <c r="Q910" i="1"/>
  <c r="O910" i="1"/>
  <c r="N910" i="1"/>
  <c r="M910" i="1"/>
  <c r="L910" i="1"/>
  <c r="K910" i="1"/>
  <c r="R918" i="1"/>
  <c r="J918" i="1"/>
  <c r="Q918" i="1"/>
  <c r="O918" i="1"/>
  <c r="N918" i="1"/>
  <c r="M918" i="1"/>
  <c r="L918" i="1"/>
  <c r="K918" i="1"/>
  <c r="R926" i="1"/>
  <c r="J926" i="1"/>
  <c r="Q926" i="1"/>
  <c r="O926" i="1"/>
  <c r="N926" i="1"/>
  <c r="M926" i="1"/>
  <c r="L926" i="1"/>
  <c r="K926" i="1"/>
  <c r="R934" i="1"/>
  <c r="J934" i="1"/>
  <c r="Q934" i="1"/>
  <c r="O934" i="1"/>
  <c r="N934" i="1"/>
  <c r="M934" i="1"/>
  <c r="L934" i="1"/>
  <c r="K934" i="1"/>
  <c r="R942" i="1"/>
  <c r="J942" i="1"/>
  <c r="Q942" i="1"/>
  <c r="O942" i="1"/>
  <c r="N942" i="1"/>
  <c r="M942" i="1"/>
  <c r="L942" i="1"/>
  <c r="K942" i="1"/>
  <c r="R950" i="1"/>
  <c r="J950" i="1"/>
  <c r="Q950" i="1"/>
  <c r="N950" i="1"/>
  <c r="M950" i="1"/>
  <c r="L950" i="1"/>
  <c r="K950" i="1"/>
  <c r="O950" i="1"/>
  <c r="R958" i="1"/>
  <c r="J958" i="1"/>
  <c r="Q958" i="1"/>
  <c r="N958" i="1"/>
  <c r="M958" i="1"/>
  <c r="O958" i="1"/>
  <c r="L958" i="1"/>
  <c r="K958" i="1"/>
  <c r="R966" i="1"/>
  <c r="J966" i="1"/>
  <c r="Q966" i="1"/>
  <c r="N966" i="1"/>
  <c r="M966" i="1"/>
  <c r="O966" i="1"/>
  <c r="L966" i="1"/>
  <c r="K966" i="1"/>
  <c r="R974" i="1"/>
  <c r="J974" i="1"/>
  <c r="Q974" i="1"/>
  <c r="N974" i="1"/>
  <c r="M974" i="1"/>
  <c r="K974" i="1"/>
  <c r="O974" i="1"/>
  <c r="L974" i="1"/>
  <c r="R982" i="1"/>
  <c r="J982" i="1"/>
  <c r="Q982" i="1"/>
  <c r="N982" i="1"/>
  <c r="M982" i="1"/>
  <c r="O982" i="1"/>
  <c r="L982" i="1"/>
  <c r="K982" i="1"/>
  <c r="R990" i="1"/>
  <c r="J990" i="1"/>
  <c r="Q990" i="1"/>
  <c r="N990" i="1"/>
  <c r="M990" i="1"/>
  <c r="O990" i="1"/>
  <c r="L990" i="1"/>
  <c r="K990" i="1"/>
  <c r="R998" i="1"/>
  <c r="J998" i="1"/>
  <c r="Q998" i="1"/>
  <c r="N998" i="1"/>
  <c r="M998" i="1"/>
  <c r="O998" i="1"/>
  <c r="L998" i="1"/>
  <c r="K998" i="1"/>
  <c r="R1006" i="1"/>
  <c r="J1006" i="1"/>
  <c r="Q1006" i="1"/>
  <c r="N1006" i="1"/>
  <c r="M1006" i="1"/>
  <c r="O1006" i="1"/>
  <c r="L1006" i="1"/>
  <c r="K1006" i="1"/>
  <c r="N1014" i="1"/>
  <c r="M1014" i="1"/>
  <c r="L1014" i="1"/>
  <c r="K1014" i="1"/>
  <c r="R1014" i="1"/>
  <c r="J1014" i="1"/>
  <c r="Q1014" i="1"/>
  <c r="O1014" i="1"/>
  <c r="N1022" i="1"/>
  <c r="M1022" i="1"/>
  <c r="L1022" i="1"/>
  <c r="K1022" i="1"/>
  <c r="R1022" i="1"/>
  <c r="J1022" i="1"/>
  <c r="Q1022" i="1"/>
  <c r="O1022" i="1"/>
  <c r="N1030" i="1"/>
  <c r="M1030" i="1"/>
  <c r="L1030" i="1"/>
  <c r="K1030" i="1"/>
  <c r="R1030" i="1"/>
  <c r="J1030" i="1"/>
  <c r="Q1030" i="1"/>
  <c r="O1030" i="1"/>
  <c r="N1038" i="1"/>
  <c r="M1038" i="1"/>
  <c r="L1038" i="1"/>
  <c r="K1038" i="1"/>
  <c r="R1038" i="1"/>
  <c r="J1038" i="1"/>
  <c r="Q1038" i="1"/>
  <c r="O1038" i="1"/>
  <c r="N1046" i="1"/>
  <c r="M1046" i="1"/>
  <c r="L1046" i="1"/>
  <c r="K1046" i="1"/>
  <c r="R1046" i="1"/>
  <c r="J1046" i="1"/>
  <c r="Q1046" i="1"/>
  <c r="O1046" i="1"/>
  <c r="N1054" i="1"/>
  <c r="M1054" i="1"/>
  <c r="L1054" i="1"/>
  <c r="K1054" i="1"/>
  <c r="R1054" i="1"/>
  <c r="J1054" i="1"/>
  <c r="Q1054" i="1"/>
  <c r="O1054" i="1"/>
  <c r="N1062" i="1"/>
  <c r="M1062" i="1"/>
  <c r="L1062" i="1"/>
  <c r="K1062" i="1"/>
  <c r="R1062" i="1"/>
  <c r="J1062" i="1"/>
  <c r="Q1062" i="1"/>
  <c r="O1062" i="1"/>
  <c r="N1070" i="1"/>
  <c r="M1070" i="1"/>
  <c r="L1070" i="1"/>
  <c r="K1070" i="1"/>
  <c r="R1070" i="1"/>
  <c r="J1070" i="1"/>
  <c r="Q1070" i="1"/>
  <c r="O1070" i="1"/>
  <c r="N1078" i="1"/>
  <c r="M1078" i="1"/>
  <c r="L1078" i="1"/>
  <c r="K1078" i="1"/>
  <c r="R1078" i="1"/>
  <c r="J1078" i="1"/>
  <c r="Q1078" i="1"/>
  <c r="O1078" i="1"/>
  <c r="N1086" i="1"/>
  <c r="M1086" i="1"/>
  <c r="L1086" i="1"/>
  <c r="K1086" i="1"/>
  <c r="R1086" i="1"/>
  <c r="J1086" i="1"/>
  <c r="Q1086" i="1"/>
  <c r="O1086" i="1"/>
  <c r="N1094" i="1"/>
  <c r="M1094" i="1"/>
  <c r="L1094" i="1"/>
  <c r="K1094" i="1"/>
  <c r="R1094" i="1"/>
  <c r="J1094" i="1"/>
  <c r="Q1094" i="1"/>
  <c r="O1094" i="1"/>
  <c r="N1102" i="1"/>
  <c r="M1102" i="1"/>
  <c r="L1102" i="1"/>
  <c r="K1102" i="1"/>
  <c r="R1102" i="1"/>
  <c r="J1102" i="1"/>
  <c r="Q1102" i="1"/>
  <c r="O1102" i="1"/>
  <c r="N1110" i="1"/>
  <c r="M1110" i="1"/>
  <c r="L1110" i="1"/>
  <c r="K1110" i="1"/>
  <c r="R1110" i="1"/>
  <c r="J1110" i="1"/>
  <c r="Q1110" i="1"/>
  <c r="O1110" i="1"/>
  <c r="N1118" i="1"/>
  <c r="M1118" i="1"/>
  <c r="L1118" i="1"/>
  <c r="K1118" i="1"/>
  <c r="R1118" i="1"/>
  <c r="J1118" i="1"/>
  <c r="Q1118" i="1"/>
  <c r="O1118" i="1"/>
  <c r="N1126" i="1"/>
  <c r="M1126" i="1"/>
  <c r="L1126" i="1"/>
  <c r="K1126" i="1"/>
  <c r="R1126" i="1"/>
  <c r="J1126" i="1"/>
  <c r="Q1126" i="1"/>
  <c r="O1126" i="1"/>
  <c r="N1134" i="1"/>
  <c r="M1134" i="1"/>
  <c r="L1134" i="1"/>
  <c r="K1134" i="1"/>
  <c r="R1134" i="1"/>
  <c r="J1134" i="1"/>
  <c r="Q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A290" i="1"/>
  <c r="M290" i="1"/>
  <c r="Q292" i="1"/>
  <c r="B300" i="1"/>
  <c r="A301" i="1"/>
  <c r="L297" i="1"/>
  <c r="A286" i="1"/>
  <c r="Q286" i="1"/>
  <c r="J1810" i="1"/>
  <c r="N240" i="1"/>
  <c r="B288" i="1"/>
  <c r="A298" i="1"/>
  <c r="N281" i="1"/>
  <c r="N287" i="1"/>
  <c r="K292" i="1"/>
  <c r="O296" i="1"/>
  <c r="L1778" i="1"/>
  <c r="N1810" i="1"/>
  <c r="B1818" i="1"/>
  <c r="B280" i="1"/>
  <c r="M282" i="1"/>
  <c r="M288" i="1"/>
  <c r="N297" i="1"/>
  <c r="O1752" i="1"/>
  <c r="M1778" i="1"/>
  <c r="O1810" i="1"/>
  <c r="A281" i="1"/>
  <c r="B292" i="1"/>
  <c r="A302" i="1"/>
  <c r="K284" i="1"/>
  <c r="O288" i="1"/>
  <c r="O294" i="1"/>
  <c r="K298" i="1"/>
  <c r="L1754" i="1"/>
  <c r="N1778" i="1"/>
  <c r="A282" i="1"/>
  <c r="A293" i="1"/>
  <c r="Q284" i="1"/>
  <c r="L289" i="1"/>
  <c r="Q294" i="1"/>
  <c r="M298" i="1"/>
  <c r="L1810" i="1"/>
  <c r="A1818" i="1"/>
  <c r="O1778" i="1"/>
  <c r="A240" i="1"/>
  <c r="B284" i="1"/>
  <c r="A294" i="1"/>
  <c r="M280" i="1"/>
  <c r="N289" i="1"/>
  <c r="N295" i="1"/>
  <c r="K300" i="1"/>
  <c r="Q1754" i="1"/>
  <c r="A1850" i="1"/>
  <c r="A285" i="1"/>
  <c r="B296" i="1"/>
  <c r="O280" i="1"/>
  <c r="O286" i="1"/>
  <c r="K290" i="1"/>
  <c r="Q300" i="1"/>
  <c r="J283" i="1"/>
  <c r="R283" i="1"/>
  <c r="J291" i="1"/>
  <c r="R291" i="1"/>
  <c r="J299" i="1"/>
  <c r="R299" i="1"/>
  <c r="B1769" i="1"/>
  <c r="R1817" i="1"/>
  <c r="R1849" i="1"/>
  <c r="K240" i="1"/>
  <c r="B281" i="1"/>
  <c r="B285" i="1"/>
  <c r="B289" i="1"/>
  <c r="B293" i="1"/>
  <c r="B297" i="1"/>
  <c r="B301" i="1"/>
  <c r="N280" i="1"/>
  <c r="M281" i="1"/>
  <c r="L282" i="1"/>
  <c r="K283" i="1"/>
  <c r="J284" i="1"/>
  <c r="R284" i="1"/>
  <c r="Q285" i="1"/>
  <c r="O287" i="1"/>
  <c r="N288" i="1"/>
  <c r="M289" i="1"/>
  <c r="L290" i="1"/>
  <c r="K291" i="1"/>
  <c r="J292" i="1"/>
  <c r="R292" i="1"/>
  <c r="Q293" i="1"/>
  <c r="O295" i="1"/>
  <c r="N296" i="1"/>
  <c r="M297" i="1"/>
  <c r="L298" i="1"/>
  <c r="K299" i="1"/>
  <c r="J300" i="1"/>
  <c r="R300" i="1"/>
  <c r="Q301" i="1"/>
  <c r="Q302" i="1"/>
  <c r="L283" i="1"/>
  <c r="B1753" i="1"/>
  <c r="O1769" i="1"/>
  <c r="A1793" i="1"/>
  <c r="A1809" i="1"/>
  <c r="R240" i="1"/>
  <c r="B282" i="1"/>
  <c r="B286" i="1"/>
  <c r="B290" i="1"/>
  <c r="B294" i="1"/>
  <c r="B298" i="1"/>
  <c r="B302" i="1"/>
  <c r="O281" i="1"/>
  <c r="N282" i="1"/>
  <c r="M283" i="1"/>
  <c r="L284" i="1"/>
  <c r="K285" i="1"/>
  <c r="J286" i="1"/>
  <c r="R286" i="1"/>
  <c r="Q287" i="1"/>
  <c r="O289" i="1"/>
  <c r="N290" i="1"/>
  <c r="M291" i="1"/>
  <c r="L292" i="1"/>
  <c r="K293" i="1"/>
  <c r="J294" i="1"/>
  <c r="R294" i="1"/>
  <c r="Q295" i="1"/>
  <c r="O297" i="1"/>
  <c r="N298" i="1"/>
  <c r="M299" i="1"/>
  <c r="L300" i="1"/>
  <c r="K301" i="1"/>
  <c r="J302" i="1"/>
  <c r="R302" i="1"/>
  <c r="L299" i="1"/>
  <c r="R301" i="1"/>
  <c r="R1753" i="1"/>
  <c r="N1793" i="1"/>
  <c r="B1809" i="1"/>
  <c r="N1851" i="1"/>
  <c r="J241" i="1"/>
  <c r="A283" i="1"/>
  <c r="A287" i="1"/>
  <c r="A291" i="1"/>
  <c r="A295" i="1"/>
  <c r="A299" i="1"/>
  <c r="Q280" i="1"/>
  <c r="O282" i="1"/>
  <c r="N283" i="1"/>
  <c r="M284" i="1"/>
  <c r="L285" i="1"/>
  <c r="K286" i="1"/>
  <c r="J287" i="1"/>
  <c r="R287" i="1"/>
  <c r="Q288" i="1"/>
  <c r="O290" i="1"/>
  <c r="N291" i="1"/>
  <c r="M292" i="1"/>
  <c r="L293" i="1"/>
  <c r="K294" i="1"/>
  <c r="J295" i="1"/>
  <c r="R295" i="1"/>
  <c r="Q296" i="1"/>
  <c r="O298" i="1"/>
  <c r="N299" i="1"/>
  <c r="M300" i="1"/>
  <c r="L301" i="1"/>
  <c r="K302" i="1"/>
  <c r="L291" i="1"/>
  <c r="J293" i="1"/>
  <c r="R293" i="1"/>
  <c r="O1793" i="1"/>
  <c r="B1833" i="1"/>
  <c r="A1857" i="1"/>
  <c r="B283" i="1"/>
  <c r="B287" i="1"/>
  <c r="B291" i="1"/>
  <c r="B295" i="1"/>
  <c r="B299" i="1"/>
  <c r="J280" i="1"/>
  <c r="R280" i="1"/>
  <c r="Q281" i="1"/>
  <c r="O283" i="1"/>
  <c r="N284" i="1"/>
  <c r="M285" i="1"/>
  <c r="L286" i="1"/>
  <c r="K287" i="1"/>
  <c r="J288" i="1"/>
  <c r="R288" i="1"/>
  <c r="Q289" i="1"/>
  <c r="O291" i="1"/>
  <c r="N292" i="1"/>
  <c r="M293" i="1"/>
  <c r="L294" i="1"/>
  <c r="K295" i="1"/>
  <c r="J296" i="1"/>
  <c r="R296" i="1"/>
  <c r="Q297" i="1"/>
  <c r="O299" i="1"/>
  <c r="N300" i="1"/>
  <c r="M301" i="1"/>
  <c r="L302" i="1"/>
  <c r="J285" i="1"/>
  <c r="R285" i="1"/>
  <c r="J301" i="1"/>
  <c r="R1761" i="1"/>
  <c r="A1815" i="1"/>
  <c r="B1857" i="1"/>
  <c r="B240" i="1"/>
  <c r="A280" i="1"/>
  <c r="A284" i="1"/>
  <c r="A288" i="1"/>
  <c r="A292" i="1"/>
  <c r="A296" i="1"/>
  <c r="A300" i="1"/>
  <c r="K280" i="1"/>
  <c r="J281" i="1"/>
  <c r="R281" i="1"/>
  <c r="Q282" i="1"/>
  <c r="O284" i="1"/>
  <c r="N285" i="1"/>
  <c r="M286" i="1"/>
  <c r="L287" i="1"/>
  <c r="K288" i="1"/>
  <c r="J289" i="1"/>
  <c r="R289" i="1"/>
  <c r="Q290" i="1"/>
  <c r="O292" i="1"/>
  <c r="N293" i="1"/>
  <c r="M294" i="1"/>
  <c r="L295" i="1"/>
  <c r="K296" i="1"/>
  <c r="J297" i="1"/>
  <c r="R297" i="1"/>
  <c r="Q298" i="1"/>
  <c r="O300" i="1"/>
  <c r="N301" i="1"/>
  <c r="M302" i="1"/>
  <c r="N1769" i="1"/>
  <c r="Q1793" i="1"/>
  <c r="B1839" i="1"/>
  <c r="J282" i="1"/>
  <c r="J290" i="1"/>
  <c r="J298" i="1"/>
  <c r="N302" i="1"/>
  <c r="R1758" i="1"/>
  <c r="L1771" i="1"/>
  <c r="B1774" i="1"/>
  <c r="N1795" i="1"/>
  <c r="A1811" i="1"/>
  <c r="B1851" i="1"/>
  <c r="Q1854" i="1"/>
  <c r="Q240" i="1"/>
  <c r="M1771" i="1"/>
  <c r="N1774" i="1"/>
  <c r="O1795" i="1"/>
  <c r="B1838" i="1"/>
  <c r="J1851" i="1"/>
  <c r="Q241" i="1"/>
  <c r="R241" i="1"/>
  <c r="O1771" i="1"/>
  <c r="A1819" i="1"/>
  <c r="J1839" i="1"/>
  <c r="L1851" i="1"/>
  <c r="L240" i="1"/>
  <c r="K241" i="1"/>
  <c r="N1798" i="1"/>
  <c r="M1851" i="1"/>
  <c r="M240" i="1"/>
  <c r="L241" i="1"/>
  <c r="M241" i="1"/>
  <c r="O1798" i="1"/>
  <c r="A1758" i="1"/>
  <c r="R1771" i="1"/>
  <c r="A1790" i="1"/>
  <c r="L1795" i="1"/>
  <c r="R1832" i="1"/>
  <c r="O1851" i="1"/>
  <c r="A241" i="1"/>
  <c r="O240" i="1"/>
  <c r="N241" i="1"/>
  <c r="R1830" i="1"/>
  <c r="J1771" i="1"/>
  <c r="B1790" i="1"/>
  <c r="R1798" i="1"/>
  <c r="A1851" i="1"/>
  <c r="B241" i="1"/>
  <c r="N1776" i="1"/>
  <c r="R1752" i="1"/>
  <c r="R1759" i="1"/>
  <c r="R1776" i="1"/>
  <c r="B1815" i="1"/>
  <c r="K1834" i="1"/>
  <c r="K1839" i="1"/>
  <c r="A1858" i="1"/>
  <c r="A1760" i="1"/>
  <c r="R1810" i="1"/>
  <c r="Q1815" i="1"/>
  <c r="L1839" i="1"/>
  <c r="M1856" i="1"/>
  <c r="B1858" i="1"/>
  <c r="R438" i="1"/>
  <c r="N1839" i="1"/>
  <c r="N1856"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A1750" i="1"/>
  <c r="A1770" i="1"/>
  <c r="A1778" i="1"/>
  <c r="N1791" i="1"/>
  <c r="B1799" i="1"/>
  <c r="L1812" i="1"/>
  <c r="B1832" i="1"/>
  <c r="Q1839" i="1"/>
  <c r="B1750" i="1"/>
  <c r="B1770" i="1"/>
  <c r="B1778" i="1"/>
  <c r="O1791" i="1"/>
  <c r="J1827" i="1"/>
  <c r="N1832" i="1"/>
  <c r="A1849" i="1"/>
  <c r="K1831" i="1"/>
  <c r="Q1749" i="1"/>
  <c r="R1769" i="1"/>
  <c r="B1751" i="1"/>
  <c r="J1778" i="1"/>
  <c r="A1800" i="1"/>
  <c r="Q1812" i="1"/>
  <c r="K1827" i="1"/>
  <c r="O1832" i="1"/>
  <c r="N1849" i="1"/>
  <c r="A1771" i="1"/>
  <c r="K1778" i="1"/>
  <c r="B1793" i="1"/>
  <c r="B1800" i="1"/>
  <c r="R1812" i="1"/>
  <c r="A1829" i="1"/>
  <c r="O1849" i="1"/>
  <c r="A1752" i="1"/>
  <c r="B1771" i="1"/>
  <c r="B1805" i="1"/>
  <c r="R433" i="1"/>
  <c r="J440" i="1"/>
  <c r="B1850" i="1"/>
  <c r="R1763" i="1"/>
  <c r="A1764" i="1"/>
  <c r="B1759" i="1"/>
  <c r="A1746" i="1"/>
  <c r="B1746" i="1"/>
  <c r="A1820" i="1"/>
  <c r="R1766" i="1"/>
  <c r="L1800" i="1"/>
  <c r="Q1820" i="1"/>
  <c r="O1774" i="1"/>
  <c r="B1779" i="1"/>
  <c r="K1817" i="1"/>
  <c r="M1822" i="1"/>
  <c r="O1837" i="1"/>
  <c r="A1755" i="1"/>
  <c r="N1759" i="1"/>
  <c r="B1797" i="1"/>
  <c r="R1800" i="1"/>
  <c r="O1842" i="1"/>
  <c r="L432" i="1"/>
  <c r="A1775" i="1"/>
  <c r="A1780" i="1"/>
  <c r="A1792" i="1"/>
  <c r="Q1797" i="1"/>
  <c r="B1804" i="1"/>
  <c r="B1812" i="1"/>
  <c r="M1817" i="1"/>
  <c r="O1822" i="1"/>
  <c r="Q1837" i="1"/>
  <c r="B1846" i="1"/>
  <c r="B1852" i="1"/>
  <c r="Q1859" i="1"/>
  <c r="N432" i="1"/>
  <c r="R1755" i="1"/>
  <c r="Q1775" i="1"/>
  <c r="N1781" i="1"/>
  <c r="B1792" i="1"/>
  <c r="A1798" i="1"/>
  <c r="R1804" i="1"/>
  <c r="J1812" i="1"/>
  <c r="N1817" i="1"/>
  <c r="M1831" i="1"/>
  <c r="R1837" i="1"/>
  <c r="J1846" i="1"/>
  <c r="R1852" i="1"/>
  <c r="B1860" i="1"/>
  <c r="R1808" i="1"/>
  <c r="O440" i="1"/>
  <c r="N1786" i="1"/>
  <c r="O1786" i="1"/>
  <c r="J1746" i="1"/>
  <c r="A1763" i="1"/>
  <c r="J1800" i="1"/>
  <c r="R1839" i="1"/>
  <c r="M1800" i="1"/>
  <c r="A1840" i="1"/>
  <c r="J1759" i="1"/>
  <c r="Q1778" i="1"/>
  <c r="N1800" i="1"/>
  <c r="A1817" i="1"/>
  <c r="R1820" i="1"/>
  <c r="A1837" i="1"/>
  <c r="B1840" i="1"/>
  <c r="A1859" i="1"/>
  <c r="K1759" i="1"/>
  <c r="B1796" i="1"/>
  <c r="O1800" i="1"/>
  <c r="B1817" i="1"/>
  <c r="K1822" i="1"/>
  <c r="B1837" i="1"/>
  <c r="B1859" i="1"/>
  <c r="L1759" i="1"/>
  <c r="A1779" i="1"/>
  <c r="J1817" i="1"/>
  <c r="L1822" i="1"/>
  <c r="A1841" i="1"/>
  <c r="N1859" i="1"/>
  <c r="M1759" i="1"/>
  <c r="Q1800" i="1"/>
  <c r="O1859" i="1"/>
  <c r="B432" i="1"/>
  <c r="L1817" i="1"/>
  <c r="N1822" i="1"/>
  <c r="B1755" i="1"/>
  <c r="O1759" i="1"/>
  <c r="O432" i="1"/>
  <c r="Q1759" i="1"/>
  <c r="M1776" i="1"/>
  <c r="O1781" i="1"/>
  <c r="B1798" i="1"/>
  <c r="A1805" i="1"/>
  <c r="K1812" i="1"/>
  <c r="N1831" i="1"/>
  <c r="O1846" i="1"/>
  <c r="Q1860" i="1"/>
  <c r="O1827" i="1"/>
  <c r="B1786" i="1"/>
  <c r="A1786" i="1"/>
  <c r="R1765" i="1"/>
  <c r="B1765" i="1"/>
  <c r="A1787" i="1"/>
  <c r="B1747" i="1"/>
  <c r="N1764" i="1"/>
  <c r="R1842" i="1"/>
  <c r="B1842" i="1"/>
  <c r="A1842" i="1"/>
  <c r="M1861" i="1"/>
  <c r="L1861" i="1"/>
  <c r="K1861" i="1"/>
  <c r="J1861"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R1828" i="1"/>
  <c r="B1828" i="1"/>
  <c r="A1828" i="1"/>
  <c r="O1747" i="1"/>
  <c r="N1747" i="1"/>
  <c r="N1846" i="1"/>
  <c r="M1846" i="1"/>
  <c r="L1846" i="1"/>
  <c r="K1846" i="1"/>
  <c r="K1746" i="1"/>
  <c r="B1768" i="1"/>
  <c r="R1786" i="1"/>
  <c r="R1823" i="1"/>
  <c r="B1823" i="1"/>
  <c r="A1823" i="1"/>
  <c r="L1805" i="1"/>
  <c r="Q1747" i="1"/>
  <c r="B1783" i="1"/>
  <c r="B1766" i="1"/>
  <c r="N1783" i="1"/>
  <c r="N1827" i="1"/>
  <c r="M1827" i="1"/>
  <c r="L1827" i="1"/>
  <c r="O1825" i="1"/>
  <c r="B1825" i="1"/>
  <c r="Q1768" i="1"/>
  <c r="Q1846" i="1"/>
  <c r="L1744" i="1"/>
  <c r="K1744" i="1"/>
  <c r="J1744" i="1"/>
  <c r="A1783" i="1"/>
  <c r="A1847" i="1"/>
  <c r="B1782" i="1"/>
  <c r="A1782" i="1"/>
  <c r="O1764" i="1"/>
  <c r="R1787" i="1"/>
  <c r="N1744" i="1"/>
  <c r="N1825" i="1"/>
  <c r="L1844" i="1"/>
  <c r="R1856" i="1"/>
  <c r="Q1856" i="1"/>
  <c r="L1856" i="1"/>
  <c r="K1856" i="1"/>
  <c r="J1856" i="1"/>
  <c r="B1856" i="1"/>
  <c r="B1816" i="1"/>
  <c r="O1744" i="1"/>
  <c r="A1761" i="1"/>
  <c r="J1766" i="1"/>
  <c r="R1795" i="1"/>
  <c r="Q1795" i="1"/>
  <c r="J1795" i="1"/>
  <c r="B1795" i="1"/>
  <c r="A1795" i="1"/>
  <c r="B1761" i="1"/>
  <c r="K1766" i="1"/>
  <c r="A1784" i="1"/>
  <c r="Q1788" i="1"/>
  <c r="A1803" i="1"/>
  <c r="A1808" i="1"/>
  <c r="R1825" i="1"/>
  <c r="N1844" i="1"/>
  <c r="N1854" i="1"/>
  <c r="B1854" i="1"/>
  <c r="A1854" i="1"/>
  <c r="R1834" i="1"/>
  <c r="Q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A1855" i="1"/>
  <c r="A1745" i="1"/>
  <c r="B1754" i="1"/>
  <c r="A1785" i="1"/>
  <c r="A1794" i="1"/>
  <c r="O1808" i="1"/>
  <c r="B1821" i="1"/>
  <c r="A1835" i="1"/>
  <c r="Q1844" i="1"/>
  <c r="B1855" i="1"/>
  <c r="Q1786" i="1"/>
  <c r="B1822" i="1"/>
  <c r="A1822" i="1"/>
  <c r="R1822" i="1"/>
  <c r="M1761" i="1"/>
  <c r="L1761" i="1"/>
  <c r="K1761" i="1"/>
  <c r="J1783" i="1"/>
  <c r="A1788" i="1"/>
  <c r="B1801" i="1"/>
  <c r="O1783" i="1"/>
  <c r="M1844" i="1"/>
  <c r="Q1807" i="1"/>
  <c r="B1807" i="1"/>
  <c r="A1766" i="1"/>
  <c r="O1805" i="1"/>
  <c r="N1805" i="1"/>
  <c r="R1803" i="1"/>
  <c r="Q1803" i="1"/>
  <c r="B1802" i="1"/>
  <c r="A1802" i="1"/>
  <c r="M1805" i="1"/>
  <c r="R1747" i="1"/>
  <c r="O1788" i="1"/>
  <c r="Q1776" i="1"/>
  <c r="O1776" i="1"/>
  <c r="M1802" i="1"/>
  <c r="A1807" i="1"/>
  <c r="Q1825" i="1"/>
  <c r="M1775" i="1"/>
  <c r="A1816" i="1"/>
  <c r="Q1744" i="1"/>
  <c r="A1776" i="1"/>
  <c r="B1803" i="1"/>
  <c r="B1808" i="1"/>
  <c r="R1854" i="1"/>
  <c r="L1793" i="1"/>
  <c r="K1793" i="1"/>
  <c r="R1745" i="1"/>
  <c r="J1754" i="1"/>
  <c r="O1766" i="1"/>
  <c r="K1776" i="1"/>
  <c r="B1785" i="1"/>
  <c r="B1794" i="1"/>
  <c r="A1827" i="1"/>
  <c r="B1835" i="1"/>
  <c r="R1845" i="1"/>
  <c r="A1861" i="1"/>
  <c r="J1745" i="1"/>
  <c r="K1754" i="1"/>
  <c r="Q1761" i="1"/>
  <c r="Q1766" i="1"/>
  <c r="L1776" i="1"/>
  <c r="B1781" i="1"/>
  <c r="J1822" i="1"/>
  <c r="B1827" i="1"/>
  <c r="A1846" i="1"/>
  <c r="A1856" i="1"/>
  <c r="B1861" i="1"/>
  <c r="B1780"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L1852" i="1"/>
  <c r="L1862" i="1"/>
  <c r="M1847" i="1"/>
  <c r="Q1850" i="1"/>
  <c r="M1852" i="1"/>
  <c r="Q1855" i="1"/>
  <c r="M1862" i="1"/>
  <c r="J1849" i="1"/>
  <c r="J1854" i="1"/>
  <c r="R1860" i="1"/>
  <c r="O1852" i="1"/>
  <c r="K1854" i="1"/>
  <c r="O1857" i="1"/>
  <c r="K1859" i="1"/>
  <c r="O1862" i="1"/>
  <c r="L1849" i="1"/>
  <c r="L1854" i="1"/>
  <c r="L1859" i="1"/>
  <c r="Q1847" i="1"/>
  <c r="M1849" i="1"/>
  <c r="Q1852" i="1"/>
  <c r="M1854" i="1"/>
  <c r="Q1857" i="1"/>
  <c r="M1859" i="1"/>
  <c r="Q1862" i="1"/>
  <c r="K1848" i="1"/>
  <c r="K1853" i="1"/>
  <c r="K1858" i="1"/>
  <c r="L1858" i="1"/>
  <c r="M1853" i="1"/>
  <c r="O1848" i="1"/>
  <c r="O1853" i="1"/>
  <c r="K1855" i="1"/>
  <c r="O1858" i="1"/>
  <c r="K1860" i="1"/>
  <c r="A1862" i="1"/>
  <c r="L1850" i="1"/>
  <c r="L1855" i="1"/>
  <c r="L1860" i="1"/>
  <c r="B1862" i="1"/>
  <c r="Q1848" i="1"/>
  <c r="M1850" i="1"/>
  <c r="Q1853" i="1"/>
  <c r="M1855" i="1"/>
  <c r="Q1858" i="1"/>
  <c r="M1860" i="1"/>
  <c r="J1847" i="1"/>
  <c r="N1850" i="1"/>
  <c r="N1855" i="1"/>
  <c r="J1857" i="1"/>
  <c r="J1862" i="1"/>
  <c r="K1847" i="1"/>
  <c r="O1855" i="1"/>
  <c r="K1857" i="1"/>
  <c r="L1857" i="1"/>
  <c r="M1857" i="1"/>
  <c r="N1847" i="1"/>
  <c r="N1852" i="1"/>
  <c r="N1857" i="1"/>
  <c r="J1859" i="1"/>
  <c r="N1862" i="1"/>
  <c r="O1847" i="1"/>
  <c r="K1849" i="1"/>
  <c r="R1843" i="1"/>
  <c r="Q1843" i="1"/>
  <c r="O1843" i="1"/>
  <c r="N1843" i="1"/>
  <c r="M1843" i="1"/>
  <c r="L1843" i="1"/>
  <c r="K1843" i="1"/>
  <c r="J1843" i="1"/>
  <c r="R1841" i="1"/>
  <c r="Q1841" i="1"/>
  <c r="R1838" i="1"/>
  <c r="Q1838" i="1"/>
  <c r="O1838" i="1"/>
  <c r="N1838" i="1"/>
  <c r="M1838" i="1"/>
  <c r="L1838" i="1"/>
  <c r="J1838" i="1"/>
  <c r="K1841" i="1"/>
  <c r="K1838" i="1"/>
  <c r="L1841" i="1"/>
  <c r="M1841" i="1"/>
  <c r="N1841" i="1"/>
  <c r="O1841" i="1"/>
  <c r="J1841" i="1"/>
  <c r="R1836" i="1"/>
  <c r="Q1836" i="1"/>
  <c r="R1833" i="1"/>
  <c r="Q1833" i="1"/>
  <c r="O1833" i="1"/>
  <c r="N1833" i="1"/>
  <c r="M1833" i="1"/>
  <c r="L1833" i="1"/>
  <c r="J1836" i="1"/>
  <c r="J1833" i="1"/>
  <c r="K1836" i="1"/>
  <c r="K1833" i="1"/>
  <c r="L1836" i="1"/>
  <c r="M1836" i="1"/>
  <c r="R1831" i="1"/>
  <c r="Q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L1832" i="1"/>
  <c r="L1837" i="1"/>
  <c r="L1842" i="1"/>
  <c r="Q1830" i="1"/>
  <c r="M1832" i="1"/>
  <c r="Q1835" i="1"/>
  <c r="M1837" i="1"/>
  <c r="Q1840" i="1"/>
  <c r="M1842" i="1"/>
  <c r="Q1845" i="1"/>
  <c r="J1814" i="1"/>
  <c r="J1819" i="1"/>
  <c r="J1824" i="1"/>
  <c r="K1819" i="1"/>
  <c r="K1824" i="1"/>
  <c r="M1824" i="1"/>
  <c r="N1814" i="1"/>
  <c r="J1816" i="1"/>
  <c r="J1821" i="1"/>
  <c r="O1819" i="1"/>
  <c r="K1821" i="1"/>
  <c r="L1821"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L1823" i="1"/>
  <c r="N1823" i="1"/>
  <c r="O1818" i="1"/>
  <c r="K1820" i="1"/>
  <c r="O1823" i="1"/>
  <c r="K1825" i="1"/>
  <c r="O1828" i="1"/>
  <c r="L1815" i="1"/>
  <c r="L1820" i="1"/>
  <c r="L1825" i="1"/>
  <c r="Q1813" i="1"/>
  <c r="K1807" i="1"/>
  <c r="L1807" i="1"/>
  <c r="M1797" i="1"/>
  <c r="M1807" i="1"/>
  <c r="N1802" i="1"/>
  <c r="J1804" i="1"/>
  <c r="O1802" i="1"/>
  <c r="K1804" i="1"/>
  <c r="L1799" i="1"/>
  <c r="L1804" i="1"/>
  <c r="M1799" i="1"/>
  <c r="Q1802" i="1"/>
  <c r="M1809" i="1"/>
  <c r="J1796" i="1"/>
  <c r="R1797" i="1"/>
  <c r="J1801" i="1"/>
  <c r="R1802" i="1"/>
  <c r="N1804" i="1"/>
  <c r="J1806" i="1"/>
  <c r="R1807" i="1"/>
  <c r="J1811" i="1"/>
  <c r="O1799" i="1"/>
  <c r="K1801" i="1"/>
  <c r="O1809" i="1"/>
  <c r="K1811" i="1"/>
  <c r="L1796" i="1"/>
  <c r="L1801" i="1"/>
  <c r="L1811" i="1"/>
  <c r="M1796" i="1"/>
  <c r="Q1799" i="1"/>
  <c r="M1801" i="1"/>
  <c r="Q1804" i="1"/>
  <c r="Q1809" i="1"/>
  <c r="N1796" i="1"/>
  <c r="N1801" i="1"/>
  <c r="R1809" i="1"/>
  <c r="K1803" i="1"/>
  <c r="L1798" i="1"/>
  <c r="L1803" i="1"/>
  <c r="L1808" i="1"/>
  <c r="Q1796" i="1"/>
  <c r="M1798" i="1"/>
  <c r="Q1801" i="1"/>
  <c r="M1803" i="1"/>
  <c r="Q1806" i="1"/>
  <c r="M1808" i="1"/>
  <c r="Q1811" i="1"/>
  <c r="J1797" i="1"/>
  <c r="J1802" i="1"/>
  <c r="J1807" i="1"/>
  <c r="K1797" i="1"/>
  <c r="K1802" i="1"/>
  <c r="L1797" i="1"/>
  <c r="L1802" i="1"/>
  <c r="N1797" i="1"/>
  <c r="J1799" i="1"/>
  <c r="N1807" i="1"/>
  <c r="J1809" i="1"/>
  <c r="O1797" i="1"/>
  <c r="K1799" i="1"/>
  <c r="O1807" i="1"/>
  <c r="K1809" i="1"/>
  <c r="L1809" i="1"/>
  <c r="M1804" i="1"/>
  <c r="N1799" i="1"/>
  <c r="N1809" i="1"/>
  <c r="K1796" i="1"/>
  <c r="O1804" i="1"/>
  <c r="K1806" i="1"/>
  <c r="L1806" i="1"/>
  <c r="M1806" i="1"/>
  <c r="M1811" i="1"/>
  <c r="J1798" i="1"/>
  <c r="J1803" i="1"/>
  <c r="N1806" i="1"/>
  <c r="J1808" i="1"/>
  <c r="N1811" i="1"/>
  <c r="O1796" i="1"/>
  <c r="K1798" i="1"/>
  <c r="O1801" i="1"/>
  <c r="O1806" i="1"/>
  <c r="K1808" i="1"/>
  <c r="O1811" i="1"/>
  <c r="J1780" i="1"/>
  <c r="J1790" i="1"/>
  <c r="L1780" i="1"/>
  <c r="L1785" i="1"/>
  <c r="L1790" i="1"/>
  <c r="M1785" i="1"/>
  <c r="J1787" i="1"/>
  <c r="O1785" i="1"/>
  <c r="O1790" i="1"/>
  <c r="K1792" i="1"/>
  <c r="L1792" i="1"/>
  <c r="M1782" i="1"/>
  <c r="Q1785" i="1"/>
  <c r="M1792" i="1"/>
  <c r="R1785" i="1"/>
  <c r="O1782" i="1"/>
  <c r="K1784" i="1"/>
  <c r="O1792" i="1"/>
  <c r="K1794" i="1"/>
  <c r="L1779" i="1"/>
  <c r="L1789" i="1"/>
  <c r="L1794" i="1"/>
  <c r="M1779" i="1"/>
  <c r="Q1782" i="1"/>
  <c r="M1784" i="1"/>
  <c r="Q1787" i="1"/>
  <c r="Q1792" i="1"/>
  <c r="N1784" i="1"/>
  <c r="R1792" i="1"/>
  <c r="K1781" i="1"/>
  <c r="L1781" i="1"/>
  <c r="L1786" i="1"/>
  <c r="L1791" i="1"/>
  <c r="Q1779" i="1"/>
  <c r="M1781" i="1"/>
  <c r="Q1784" i="1"/>
  <c r="M1786" i="1"/>
  <c r="Q1789" i="1"/>
  <c r="M1791" i="1"/>
  <c r="Q1794" i="1"/>
  <c r="J1785" i="1"/>
  <c r="K1780" i="1"/>
  <c r="K1785" i="1"/>
  <c r="K1790" i="1"/>
  <c r="M1780" i="1"/>
  <c r="M1790" i="1"/>
  <c r="N1780" i="1"/>
  <c r="J1782" i="1"/>
  <c r="N1785" i="1"/>
  <c r="N1790" i="1"/>
  <c r="J1792" i="1"/>
  <c r="O1780" i="1"/>
  <c r="K1782" i="1"/>
  <c r="K1787" i="1"/>
  <c r="L1782" i="1"/>
  <c r="L1787" i="1"/>
  <c r="Q1780" i="1"/>
  <c r="M1787" i="1"/>
  <c r="Q1790" i="1"/>
  <c r="J1779" i="1"/>
  <c r="N1782" i="1"/>
  <c r="J1784" i="1"/>
  <c r="N1787" i="1"/>
  <c r="J1789" i="1"/>
  <c r="N1792" i="1"/>
  <c r="J1794" i="1"/>
  <c r="K1779" i="1"/>
  <c r="O1787" i="1"/>
  <c r="K1789"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L1765" i="1"/>
  <c r="B1767" i="1"/>
  <c r="L1770" i="1"/>
  <c r="B1772" i="1"/>
  <c r="L1775" i="1"/>
  <c r="B1777" i="1"/>
  <c r="J1763" i="1"/>
  <c r="R1768" i="1"/>
  <c r="O1765" i="1"/>
  <c r="K1767" i="1"/>
  <c r="O1775" i="1"/>
  <c r="K1777" i="1"/>
  <c r="L1762" i="1"/>
  <c r="L1772" i="1"/>
  <c r="L1777" i="1"/>
  <c r="M1762" i="1"/>
  <c r="Q1765" i="1"/>
  <c r="Q1770" i="1"/>
  <c r="M1772" i="1"/>
  <c r="M1777" i="1"/>
  <c r="N1762" i="1"/>
  <c r="J1764" i="1"/>
  <c r="N1767" i="1"/>
  <c r="J1769" i="1"/>
  <c r="R1770" i="1"/>
  <c r="N1772" i="1"/>
  <c r="J1774" i="1"/>
  <c r="R1775" i="1"/>
  <c r="N1777" i="1"/>
  <c r="O1762" i="1"/>
  <c r="K1764" i="1"/>
  <c r="O1767" i="1"/>
  <c r="O1772" i="1"/>
  <c r="K1774" i="1"/>
  <c r="O1777" i="1"/>
  <c r="L1769" i="1"/>
  <c r="L1774"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L1767" i="1"/>
  <c r="M1767" i="1"/>
  <c r="K1769" i="1"/>
  <c r="L1764" i="1"/>
  <c r="R1746" i="1"/>
  <c r="O1746" i="1"/>
  <c r="N1746" i="1"/>
  <c r="M1746" i="1"/>
  <c r="Q1746" i="1"/>
  <c r="R1751" i="1"/>
  <c r="Q1751" i="1"/>
  <c r="O1751" i="1"/>
  <c r="N1751" i="1"/>
  <c r="M1751" i="1"/>
  <c r="J1751" i="1"/>
  <c r="L1751" i="1"/>
  <c r="R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L1750" i="1"/>
  <c r="L1755" i="1"/>
  <c r="L1760" i="1"/>
  <c r="M1745" i="1"/>
  <c r="Q1748" i="1"/>
  <c r="M1750" i="1"/>
  <c r="Q1753" i="1"/>
  <c r="M1755" i="1"/>
  <c r="Q1758" i="1"/>
  <c r="M1760" i="1"/>
  <c r="N1745" i="1"/>
  <c r="J1747" i="1"/>
  <c r="N1750" i="1"/>
  <c r="J1752" i="1"/>
  <c r="N1755" i="1"/>
  <c r="J1757" i="1"/>
  <c r="N1760" i="1"/>
  <c r="O1745" i="1"/>
  <c r="K1747" i="1"/>
  <c r="O1750" i="1"/>
  <c r="K1752" i="1"/>
  <c r="O1755" i="1"/>
  <c r="K1757" i="1"/>
  <c r="O1760" i="1"/>
  <c r="L1747" i="1"/>
  <c r="L1752" i="1"/>
  <c r="L1757" i="1"/>
  <c r="Q1745" i="1"/>
  <c r="M1747" i="1"/>
  <c r="Q1750" i="1"/>
  <c r="M1752" i="1"/>
  <c r="Q1755" i="1"/>
  <c r="M1757" i="1"/>
  <c r="Q1760" i="1"/>
  <c r="A434" i="1"/>
  <c r="J435" i="1"/>
  <c r="K435" i="1"/>
  <c r="L435" i="1"/>
  <c r="L440" i="1"/>
  <c r="J443" i="1"/>
  <c r="R442" i="1"/>
  <c r="O446" i="1"/>
  <c r="R437" i="1"/>
  <c r="J432" i="1"/>
  <c r="A440" i="1"/>
  <c r="O442" i="1"/>
  <c r="J451" i="1"/>
  <c r="M432" i="1"/>
  <c r="B440" i="1"/>
  <c r="M440" i="1"/>
  <c r="R432" i="1"/>
  <c r="K437" i="1"/>
  <c r="N440" i="1"/>
  <c r="B434" i="1"/>
  <c r="R450" i="1"/>
  <c r="R434" i="1"/>
  <c r="J433" i="1"/>
  <c r="N442" i="1"/>
  <c r="J449" i="1"/>
  <c r="K449" i="1"/>
  <c r="K433" i="1"/>
  <c r="L449" i="1"/>
  <c r="K451" i="1"/>
  <c r="L451" i="1"/>
  <c r="N449" i="1"/>
  <c r="R449" i="1"/>
  <c r="N436" i="1"/>
  <c r="N450" i="1"/>
  <c r="N451" i="1"/>
  <c r="O436" i="1"/>
  <c r="O450" i="1"/>
  <c r="R451" i="1"/>
  <c r="O452" i="1"/>
  <c r="A450" i="1"/>
  <c r="J450" i="1"/>
  <c r="J436" i="1"/>
  <c r="L443" i="1"/>
  <c r="M448" i="1"/>
  <c r="O448" i="1"/>
  <c r="J444" i="1"/>
  <c r="R448" i="1"/>
  <c r="K441" i="1"/>
  <c r="L438" i="1"/>
  <c r="A446" i="1"/>
  <c r="M438" i="1"/>
  <c r="L442" i="1"/>
  <c r="B448" i="1"/>
  <c r="L448" i="1"/>
  <c r="R443" i="1"/>
  <c r="A444" i="1"/>
  <c r="B438" i="1"/>
  <c r="L441" i="1"/>
  <c r="J445" i="1"/>
  <c r="J438" i="1"/>
  <c r="N438" i="1"/>
  <c r="N434" i="1"/>
  <c r="O438" i="1"/>
  <c r="J442" i="1"/>
  <c r="M446" i="1"/>
  <c r="A448" i="1"/>
  <c r="J448" i="1"/>
  <c r="N448" i="1"/>
  <c r="L444" i="1"/>
  <c r="J441" i="1"/>
  <c r="A438" i="1"/>
  <c r="R444" i="1"/>
  <c r="L434" i="1"/>
  <c r="A442" i="1"/>
  <c r="B446" i="1"/>
  <c r="J434" i="1"/>
  <c r="B442" i="1"/>
  <c r="L446" i="1"/>
  <c r="M434" i="1"/>
  <c r="J446" i="1"/>
  <c r="J452" i="1"/>
  <c r="N452" i="1"/>
  <c r="L453" i="1"/>
  <c r="M436" i="1"/>
  <c r="L437" i="1"/>
  <c r="B444" i="1"/>
  <c r="M452" i="1"/>
  <c r="K445" i="1"/>
  <c r="M444" i="1"/>
  <c r="L445" i="1"/>
  <c r="A436" i="1"/>
  <c r="R436" i="1"/>
  <c r="N444" i="1"/>
  <c r="A452" i="1"/>
  <c r="R452" i="1"/>
  <c r="B436" i="1"/>
  <c r="O444" i="1"/>
  <c r="B452"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2" i="1" s="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P193" i="1" s="1"/>
  <c r="B699" i="15"/>
  <c r="B704" i="15"/>
  <c r="H688" i="15"/>
  <c r="H689" i="15"/>
  <c r="H59" i="15"/>
  <c r="H665" i="15" s="1"/>
  <c r="G59" i="15"/>
  <c r="G665" i="15" s="1"/>
  <c r="F59" i="15"/>
  <c r="F665" i="15" s="1"/>
  <c r="E59" i="15"/>
  <c r="E665" i="15" s="1"/>
  <c r="D59" i="15"/>
  <c r="D665" i="15" s="1"/>
  <c r="C59" i="15"/>
  <c r="C665" i="15" s="1"/>
  <c r="B59" i="15"/>
  <c r="B665" i="15" s="1"/>
  <c r="C559" i="1"/>
  <c r="C560" i="1"/>
  <c r="C561" i="1"/>
  <c r="C562" i="1"/>
  <c r="C563" i="1"/>
  <c r="C564" i="1"/>
  <c r="P564" i="1" s="1"/>
  <c r="C565" i="1"/>
  <c r="C566" i="1"/>
  <c r="C567" i="1"/>
  <c r="C568" i="1"/>
  <c r="C569" i="1"/>
  <c r="C570" i="1"/>
  <c r="C571" i="1"/>
  <c r="C572" i="1"/>
  <c r="P572" i="1" s="1"/>
  <c r="C573" i="1"/>
  <c r="C574" i="1"/>
  <c r="C575" i="1"/>
  <c r="C576" i="1"/>
  <c r="C577" i="1"/>
  <c r="C578" i="1"/>
  <c r="C579" i="1"/>
  <c r="C580" i="1"/>
  <c r="P580" i="1" s="1"/>
  <c r="C558" i="1"/>
  <c r="J557" i="1"/>
  <c r="K557" i="1"/>
  <c r="L557" i="1"/>
  <c r="M557" i="1"/>
  <c r="N557" i="1"/>
  <c r="O557" i="1"/>
  <c r="A557" i="1"/>
  <c r="B557" i="1"/>
  <c r="K559" i="1" l="1"/>
  <c r="P559" i="1"/>
  <c r="L560" i="1"/>
  <c r="P560" i="1"/>
  <c r="M561" i="1"/>
  <c r="P561" i="1"/>
  <c r="N562" i="1"/>
  <c r="P562" i="1"/>
  <c r="O563" i="1"/>
  <c r="P563" i="1"/>
  <c r="B565" i="1"/>
  <c r="P565" i="1"/>
  <c r="J566" i="1"/>
  <c r="P566" i="1"/>
  <c r="K567" i="1"/>
  <c r="P567" i="1"/>
  <c r="L568" i="1"/>
  <c r="P568" i="1"/>
  <c r="M569" i="1"/>
  <c r="P569" i="1"/>
  <c r="N570" i="1"/>
  <c r="P570" i="1"/>
  <c r="O571" i="1"/>
  <c r="P571" i="1"/>
  <c r="B573" i="1"/>
  <c r="P573" i="1"/>
  <c r="J574" i="1"/>
  <c r="P574" i="1"/>
  <c r="K575" i="1"/>
  <c r="P575" i="1"/>
  <c r="L576" i="1"/>
  <c r="P576" i="1"/>
  <c r="M577" i="1"/>
  <c r="P577" i="1"/>
  <c r="N578" i="1"/>
  <c r="P578" i="1"/>
  <c r="O579" i="1"/>
  <c r="P579" i="1"/>
  <c r="J558" i="1"/>
  <c r="P558" i="1"/>
  <c r="K193" i="1"/>
  <c r="L193" i="1"/>
  <c r="M193" i="1"/>
  <c r="J193" i="1"/>
  <c r="O193" i="1"/>
  <c r="N193" i="1"/>
  <c r="C194" i="1"/>
  <c r="P194" i="1" s="1"/>
  <c r="Q193" i="1"/>
  <c r="R193" i="1"/>
  <c r="A193" i="1"/>
  <c r="B193" i="1"/>
  <c r="N576" i="1"/>
  <c r="O573" i="1"/>
  <c r="A576" i="1"/>
  <c r="A567" i="1"/>
  <c r="M579" i="1"/>
  <c r="O568" i="1"/>
  <c r="L567" i="1"/>
  <c r="B579" i="1"/>
  <c r="A568" i="1"/>
  <c r="A559" i="1"/>
  <c r="M575" i="1"/>
  <c r="K569" i="1"/>
  <c r="N567" i="1"/>
  <c r="O561" i="1"/>
  <c r="B576" i="1"/>
  <c r="B567" i="1"/>
  <c r="N580" i="1"/>
  <c r="O576" i="1"/>
  <c r="L575" i="1"/>
  <c r="M567" i="1"/>
  <c r="K561" i="1"/>
  <c r="B575" i="1"/>
  <c r="B564" i="1"/>
  <c r="L578" i="1"/>
  <c r="M576" i="1"/>
  <c r="N572" i="1"/>
  <c r="N568" i="1"/>
  <c r="O565" i="1"/>
  <c r="O560" i="1"/>
  <c r="A575" i="1"/>
  <c r="A564" i="1"/>
  <c r="J578" i="1"/>
  <c r="K576" i="1"/>
  <c r="M571" i="1"/>
  <c r="M568" i="1"/>
  <c r="N564" i="1"/>
  <c r="N560" i="1"/>
  <c r="B572" i="1"/>
  <c r="B560" i="1"/>
  <c r="J576" i="1"/>
  <c r="L570" i="1"/>
  <c r="K568" i="1"/>
  <c r="M563" i="1"/>
  <c r="M560" i="1"/>
  <c r="B580" i="1"/>
  <c r="A572" i="1"/>
  <c r="A560" i="1"/>
  <c r="O577" i="1"/>
  <c r="O575" i="1"/>
  <c r="J568" i="1"/>
  <c r="L562" i="1"/>
  <c r="K560" i="1"/>
  <c r="A580" i="1"/>
  <c r="B568" i="1"/>
  <c r="B559" i="1"/>
  <c r="K577" i="1"/>
  <c r="N575" i="1"/>
  <c r="O569" i="1"/>
  <c r="O567" i="1"/>
  <c r="J560" i="1"/>
  <c r="A579" i="1"/>
  <c r="A563" i="1"/>
  <c r="M574" i="1"/>
  <c r="L573" i="1"/>
  <c r="K572" i="1"/>
  <c r="J571" i="1"/>
  <c r="B578" i="1"/>
  <c r="B574" i="1"/>
  <c r="B570" i="1"/>
  <c r="B566" i="1"/>
  <c r="B562" i="1"/>
  <c r="B558" i="1"/>
  <c r="J580" i="1"/>
  <c r="L574" i="1"/>
  <c r="K573" i="1"/>
  <c r="J572" i="1"/>
  <c r="L566" i="1"/>
  <c r="K565" i="1"/>
  <c r="J564" i="1"/>
  <c r="A578" i="1"/>
  <c r="A570" i="1"/>
  <c r="A566" i="1"/>
  <c r="A558" i="1"/>
  <c r="O578" i="1"/>
  <c r="A577" i="1"/>
  <c r="A573" i="1"/>
  <c r="A569" i="1"/>
  <c r="A565" i="1"/>
  <c r="A561" i="1"/>
  <c r="O580" i="1"/>
  <c r="N579" i="1"/>
  <c r="M578" i="1"/>
  <c r="L577" i="1"/>
  <c r="J575" i="1"/>
  <c r="O572" i="1"/>
  <c r="N571" i="1"/>
  <c r="M570" i="1"/>
  <c r="L569" i="1"/>
  <c r="J567" i="1"/>
  <c r="O564" i="1"/>
  <c r="N563" i="1"/>
  <c r="M562" i="1"/>
  <c r="L561" i="1"/>
  <c r="J559" i="1"/>
  <c r="M580" i="1"/>
  <c r="L579" i="1"/>
  <c r="K578" i="1"/>
  <c r="J577" i="1"/>
  <c r="O574" i="1"/>
  <c r="N573" i="1"/>
  <c r="M572" i="1"/>
  <c r="L571" i="1"/>
  <c r="K570" i="1"/>
  <c r="J569" i="1"/>
  <c r="O566" i="1"/>
  <c r="N565" i="1"/>
  <c r="M564" i="1"/>
  <c r="L563" i="1"/>
  <c r="K562" i="1"/>
  <c r="J561" i="1"/>
  <c r="O558" i="1"/>
  <c r="B571" i="1"/>
  <c r="B563" i="1"/>
  <c r="L580" i="1"/>
  <c r="K579" i="1"/>
  <c r="N574" i="1"/>
  <c r="M573" i="1"/>
  <c r="L572" i="1"/>
  <c r="K571" i="1"/>
  <c r="J570" i="1"/>
  <c r="N566" i="1"/>
  <c r="M565" i="1"/>
  <c r="L564" i="1"/>
  <c r="K563" i="1"/>
  <c r="J562" i="1"/>
  <c r="O559" i="1"/>
  <c r="N558" i="1"/>
  <c r="N559" i="1"/>
  <c r="M558" i="1"/>
  <c r="M559" i="1"/>
  <c r="L558" i="1"/>
  <c r="L559" i="1"/>
  <c r="K558" i="1"/>
  <c r="A571" i="1"/>
  <c r="K580" i="1"/>
  <c r="J579" i="1"/>
  <c r="M566" i="1"/>
  <c r="L565" i="1"/>
  <c r="K564" i="1"/>
  <c r="J563" i="1"/>
  <c r="A574" i="1"/>
  <c r="A562" i="1"/>
  <c r="N577" i="1"/>
  <c r="K574" i="1"/>
  <c r="J573" i="1"/>
  <c r="O570" i="1"/>
  <c r="N569" i="1"/>
  <c r="K566" i="1"/>
  <c r="J565" i="1"/>
  <c r="O562" i="1"/>
  <c r="N561" i="1"/>
  <c r="B577" i="1"/>
  <c r="B569" i="1"/>
  <c r="B561" i="1"/>
  <c r="J556" i="1"/>
  <c r="K556" i="1"/>
  <c r="L556" i="1"/>
  <c r="M556" i="1"/>
  <c r="N556" i="1"/>
  <c r="O556" i="1"/>
  <c r="Q556" i="1"/>
  <c r="A556" i="1"/>
  <c r="B556" i="1"/>
  <c r="B194" i="1" l="1"/>
  <c r="R194" i="1"/>
  <c r="M194" i="1"/>
  <c r="Q194" i="1"/>
  <c r="K194" i="1"/>
  <c r="N194" i="1"/>
  <c r="J194" i="1"/>
  <c r="C195" i="1"/>
  <c r="P195" i="1" s="1"/>
  <c r="L194" i="1"/>
  <c r="O194" i="1"/>
  <c r="A194" i="1"/>
  <c r="J187" i="1"/>
  <c r="K187" i="1"/>
  <c r="L187" i="1"/>
  <c r="M187" i="1"/>
  <c r="N187" i="1"/>
  <c r="O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K118" i="19"/>
  <c r="P2011" i="1" l="1"/>
  <c r="P2012" i="1"/>
  <c r="P2013" i="1"/>
  <c r="P2014" i="1"/>
  <c r="P2010" i="1"/>
  <c r="P2039" i="1"/>
  <c r="P2035" i="1"/>
  <c r="P2036" i="1"/>
  <c r="P2038" i="1"/>
  <c r="P2037" i="1"/>
  <c r="K2011" i="1"/>
  <c r="B2011" i="1"/>
  <c r="O195" i="1"/>
  <c r="K195" i="1"/>
  <c r="L195" i="1"/>
  <c r="R195" i="1"/>
  <c r="C196" i="1"/>
  <c r="P196" i="1" s="1"/>
  <c r="B195" i="1"/>
  <c r="A195" i="1"/>
  <c r="M195" i="1"/>
  <c r="Q195" i="1"/>
  <c r="J195" i="1"/>
  <c r="N195" i="1"/>
  <c r="R2036" i="1"/>
  <c r="A2013" i="1"/>
  <c r="Q2012" i="1"/>
  <c r="M2037" i="1"/>
  <c r="A2011" i="1"/>
  <c r="J2013" i="1"/>
  <c r="L2011" i="1"/>
  <c r="L2013" i="1"/>
  <c r="N2037" i="1"/>
  <c r="M2011" i="1"/>
  <c r="N2013" i="1"/>
  <c r="J2039" i="1"/>
  <c r="N2011" i="1"/>
  <c r="K2039" i="1"/>
  <c r="Q2010" i="1"/>
  <c r="Q2036" i="1"/>
  <c r="Q2039" i="1"/>
  <c r="N2039" i="1"/>
  <c r="R2039" i="1"/>
  <c r="A2039" i="1"/>
  <c r="A2037" i="1"/>
  <c r="K2036" i="1"/>
  <c r="M2036" i="1"/>
  <c r="L2036" i="1"/>
  <c r="B2037" i="1"/>
  <c r="O2037" i="1"/>
  <c r="J2038" i="1"/>
  <c r="R2038" i="1"/>
  <c r="M2039" i="1"/>
  <c r="K2038" i="1"/>
  <c r="A2036" i="1"/>
  <c r="N2036" i="1"/>
  <c r="Q2037" i="1"/>
  <c r="L2038" i="1"/>
  <c r="B2039" i="1"/>
  <c r="O2039" i="1"/>
  <c r="Q2038" i="1"/>
  <c r="B2036" i="1"/>
  <c r="O2036" i="1"/>
  <c r="J2037" i="1"/>
  <c r="R2037" i="1"/>
  <c r="M2038" i="1"/>
  <c r="K2037" i="1"/>
  <c r="A2038" i="1"/>
  <c r="N2038" i="1"/>
  <c r="B2038" i="1"/>
  <c r="Q2014" i="1"/>
  <c r="K2013" i="1"/>
  <c r="J2011" i="1"/>
  <c r="O2011" i="1"/>
  <c r="K2012" i="1"/>
  <c r="B2013" i="1"/>
  <c r="O2013" i="1"/>
  <c r="K2014" i="1"/>
  <c r="L2012" i="1"/>
  <c r="L2014" i="1"/>
  <c r="Q2011" i="1"/>
  <c r="M2012" i="1"/>
  <c r="Q2013" i="1"/>
  <c r="M2014" i="1"/>
  <c r="A2012" i="1"/>
  <c r="N2012" i="1"/>
  <c r="A2014" i="1"/>
  <c r="N2014" i="1"/>
  <c r="B2012" i="1"/>
  <c r="O2012" i="1"/>
  <c r="B2014" i="1"/>
  <c r="O2014" i="1"/>
  <c r="Q196" i="1" l="1"/>
  <c r="R196" i="1"/>
  <c r="B196" i="1"/>
  <c r="M196" i="1"/>
  <c r="J196" i="1"/>
  <c r="K196" i="1"/>
  <c r="A196" i="1"/>
  <c r="O196" i="1"/>
  <c r="C197" i="1"/>
  <c r="P197" i="1" s="1"/>
  <c r="N196" i="1"/>
  <c r="L196" i="1"/>
  <c r="C1962" i="1"/>
  <c r="C1897" i="1"/>
  <c r="C529" i="1"/>
  <c r="C505" i="1"/>
  <c r="C477" i="1"/>
  <c r="C429" i="1"/>
  <c r="C405" i="1"/>
  <c r="C381" i="1"/>
  <c r="C356" i="1"/>
  <c r="C331" i="1"/>
  <c r="C278" i="1"/>
  <c r="J554" i="1"/>
  <c r="K554" i="1"/>
  <c r="L554" i="1"/>
  <c r="M554" i="1"/>
  <c r="N554" i="1"/>
  <c r="O554" i="1"/>
  <c r="Q554" i="1"/>
  <c r="R554" i="1"/>
  <c r="A554" i="1"/>
  <c r="B554" i="1"/>
  <c r="B22" i="18"/>
  <c r="J305" i="1"/>
  <c r="K305" i="1"/>
  <c r="L305" i="1"/>
  <c r="M305" i="1"/>
  <c r="N305" i="1"/>
  <c r="O305" i="1"/>
  <c r="Q305" i="1"/>
  <c r="R305" i="1"/>
  <c r="A305" i="1"/>
  <c r="B305" i="1"/>
  <c r="C1141" i="1"/>
  <c r="C1142" i="1"/>
  <c r="C1143" i="1"/>
  <c r="C1144" i="1"/>
  <c r="C1145" i="1"/>
  <c r="C1146" i="1"/>
  <c r="C1147" i="1"/>
  <c r="C1148" i="1"/>
  <c r="P1148" i="1" s="1"/>
  <c r="C1149" i="1"/>
  <c r="C1150" i="1"/>
  <c r="C1151" i="1"/>
  <c r="C1152" i="1"/>
  <c r="C1153" i="1"/>
  <c r="C1154" i="1"/>
  <c r="C1155" i="1"/>
  <c r="C1156" i="1"/>
  <c r="C1157" i="1"/>
  <c r="C1158" i="1"/>
  <c r="C1159" i="1"/>
  <c r="C1160" i="1"/>
  <c r="C1161" i="1"/>
  <c r="C1162" i="1"/>
  <c r="C1163" i="1"/>
  <c r="C1164" i="1"/>
  <c r="C1165" i="1"/>
  <c r="C1166" i="1"/>
  <c r="C1167" i="1"/>
  <c r="C1168" i="1"/>
  <c r="C1169" i="1"/>
  <c r="N1169" i="1" s="1"/>
  <c r="C1170" i="1"/>
  <c r="C1171" i="1"/>
  <c r="C1172" i="1"/>
  <c r="C1173" i="1"/>
  <c r="C1174" i="1"/>
  <c r="C1175" i="1"/>
  <c r="C1176" i="1"/>
  <c r="C1177" i="1"/>
  <c r="C1178" i="1"/>
  <c r="C1179" i="1"/>
  <c r="C1180" i="1"/>
  <c r="C1181" i="1"/>
  <c r="C1182" i="1"/>
  <c r="C1183" i="1"/>
  <c r="C1184" i="1"/>
  <c r="C1185" i="1"/>
  <c r="C1186" i="1"/>
  <c r="C1187" i="1"/>
  <c r="C1188" i="1"/>
  <c r="P1188" i="1" s="1"/>
  <c r="C1189" i="1"/>
  <c r="C1190" i="1"/>
  <c r="C1191" i="1"/>
  <c r="C1192" i="1"/>
  <c r="C1193" i="1"/>
  <c r="C1194" i="1"/>
  <c r="C1195" i="1"/>
  <c r="P1195" i="1" s="1"/>
  <c r="C1196" i="1"/>
  <c r="C1197" i="1"/>
  <c r="C1198" i="1"/>
  <c r="C1199" i="1"/>
  <c r="C1200" i="1"/>
  <c r="P1200" i="1" s="1"/>
  <c r="C1201" i="1"/>
  <c r="C1202" i="1"/>
  <c r="C1203" i="1"/>
  <c r="C1204" i="1"/>
  <c r="P1204" i="1" s="1"/>
  <c r="C1205" i="1"/>
  <c r="C1206" i="1"/>
  <c r="C1207" i="1"/>
  <c r="C1208" i="1"/>
  <c r="C1209" i="1"/>
  <c r="C1210" i="1"/>
  <c r="C1211" i="1"/>
  <c r="C1212" i="1"/>
  <c r="C1213" i="1"/>
  <c r="C1214" i="1"/>
  <c r="C1215" i="1"/>
  <c r="C1216" i="1"/>
  <c r="C1217" i="1"/>
  <c r="C1218" i="1"/>
  <c r="P1218" i="1" s="1"/>
  <c r="C1219" i="1"/>
  <c r="C1220" i="1"/>
  <c r="C1221" i="1"/>
  <c r="C1222" i="1"/>
  <c r="P1222" i="1" s="1"/>
  <c r="C1223" i="1"/>
  <c r="C1224" i="1"/>
  <c r="P1224" i="1" s="1"/>
  <c r="C1225" i="1"/>
  <c r="C1226" i="1"/>
  <c r="C1227" i="1"/>
  <c r="C1228" i="1"/>
  <c r="C1229" i="1"/>
  <c r="C1230" i="1"/>
  <c r="C1231" i="1"/>
  <c r="C1232" i="1"/>
  <c r="C1233" i="1"/>
  <c r="C1234" i="1"/>
  <c r="C1235" i="1"/>
  <c r="C1236" i="1"/>
  <c r="C1237" i="1"/>
  <c r="C1238" i="1"/>
  <c r="C1239" i="1"/>
  <c r="C1240" i="1"/>
  <c r="P1240" i="1" s="1"/>
  <c r="C1241" i="1"/>
  <c r="C1242" i="1"/>
  <c r="C1243" i="1"/>
  <c r="C1244" i="1"/>
  <c r="P1244" i="1" s="1"/>
  <c r="C1245" i="1"/>
  <c r="C1246" i="1"/>
  <c r="C1247" i="1"/>
  <c r="P1247" i="1" s="1"/>
  <c r="C1248" i="1"/>
  <c r="C1249" i="1"/>
  <c r="C1250" i="1"/>
  <c r="C1251" i="1"/>
  <c r="C1252" i="1"/>
  <c r="C1253" i="1"/>
  <c r="C1254" i="1"/>
  <c r="P1254" i="1" s="1"/>
  <c r="C1255" i="1"/>
  <c r="C1256" i="1"/>
  <c r="C1257" i="1"/>
  <c r="C1258" i="1"/>
  <c r="C1259" i="1"/>
  <c r="P1259" i="1" s="1"/>
  <c r="C1260" i="1"/>
  <c r="P1260" i="1" s="1"/>
  <c r="C1261" i="1"/>
  <c r="C1262" i="1"/>
  <c r="C1263" i="1"/>
  <c r="C1264" i="1"/>
  <c r="C1265" i="1"/>
  <c r="P1265" i="1" s="1"/>
  <c r="C1266" i="1"/>
  <c r="C1267" i="1"/>
  <c r="C1268" i="1"/>
  <c r="C1269" i="1"/>
  <c r="C1270" i="1"/>
  <c r="C1271" i="1"/>
  <c r="C1272" i="1"/>
  <c r="C1273" i="1"/>
  <c r="C1274" i="1"/>
  <c r="P1274" i="1" s="1"/>
  <c r="C1275" i="1"/>
  <c r="P1275" i="1" s="1"/>
  <c r="C1276" i="1"/>
  <c r="C1277" i="1"/>
  <c r="C1278" i="1"/>
  <c r="C1279" i="1"/>
  <c r="C1280" i="1"/>
  <c r="P1280" i="1" s="1"/>
  <c r="C1281" i="1"/>
  <c r="C1282" i="1"/>
  <c r="C1283" i="1"/>
  <c r="C1284" i="1"/>
  <c r="C1285" i="1"/>
  <c r="C1286" i="1"/>
  <c r="C1287" i="1"/>
  <c r="C1288" i="1"/>
  <c r="C1289" i="1"/>
  <c r="C1290" i="1"/>
  <c r="P1290" i="1" s="1"/>
  <c r="C1291" i="1"/>
  <c r="C1292" i="1"/>
  <c r="C1293" i="1"/>
  <c r="C1294" i="1"/>
  <c r="C1295" i="1"/>
  <c r="C1296" i="1"/>
  <c r="C1297" i="1"/>
  <c r="C1298" i="1"/>
  <c r="C1299" i="1"/>
  <c r="C1300" i="1"/>
  <c r="C1301" i="1"/>
  <c r="P1301" i="1" s="1"/>
  <c r="C1302" i="1"/>
  <c r="C1303" i="1"/>
  <c r="C1304" i="1"/>
  <c r="C1305" i="1"/>
  <c r="C1306" i="1"/>
  <c r="P1306" i="1" s="1"/>
  <c r="C1307" i="1"/>
  <c r="C1308" i="1"/>
  <c r="C1309" i="1"/>
  <c r="C1310" i="1"/>
  <c r="C1311" i="1"/>
  <c r="C1312" i="1"/>
  <c r="P1312" i="1" s="1"/>
  <c r="C1313" i="1"/>
  <c r="C1314" i="1"/>
  <c r="C1315" i="1"/>
  <c r="C1316" i="1"/>
  <c r="C1317" i="1"/>
  <c r="C1318" i="1"/>
  <c r="C1319" i="1"/>
  <c r="C1320" i="1"/>
  <c r="C1321" i="1"/>
  <c r="C1322" i="1"/>
  <c r="C1323" i="1"/>
  <c r="C1324" i="1"/>
  <c r="C1325" i="1"/>
  <c r="C1326" i="1"/>
  <c r="C1327" i="1"/>
  <c r="C1328" i="1"/>
  <c r="C1329" i="1"/>
  <c r="C1330" i="1"/>
  <c r="C1331" i="1"/>
  <c r="C1332" i="1"/>
  <c r="C1333" i="1"/>
  <c r="C1334" i="1"/>
  <c r="P1334" i="1" s="1"/>
  <c r="C1335" i="1"/>
  <c r="C1336" i="1"/>
  <c r="C1337" i="1"/>
  <c r="P1337" i="1" s="1"/>
  <c r="C1338" i="1"/>
  <c r="C1140" i="1"/>
  <c r="P1140" i="1" s="1"/>
  <c r="J1139" i="1"/>
  <c r="K1139" i="1"/>
  <c r="L1139" i="1"/>
  <c r="M1139" i="1"/>
  <c r="N1139" i="1"/>
  <c r="O1139" i="1"/>
  <c r="Q1139" i="1"/>
  <c r="R1139" i="1"/>
  <c r="A1139" i="1"/>
  <c r="B1139" i="1"/>
  <c r="A529" i="1" l="1"/>
  <c r="P529" i="1"/>
  <c r="B505" i="1"/>
  <c r="P505" i="1"/>
  <c r="M477" i="1"/>
  <c r="P477" i="1"/>
  <c r="A429" i="1"/>
  <c r="A405" i="1"/>
  <c r="P405" i="1"/>
  <c r="A381" i="1"/>
  <c r="P381" i="1"/>
  <c r="J356" i="1"/>
  <c r="P356" i="1"/>
  <c r="A331" i="1"/>
  <c r="P331" i="1"/>
  <c r="A278" i="1"/>
  <c r="P278" i="1"/>
  <c r="N1141" i="1"/>
  <c r="P1141" i="1"/>
  <c r="N1142" i="1"/>
  <c r="P1142" i="1"/>
  <c r="O1143" i="1"/>
  <c r="P1143" i="1"/>
  <c r="L1144" i="1"/>
  <c r="P1144" i="1"/>
  <c r="O1145" i="1"/>
  <c r="P1145" i="1"/>
  <c r="J1146" i="1"/>
  <c r="P1146" i="1"/>
  <c r="Q1147" i="1"/>
  <c r="P1147" i="1"/>
  <c r="N1149" i="1"/>
  <c r="P1149" i="1"/>
  <c r="K1150" i="1"/>
  <c r="P1150" i="1"/>
  <c r="O1151" i="1"/>
  <c r="P1151" i="1"/>
  <c r="O1152" i="1"/>
  <c r="P1152" i="1"/>
  <c r="L1153" i="1"/>
  <c r="P1153" i="1"/>
  <c r="M1154" i="1"/>
  <c r="P1154" i="1"/>
  <c r="R1155" i="1"/>
  <c r="P1155" i="1"/>
  <c r="A1156" i="1"/>
  <c r="P1156" i="1"/>
  <c r="Q1157" i="1"/>
  <c r="P1157" i="1"/>
  <c r="K1158" i="1"/>
  <c r="P1158" i="1"/>
  <c r="K1159" i="1"/>
  <c r="P1159" i="1"/>
  <c r="N1160" i="1"/>
  <c r="P1160" i="1"/>
  <c r="N1161" i="1"/>
  <c r="P1161" i="1"/>
  <c r="O1162" i="1"/>
  <c r="P1162" i="1"/>
  <c r="A1163" i="1"/>
  <c r="P1163" i="1"/>
  <c r="B1164" i="1"/>
  <c r="P1164" i="1"/>
  <c r="Q1165" i="1"/>
  <c r="P1165" i="1"/>
  <c r="K1166" i="1"/>
  <c r="P1166" i="1"/>
  <c r="K1167" i="1"/>
  <c r="P1167" i="1"/>
  <c r="L1168" i="1"/>
  <c r="P1168" i="1"/>
  <c r="L1169" i="1"/>
  <c r="P1169" i="1"/>
  <c r="Q1170" i="1"/>
  <c r="P1170" i="1"/>
  <c r="A1171" i="1"/>
  <c r="P1171" i="1"/>
  <c r="O1172" i="1"/>
  <c r="P1172" i="1"/>
  <c r="Q1173" i="1"/>
  <c r="P1173" i="1"/>
  <c r="M1174" i="1"/>
  <c r="P1174" i="1"/>
  <c r="N1175" i="1"/>
  <c r="P1175" i="1"/>
  <c r="Q1176" i="1"/>
  <c r="P1176" i="1"/>
  <c r="Q1177" i="1"/>
  <c r="P1177" i="1"/>
  <c r="M1178" i="1"/>
  <c r="P1178" i="1"/>
  <c r="A1179" i="1"/>
  <c r="P1179" i="1"/>
  <c r="O1180" i="1"/>
  <c r="P1180" i="1"/>
  <c r="N1181" i="1"/>
  <c r="P1181" i="1"/>
  <c r="O1182" i="1"/>
  <c r="P1182" i="1"/>
  <c r="Q1183" i="1"/>
  <c r="P1183" i="1"/>
  <c r="N1184" i="1"/>
  <c r="P1184" i="1"/>
  <c r="A1185" i="1"/>
  <c r="P1185" i="1"/>
  <c r="Q1186" i="1"/>
  <c r="P1186" i="1"/>
  <c r="J1187" i="1"/>
  <c r="P1187" i="1"/>
  <c r="N1189" i="1"/>
  <c r="P1189" i="1"/>
  <c r="Q1190" i="1"/>
  <c r="P1190" i="1"/>
  <c r="L1191" i="1"/>
  <c r="P1191" i="1"/>
  <c r="L1192" i="1"/>
  <c r="P1192" i="1"/>
  <c r="R1193" i="1"/>
  <c r="P1193" i="1"/>
  <c r="M1194" i="1"/>
  <c r="P1194" i="1"/>
  <c r="O1196" i="1"/>
  <c r="P1196" i="1"/>
  <c r="Q1197" i="1"/>
  <c r="P1197" i="1"/>
  <c r="K1198" i="1"/>
  <c r="P1198" i="1"/>
  <c r="O1199" i="1"/>
  <c r="P1199" i="1"/>
  <c r="J1201" i="1"/>
  <c r="P1201" i="1"/>
  <c r="Q1202" i="1"/>
  <c r="P1202" i="1"/>
  <c r="Q1203" i="1"/>
  <c r="P1203" i="1"/>
  <c r="Q1205" i="1"/>
  <c r="P1205" i="1"/>
  <c r="J1206" i="1"/>
  <c r="P1206" i="1"/>
  <c r="J1207" i="1"/>
  <c r="P1207" i="1"/>
  <c r="M1208" i="1"/>
  <c r="P1208" i="1"/>
  <c r="A1209" i="1"/>
  <c r="P1209" i="1"/>
  <c r="M1210" i="1"/>
  <c r="P1210" i="1"/>
  <c r="R1211" i="1"/>
  <c r="P1211" i="1"/>
  <c r="A1212" i="1"/>
  <c r="P1212" i="1"/>
  <c r="Q1213" i="1"/>
  <c r="P1213" i="1"/>
  <c r="M1214" i="1"/>
  <c r="P1214" i="1"/>
  <c r="L1215" i="1"/>
  <c r="P1215" i="1"/>
  <c r="K1216" i="1"/>
  <c r="P1216" i="1"/>
  <c r="L1217" i="1"/>
  <c r="P1217" i="1"/>
  <c r="A1219" i="1"/>
  <c r="P1219" i="1"/>
  <c r="Q1220" i="1"/>
  <c r="P1220" i="1"/>
  <c r="Q1221" i="1"/>
  <c r="P1221" i="1"/>
  <c r="O1223" i="1"/>
  <c r="P1223" i="1"/>
  <c r="J1225" i="1"/>
  <c r="P1225" i="1"/>
  <c r="K1226" i="1"/>
  <c r="P1226" i="1"/>
  <c r="A1227" i="1"/>
  <c r="P1227" i="1"/>
  <c r="O1228" i="1"/>
  <c r="P1228" i="1"/>
  <c r="Q1229" i="1"/>
  <c r="P1229" i="1"/>
  <c r="K1230" i="1"/>
  <c r="P1230" i="1"/>
  <c r="J1231" i="1"/>
  <c r="P1231" i="1"/>
  <c r="K1232" i="1"/>
  <c r="P1232" i="1"/>
  <c r="L1233" i="1"/>
  <c r="P1233" i="1"/>
  <c r="N1234" i="1"/>
  <c r="P1234" i="1"/>
  <c r="A1235" i="1"/>
  <c r="P1235" i="1"/>
  <c r="O1236" i="1"/>
  <c r="P1236" i="1"/>
  <c r="Q1237" i="1"/>
  <c r="P1237" i="1"/>
  <c r="O1238" i="1"/>
  <c r="P1238" i="1"/>
  <c r="M1239" i="1"/>
  <c r="P1239" i="1"/>
  <c r="B1241" i="1"/>
  <c r="P1241" i="1"/>
  <c r="J1242" i="1"/>
  <c r="P1242" i="1"/>
  <c r="A1243" i="1"/>
  <c r="P1243" i="1"/>
  <c r="Q1245" i="1"/>
  <c r="P1245" i="1"/>
  <c r="K1246" i="1"/>
  <c r="P1246" i="1"/>
  <c r="O1248" i="1"/>
  <c r="P1248" i="1"/>
  <c r="N1249" i="1"/>
  <c r="P1249" i="1"/>
  <c r="N1250" i="1"/>
  <c r="P1250" i="1"/>
  <c r="J1251" i="1"/>
  <c r="P1251" i="1"/>
  <c r="A1252" i="1"/>
  <c r="P1252" i="1"/>
  <c r="Q1253" i="1"/>
  <c r="P1253" i="1"/>
  <c r="J1255" i="1"/>
  <c r="P1255" i="1"/>
  <c r="Q1256" i="1"/>
  <c r="P1256" i="1"/>
  <c r="O1257" i="1"/>
  <c r="P1257" i="1"/>
  <c r="Q1258" i="1"/>
  <c r="P1258" i="1"/>
  <c r="Q1261" i="1"/>
  <c r="P1261" i="1"/>
  <c r="K1262" i="1"/>
  <c r="P1262" i="1"/>
  <c r="L1263" i="1"/>
  <c r="P1263" i="1"/>
  <c r="K1264" i="1"/>
  <c r="P1264" i="1"/>
  <c r="L1266" i="1"/>
  <c r="P1266" i="1"/>
  <c r="A1267" i="1"/>
  <c r="P1267" i="1"/>
  <c r="A1268" i="1"/>
  <c r="P1268" i="1"/>
  <c r="Q1269" i="1"/>
  <c r="P1269" i="1"/>
  <c r="N1270" i="1"/>
  <c r="P1270" i="1"/>
  <c r="N1271" i="1"/>
  <c r="P1271" i="1"/>
  <c r="M1272" i="1"/>
  <c r="P1272" i="1"/>
  <c r="J1273" i="1"/>
  <c r="P1273" i="1"/>
  <c r="O1276" i="1"/>
  <c r="P1276" i="1"/>
  <c r="Q1277" i="1"/>
  <c r="P1277" i="1"/>
  <c r="J1278" i="1"/>
  <c r="P1278" i="1"/>
  <c r="Q1279" i="1"/>
  <c r="P1279" i="1"/>
  <c r="Q1281" i="1"/>
  <c r="P1281" i="1"/>
  <c r="L1282" i="1"/>
  <c r="P1282" i="1"/>
  <c r="J1283" i="1"/>
  <c r="P1283" i="1"/>
  <c r="O1284" i="1"/>
  <c r="P1284" i="1"/>
  <c r="Q1285" i="1"/>
  <c r="P1285" i="1"/>
  <c r="N1286" i="1"/>
  <c r="P1286" i="1"/>
  <c r="K1287" i="1"/>
  <c r="P1287" i="1"/>
  <c r="J1288" i="1"/>
  <c r="P1288" i="1"/>
  <c r="N1289" i="1"/>
  <c r="P1289" i="1"/>
  <c r="O1291" i="1"/>
  <c r="P1291" i="1"/>
  <c r="M1292" i="1"/>
  <c r="P1292" i="1"/>
  <c r="O1293" i="1"/>
  <c r="P1293" i="1"/>
  <c r="Q1294" i="1"/>
  <c r="P1294" i="1"/>
  <c r="M1295" i="1"/>
  <c r="P1295" i="1"/>
  <c r="L1296" i="1"/>
  <c r="P1296" i="1"/>
  <c r="O1297" i="1"/>
  <c r="P1297" i="1"/>
  <c r="L1298" i="1"/>
  <c r="P1298" i="1"/>
  <c r="L1299" i="1"/>
  <c r="P1299" i="1"/>
  <c r="O1300" i="1"/>
  <c r="P1300" i="1"/>
  <c r="M1302" i="1"/>
  <c r="P1302" i="1"/>
  <c r="O1303" i="1"/>
  <c r="P1303" i="1"/>
  <c r="N1304" i="1"/>
  <c r="P1304" i="1"/>
  <c r="A1305" i="1"/>
  <c r="P1305" i="1"/>
  <c r="Q1307" i="1"/>
  <c r="P1307" i="1"/>
  <c r="Q1308" i="1"/>
  <c r="P1308" i="1"/>
  <c r="Q1309" i="1"/>
  <c r="P1309" i="1"/>
  <c r="O1310" i="1"/>
  <c r="P1310" i="1"/>
  <c r="Q1311" i="1"/>
  <c r="P1311" i="1"/>
  <c r="A1313" i="1"/>
  <c r="P1313" i="1"/>
  <c r="K1314" i="1"/>
  <c r="P1314" i="1"/>
  <c r="L1315" i="1"/>
  <c r="P1315" i="1"/>
  <c r="J1316" i="1"/>
  <c r="P1316" i="1"/>
  <c r="J1317" i="1"/>
  <c r="P1317" i="1"/>
  <c r="Q1318" i="1"/>
  <c r="P1318" i="1"/>
  <c r="J1319" i="1"/>
  <c r="P1319" i="1"/>
  <c r="Q1320" i="1"/>
  <c r="P1320" i="1"/>
  <c r="J1321" i="1"/>
  <c r="P1321" i="1"/>
  <c r="O1322" i="1"/>
  <c r="P1322" i="1"/>
  <c r="L1323" i="1"/>
  <c r="P1323" i="1"/>
  <c r="J1324" i="1"/>
  <c r="P1324" i="1"/>
  <c r="K1325" i="1"/>
  <c r="P1325" i="1"/>
  <c r="L1326" i="1"/>
  <c r="P1326" i="1"/>
  <c r="K1327" i="1"/>
  <c r="P1327" i="1"/>
  <c r="J1328" i="1"/>
  <c r="P1328" i="1"/>
  <c r="A1329" i="1"/>
  <c r="P1329" i="1"/>
  <c r="K1330" i="1"/>
  <c r="P1330" i="1"/>
  <c r="L1331" i="1"/>
  <c r="P1331" i="1"/>
  <c r="J1332" i="1"/>
  <c r="P1332" i="1"/>
  <c r="L1333" i="1"/>
  <c r="P1333" i="1"/>
  <c r="M1335" i="1"/>
  <c r="P1335" i="1"/>
  <c r="L1336" i="1"/>
  <c r="P1336" i="1"/>
  <c r="O1338" i="1"/>
  <c r="P1338" i="1"/>
  <c r="Q1169" i="1"/>
  <c r="O1209" i="1"/>
  <c r="L1209" i="1"/>
  <c r="N1217" i="1"/>
  <c r="R1217" i="1"/>
  <c r="A1274" i="1"/>
  <c r="B1249" i="1"/>
  <c r="B1209" i="1"/>
  <c r="O1329" i="1"/>
  <c r="A1250" i="1"/>
  <c r="B1169" i="1"/>
  <c r="R1249" i="1"/>
  <c r="B1290" i="1"/>
  <c r="M1249" i="1"/>
  <c r="L1249" i="1"/>
  <c r="O1218" i="1"/>
  <c r="K1217" i="1"/>
  <c r="A1217" i="1"/>
  <c r="O1177" i="1"/>
  <c r="J1217" i="1"/>
  <c r="K1177" i="1"/>
  <c r="A197" i="1"/>
  <c r="B197" i="1"/>
  <c r="R197" i="1"/>
  <c r="M197" i="1"/>
  <c r="L197" i="1"/>
  <c r="N197" i="1"/>
  <c r="Q197" i="1"/>
  <c r="J197" i="1"/>
  <c r="K197" i="1"/>
  <c r="C198" i="1"/>
  <c r="P198" i="1" s="1"/>
  <c r="O197" i="1"/>
  <c r="M1273" i="1"/>
  <c r="O1274" i="1"/>
  <c r="Q1257" i="1"/>
  <c r="N1297" i="1"/>
  <c r="M1297" i="1"/>
  <c r="Q1297" i="1"/>
  <c r="A1154" i="1"/>
  <c r="Q1241" i="1"/>
  <c r="O1321" i="1"/>
  <c r="L1321" i="1"/>
  <c r="Q1314" i="1"/>
  <c r="A1290" i="1"/>
  <c r="B1289" i="1"/>
  <c r="K1289" i="1"/>
  <c r="B1274" i="1"/>
  <c r="J1289" i="1"/>
  <c r="O1201" i="1"/>
  <c r="M1185"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O1265" i="1"/>
  <c r="L1257" i="1"/>
  <c r="K1249" i="1"/>
  <c r="Q1217" i="1"/>
  <c r="R1209" i="1"/>
  <c r="N1201" i="1"/>
  <c r="N1177" i="1"/>
  <c r="K1169" i="1"/>
  <c r="A1257" i="1"/>
  <c r="B1177" i="1"/>
  <c r="L1337" i="1"/>
  <c r="M1329" i="1"/>
  <c r="O1305" i="1"/>
  <c r="K1297" i="1"/>
  <c r="O1281" i="1"/>
  <c r="N1265" i="1"/>
  <c r="K1257" i="1"/>
  <c r="J1249" i="1"/>
  <c r="Q1209" i="1"/>
  <c r="M1201" i="1"/>
  <c r="M1177" i="1"/>
  <c r="J1169" i="1"/>
  <c r="B1337" i="1"/>
  <c r="A1177" i="1"/>
  <c r="K1337" i="1"/>
  <c r="L1329" i="1"/>
  <c r="R1297" i="1"/>
  <c r="J1297" i="1"/>
  <c r="N1281" i="1"/>
  <c r="R1257" i="1"/>
  <c r="J1257" i="1"/>
  <c r="R1241" i="1"/>
  <c r="O1217" i="1"/>
  <c r="Q1193" i="1"/>
  <c r="L1177" i="1"/>
  <c r="R1161" i="1"/>
  <c r="B1329" i="1"/>
  <c r="A1289" i="1"/>
  <c r="A1241" i="1"/>
  <c r="A1169" i="1"/>
  <c r="Q1337" i="1"/>
  <c r="R1329" i="1"/>
  <c r="N1321" i="1"/>
  <c r="M1289" i="1"/>
  <c r="L1281" i="1"/>
  <c r="Q1249" i="1"/>
  <c r="R1233" i="1"/>
  <c r="M1217" i="1"/>
  <c r="N1209" i="1"/>
  <c r="R1177" i="1"/>
  <c r="J1177" i="1"/>
  <c r="L1161" i="1"/>
  <c r="B1321" i="1"/>
  <c r="B1217" i="1"/>
  <c r="B1161" i="1"/>
  <c r="Q1329" i="1"/>
  <c r="M1321" i="1"/>
  <c r="L1289" i="1"/>
  <c r="K1281"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M1153" i="1"/>
  <c r="A1330" i="1"/>
  <c r="B1210" i="1"/>
  <c r="J1329" i="1"/>
  <c r="O1306" i="1"/>
  <c r="Q1289" i="1"/>
  <c r="Q1273" i="1"/>
  <c r="M1241" i="1"/>
  <c r="K1225" i="1"/>
  <c r="J1209" i="1"/>
  <c r="Q1185" i="1"/>
  <c r="O1169" i="1"/>
  <c r="K1153" i="1"/>
  <c r="R1225" i="1"/>
  <c r="O1193" i="1"/>
  <c r="O1313" i="1"/>
  <c r="Q1225" i="1"/>
  <c r="R1153" i="1"/>
  <c r="J1265" i="1"/>
  <c r="Q1153" i="1"/>
  <c r="L1313" i="1"/>
  <c r="N1225" i="1"/>
  <c r="O1153" i="1"/>
  <c r="B1273" i="1"/>
  <c r="R1321" i="1"/>
  <c r="R1305" i="1"/>
  <c r="L1241" i="1"/>
  <c r="R1201" i="1"/>
  <c r="J1153" i="1"/>
  <c r="A1273" i="1"/>
  <c r="Q1321" i="1"/>
  <c r="Q1305" i="1"/>
  <c r="O1289" i="1"/>
  <c r="O1273" i="1"/>
  <c r="K1241" i="1"/>
  <c r="Q1201" i="1"/>
  <c r="O1185" i="1"/>
  <c r="M1169" i="1"/>
  <c r="M1146" i="1"/>
  <c r="B1322" i="1"/>
  <c r="B1265" i="1"/>
  <c r="B1201" i="1"/>
  <c r="N1273" i="1"/>
  <c r="J1241" i="1"/>
  <c r="N1185" i="1"/>
  <c r="R1145" i="1"/>
  <c r="B1193" i="1"/>
  <c r="N1305" i="1"/>
  <c r="L1273" i="1"/>
  <c r="Q1233" i="1"/>
  <c r="L1185" i="1"/>
  <c r="N1145" i="1"/>
  <c r="B1313" i="1"/>
  <c r="A1193" i="1"/>
  <c r="M1305" i="1"/>
  <c r="K1273" i="1"/>
  <c r="K1185" i="1"/>
  <c r="M1145" i="1"/>
  <c r="B1185" i="1"/>
  <c r="L1305" i="1"/>
  <c r="O1233" i="1"/>
  <c r="L1201" i="1"/>
  <c r="J1185" i="1"/>
  <c r="Q1161" i="1"/>
  <c r="L1145" i="1"/>
  <c r="A1306" i="1"/>
  <c r="K1321" i="1"/>
  <c r="K1305" i="1"/>
  <c r="Q1282" i="1"/>
  <c r="R1265" i="1"/>
  <c r="N1233" i="1"/>
  <c r="K1201" i="1"/>
  <c r="J1145" i="1"/>
  <c r="B1305" i="1"/>
  <c r="A1249" i="1"/>
  <c r="J1305" i="1"/>
  <c r="R1281" i="1"/>
  <c r="Q1265" i="1"/>
  <c r="O1249" i="1"/>
  <c r="M1233" i="1"/>
  <c r="O1161" i="1"/>
  <c r="M1184" i="1"/>
  <c r="A1314" i="1"/>
  <c r="J1143" i="1"/>
  <c r="M1160" i="1"/>
  <c r="J1246" i="1"/>
  <c r="O1240" i="1"/>
  <c r="A1322" i="1"/>
  <c r="B1266" i="1"/>
  <c r="B1242" i="1"/>
  <c r="B1202" i="1"/>
  <c r="N1306" i="1"/>
  <c r="R1178" i="1"/>
  <c r="B1282" i="1"/>
  <c r="A1242" i="1"/>
  <c r="A1202" i="1"/>
  <c r="J1330" i="1"/>
  <c r="M1234" i="1"/>
  <c r="B1298" i="1"/>
  <c r="B1218" i="1"/>
  <c r="A1170" i="1"/>
  <c r="B1146" i="1"/>
  <c r="K1298" i="1"/>
  <c r="N1170" i="1"/>
  <c r="B1338" i="1"/>
  <c r="B1314" i="1"/>
  <c r="R1194" i="1"/>
  <c r="R1314" i="1"/>
  <c r="K1250" i="1"/>
  <c r="J1226" i="1"/>
  <c r="J1194" i="1"/>
  <c r="Q1278" i="1"/>
  <c r="R1158" i="1"/>
  <c r="M1142" i="1"/>
  <c r="A1198" i="1"/>
  <c r="J1262" i="1"/>
  <c r="B1190" i="1"/>
  <c r="J1230" i="1"/>
  <c r="O1224" i="1"/>
  <c r="N1152" i="1"/>
  <c r="K1144" i="1"/>
  <c r="B1160" i="1"/>
  <c r="O1200" i="1"/>
  <c r="A1240" i="1"/>
  <c r="M1256" i="1"/>
  <c r="R1232" i="1"/>
  <c r="A1176" i="1"/>
  <c r="J1232" i="1"/>
  <c r="R1216" i="1"/>
  <c r="J1216" i="1"/>
  <c r="B1336" i="1"/>
  <c r="K1192" i="1"/>
  <c r="K1168" i="1"/>
  <c r="A1272" i="1"/>
  <c r="L1208" i="1"/>
  <c r="K1962" i="1"/>
  <c r="B1248" i="1"/>
  <c r="B1224" i="1"/>
  <c r="B1200" i="1"/>
  <c r="A1160" i="1"/>
  <c r="L1312" i="1"/>
  <c r="N1240" i="1"/>
  <c r="Q1232" i="1"/>
  <c r="N1224" i="1"/>
  <c r="Q1216" i="1"/>
  <c r="K1208" i="1"/>
  <c r="N1200" i="1"/>
  <c r="R1192" i="1"/>
  <c r="J1192" i="1"/>
  <c r="L1184" i="1"/>
  <c r="O1176" i="1"/>
  <c r="R1168" i="1"/>
  <c r="J1168" i="1"/>
  <c r="L1160" i="1"/>
  <c r="M1152" i="1"/>
  <c r="A1224" i="1"/>
  <c r="A1200" i="1"/>
  <c r="B1144" i="1"/>
  <c r="Q1272" i="1"/>
  <c r="M1240" i="1"/>
  <c r="M1224" i="1"/>
  <c r="R1208" i="1"/>
  <c r="J1208" i="1"/>
  <c r="M1200" i="1"/>
  <c r="Q1192" i="1"/>
  <c r="K1184" i="1"/>
  <c r="N1176" i="1"/>
  <c r="Q1168" i="1"/>
  <c r="K1160" i="1"/>
  <c r="L1152" i="1"/>
  <c r="A1248" i="1"/>
  <c r="B1232" i="1"/>
  <c r="B1208" i="1"/>
  <c r="B1184" i="1"/>
  <c r="A1144" i="1"/>
  <c r="N1328" i="1"/>
  <c r="N1288" i="1"/>
  <c r="L1240" i="1"/>
  <c r="O1232" i="1"/>
  <c r="L1224" i="1"/>
  <c r="O1216" i="1"/>
  <c r="Q1208" i="1"/>
  <c r="L1200" i="1"/>
  <c r="R1184" i="1"/>
  <c r="J1184" i="1"/>
  <c r="M1176" i="1"/>
  <c r="R1160" i="1"/>
  <c r="J1160" i="1"/>
  <c r="K1152" i="1"/>
  <c r="L477" i="1"/>
  <c r="A1232" i="1"/>
  <c r="A1208" i="1"/>
  <c r="A1184" i="1"/>
  <c r="B1168" i="1"/>
  <c r="O1264" i="1"/>
  <c r="K1240" i="1"/>
  <c r="N1232" i="1"/>
  <c r="K1224" i="1"/>
  <c r="N1216"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K1176" i="1"/>
  <c r="N1168" i="1"/>
  <c r="Q1152" i="1"/>
  <c r="B1216" i="1"/>
  <c r="B1192" i="1"/>
  <c r="A1152" i="1"/>
  <c r="L1280" i="1"/>
  <c r="Q1240" i="1"/>
  <c r="L1232" i="1"/>
  <c r="Q1224" i="1"/>
  <c r="L1216" i="1"/>
  <c r="N1208" i="1"/>
  <c r="Q1200" i="1"/>
  <c r="M1192" i="1"/>
  <c r="O1184" i="1"/>
  <c r="R1176" i="1"/>
  <c r="J1176" i="1"/>
  <c r="M1168" i="1"/>
  <c r="O1160"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O1222" i="1"/>
  <c r="M529" i="1"/>
  <c r="L529" i="1"/>
  <c r="K529" i="1"/>
  <c r="J529" i="1"/>
  <c r="B529" i="1"/>
  <c r="O1215" i="1"/>
  <c r="L1302" i="1"/>
  <c r="N1255" i="1"/>
  <c r="A1183" i="1"/>
  <c r="R1223" i="1"/>
  <c r="Q1175" i="1"/>
  <c r="K477" i="1"/>
  <c r="J477" i="1"/>
  <c r="K1326" i="1"/>
  <c r="N1310" i="1"/>
  <c r="B1326" i="1"/>
  <c r="N1159" i="1"/>
  <c r="B1215" i="1"/>
  <c r="B1295" i="1"/>
  <c r="A505" i="1"/>
  <c r="N505" i="1"/>
  <c r="O505" i="1"/>
  <c r="M505" i="1"/>
  <c r="L505" i="1"/>
  <c r="K505" i="1"/>
  <c r="J505" i="1"/>
  <c r="Q505" i="1"/>
  <c r="B1330" i="1"/>
  <c r="A1291" i="1"/>
  <c r="A1275" i="1"/>
  <c r="A1266" i="1"/>
  <c r="B1250" i="1"/>
  <c r="A1218" i="1"/>
  <c r="A1210" i="1"/>
  <c r="B1178" i="1"/>
  <c r="K1338" i="1"/>
  <c r="Q1298" i="1"/>
  <c r="M1274" i="1"/>
  <c r="M1250" i="1"/>
  <c r="R1226" i="1"/>
  <c r="M1218" i="1"/>
  <c r="L1194"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B477" i="1"/>
  <c r="A1307" i="1"/>
  <c r="A1211" i="1"/>
  <c r="N1338" i="1"/>
  <c r="O1330" i="1"/>
  <c r="M1290" i="1"/>
  <c r="O1242" i="1"/>
  <c r="J1210" i="1"/>
  <c r="N1186" i="1"/>
  <c r="A477" i="1"/>
  <c r="O477" i="1"/>
  <c r="N477" i="1"/>
  <c r="N405" i="1"/>
  <c r="B356" i="1"/>
  <c r="A356" i="1"/>
  <c r="N429" i="1"/>
  <c r="L429" i="1"/>
  <c r="L1214" i="1"/>
  <c r="M429" i="1"/>
  <c r="K429" i="1"/>
  <c r="J429" i="1"/>
  <c r="B429" i="1"/>
  <c r="O429" i="1"/>
  <c r="L405" i="1"/>
  <c r="M405" i="1"/>
  <c r="K405" i="1"/>
  <c r="J405" i="1"/>
  <c r="B405" i="1"/>
  <c r="O405" i="1"/>
  <c r="L1338" i="1"/>
  <c r="L1322" i="1"/>
  <c r="M1306" i="1"/>
  <c r="R1298" i="1"/>
  <c r="J1298" i="1"/>
  <c r="N1290" i="1"/>
  <c r="R1282" i="1"/>
  <c r="J1282" i="1"/>
  <c r="N1274" i="1"/>
  <c r="R1266" i="1"/>
  <c r="J1266" i="1"/>
  <c r="O1258" i="1"/>
  <c r="L1250"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L1290" i="1"/>
  <c r="L1274"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L1202" i="1"/>
  <c r="L1186" i="1"/>
  <c r="L1170" i="1"/>
  <c r="M1162" i="1"/>
  <c r="L1154" i="1"/>
  <c r="Q381" i="1"/>
  <c r="L1330" i="1"/>
  <c r="L1314" i="1"/>
  <c r="Q1306" i="1"/>
  <c r="N1298" i="1"/>
  <c r="R1290" i="1"/>
  <c r="J1290" i="1"/>
  <c r="N1282" i="1"/>
  <c r="R1274" i="1"/>
  <c r="J1274" i="1"/>
  <c r="N1266" i="1"/>
  <c r="K1258" i="1"/>
  <c r="L1242"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B381" i="1"/>
  <c r="O381" i="1"/>
  <c r="A1195" i="1"/>
  <c r="B1189" i="1"/>
  <c r="B1141" i="1"/>
  <c r="K1315" i="1"/>
  <c r="Q1317" i="1"/>
  <c r="N1293" i="1"/>
  <c r="A1315" i="1"/>
  <c r="A1229" i="1"/>
  <c r="A1155" i="1"/>
  <c r="J1325" i="1"/>
  <c r="O356" i="1"/>
  <c r="N356" i="1"/>
  <c r="B1301" i="1"/>
  <c r="B1277" i="1"/>
  <c r="A1253" i="1"/>
  <c r="M356" i="1"/>
  <c r="L356" i="1"/>
  <c r="K356" i="1"/>
  <c r="B1254" i="1"/>
  <c r="A1190" i="1"/>
  <c r="N1334" i="1"/>
  <c r="R1326" i="1"/>
  <c r="J1326" i="1"/>
  <c r="O1318" i="1"/>
  <c r="M1310" i="1"/>
  <c r="K1302" i="1"/>
  <c r="O1294" i="1"/>
  <c r="L1286" i="1"/>
  <c r="L1270" i="1"/>
  <c r="Q1262" i="1"/>
  <c r="N1254" i="1"/>
  <c r="Q1246" i="1"/>
  <c r="M1238" i="1"/>
  <c r="Q1230" i="1"/>
  <c r="N1222" i="1"/>
  <c r="K1214" i="1"/>
  <c r="J1198" i="1"/>
  <c r="L1190" i="1"/>
  <c r="M1182" i="1"/>
  <c r="R1174" i="1"/>
  <c r="Q1158" i="1"/>
  <c r="A1326" i="1"/>
  <c r="A1334" i="1"/>
  <c r="B1182" i="1"/>
  <c r="B1174" i="1"/>
  <c r="M1334" i="1"/>
  <c r="Q1326" i="1"/>
  <c r="N1318" i="1"/>
  <c r="L1310" i="1"/>
  <c r="R1302" i="1"/>
  <c r="J1302" i="1"/>
  <c r="N1294" i="1"/>
  <c r="K1286" i="1"/>
  <c r="O1278" i="1"/>
  <c r="K1270" i="1"/>
  <c r="M1254" i="1"/>
  <c r="L1238" i="1"/>
  <c r="M1222" i="1"/>
  <c r="R1214" i="1"/>
  <c r="J1214" i="1"/>
  <c r="O1206" i="1"/>
  <c r="K1190" i="1"/>
  <c r="L1182" i="1"/>
  <c r="Q1174" i="1"/>
  <c r="R1166" i="1"/>
  <c r="K1238" i="1"/>
  <c r="O1230" i="1"/>
  <c r="L1222" i="1"/>
  <c r="Q1214" i="1"/>
  <c r="N1206" i="1"/>
  <c r="R1198" i="1"/>
  <c r="K1182"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L1294" i="1"/>
  <c r="Q1286" i="1"/>
  <c r="M1278" i="1"/>
  <c r="Q1270" i="1"/>
  <c r="N1262" i="1"/>
  <c r="K1254" i="1"/>
  <c r="N1246" i="1"/>
  <c r="R1238" i="1"/>
  <c r="J1238" i="1"/>
  <c r="N1230" i="1"/>
  <c r="K1222" i="1"/>
  <c r="M1206" i="1"/>
  <c r="Q1198" i="1"/>
  <c r="J1182" i="1"/>
  <c r="L1174" i="1"/>
  <c r="Q331" i="1"/>
  <c r="B1238" i="1"/>
  <c r="L1254" i="1"/>
  <c r="O1246" i="1"/>
  <c r="B1302" i="1"/>
  <c r="B1286" i="1"/>
  <c r="B1270" i="1"/>
  <c r="A1230" i="1"/>
  <c r="B1222" i="1"/>
  <c r="A1150" i="1"/>
  <c r="A1142" i="1"/>
  <c r="R1334" i="1"/>
  <c r="J1334" i="1"/>
  <c r="N1326" i="1"/>
  <c r="K1318" i="1"/>
  <c r="Q1310" i="1"/>
  <c r="O1302" i="1"/>
  <c r="K1294" i="1"/>
  <c r="L1278" i="1"/>
  <c r="M1262" i="1"/>
  <c r="R1254" i="1"/>
  <c r="J1254" i="1"/>
  <c r="M1246" i="1"/>
  <c r="Q1238" i="1"/>
  <c r="M1230" i="1"/>
  <c r="R1222" i="1"/>
  <c r="J1222" i="1"/>
  <c r="O1214" i="1"/>
  <c r="L1206" i="1"/>
  <c r="K1174" i="1"/>
  <c r="N1166" i="1"/>
  <c r="N331" i="1"/>
  <c r="B1334" i="1"/>
  <c r="A1254" i="1"/>
  <c r="B1262" i="1"/>
  <c r="B1246" i="1"/>
  <c r="L1334" i="1"/>
  <c r="M1318" i="1"/>
  <c r="K1310" i="1"/>
  <c r="B1318" i="1"/>
  <c r="B1310" i="1"/>
  <c r="A1302" i="1"/>
  <c r="B1294" i="1"/>
  <c r="A1286" i="1"/>
  <c r="A1270" i="1"/>
  <c r="A1222" i="1"/>
  <c r="B1214" i="1"/>
  <c r="Q1334" i="1"/>
  <c r="M1326" i="1"/>
  <c r="R1318" i="1"/>
  <c r="J1318" i="1"/>
  <c r="N1302" i="1"/>
  <c r="R1294" i="1"/>
  <c r="J1294" i="1"/>
  <c r="O1286" i="1"/>
  <c r="K1278" i="1"/>
  <c r="O1270" i="1"/>
  <c r="L1262" i="1"/>
  <c r="Q1254" i="1"/>
  <c r="L1246"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B331" i="1"/>
  <c r="O331" i="1"/>
  <c r="A1295" i="1"/>
  <c r="B1287" i="1"/>
  <c r="B1263" i="1"/>
  <c r="B1175" i="1"/>
  <c r="O1301" i="1"/>
  <c r="R1271" i="1"/>
  <c r="M1255" i="1"/>
  <c r="K1223" i="1"/>
  <c r="M1183" i="1"/>
  <c r="J1175" i="1"/>
  <c r="A1141" i="1"/>
  <c r="Q1335" i="1"/>
  <c r="M1279" i="1"/>
  <c r="J1271" i="1"/>
  <c r="M1231" i="1"/>
  <c r="A1207" i="1"/>
  <c r="A1175" i="1"/>
  <c r="O1263" i="1"/>
  <c r="N1231" i="1"/>
  <c r="B1239" i="1"/>
  <c r="A1199" i="1"/>
  <c r="O1327" i="1"/>
  <c r="O1287" i="1"/>
  <c r="L1279" i="1"/>
  <c r="N1261" i="1"/>
  <c r="Q1239" i="1"/>
  <c r="R1199" i="1"/>
  <c r="O1191" i="1"/>
  <c r="R1151" i="1"/>
  <c r="Q278" i="1"/>
  <c r="B1247" i="1"/>
  <c r="J1223" i="1"/>
  <c r="L1183" i="1"/>
  <c r="O1319" i="1"/>
  <c r="B1319" i="1"/>
  <c r="A1231" i="1"/>
  <c r="A1159" i="1"/>
  <c r="J1335" i="1"/>
  <c r="N1327" i="1"/>
  <c r="N1319" i="1"/>
  <c r="M1311" i="1"/>
  <c r="R1303" i="1"/>
  <c r="Q1295" i="1"/>
  <c r="N1287" i="1"/>
  <c r="K1199" i="1"/>
  <c r="L1198" i="1"/>
  <c r="R1190" i="1"/>
  <c r="J1190" i="1"/>
  <c r="O1174" i="1"/>
  <c r="J1166" i="1"/>
  <c r="J1158" i="1"/>
  <c r="K1151" i="1"/>
  <c r="N278" i="1"/>
  <c r="Q1271" i="1"/>
  <c r="B1199" i="1"/>
  <c r="A1335" i="1"/>
  <c r="B1327" i="1"/>
  <c r="A1319" i="1"/>
  <c r="B1191" i="1"/>
  <c r="A1165" i="1"/>
  <c r="M1319" i="1"/>
  <c r="L1311" i="1"/>
  <c r="K1303" i="1"/>
  <c r="L1247" i="1"/>
  <c r="N1207" i="1"/>
  <c r="J1199" i="1"/>
  <c r="N1174" i="1"/>
  <c r="O1167" i="1"/>
  <c r="O1165" i="1"/>
  <c r="J1151" i="1"/>
  <c r="R1143" i="1"/>
  <c r="L278" i="1"/>
  <c r="B1271" i="1"/>
  <c r="R1335" i="1"/>
  <c r="A1311" i="1"/>
  <c r="B1303" i="1"/>
  <c r="B1223" i="1"/>
  <c r="B1151" i="1"/>
  <c r="K1333" i="1"/>
  <c r="R1325" i="1"/>
  <c r="J1303" i="1"/>
  <c r="L1285" i="1"/>
  <c r="K1247" i="1"/>
  <c r="M1207" i="1"/>
  <c r="R1175" i="1"/>
  <c r="N1167" i="1"/>
  <c r="O1159" i="1"/>
  <c r="R1150" i="1"/>
  <c r="K1143" i="1"/>
  <c r="M278" i="1"/>
  <c r="K278" i="1"/>
  <c r="R278" i="1"/>
  <c r="J278" i="1"/>
  <c r="B278" i="1"/>
  <c r="O278" i="1"/>
  <c r="K1312" i="1"/>
  <c r="B1280" i="1"/>
  <c r="B1320" i="1"/>
  <c r="B1279" i="1"/>
  <c r="B1255" i="1"/>
  <c r="K1336" i="1"/>
  <c r="L1335" i="1"/>
  <c r="Q1328" i="1"/>
  <c r="R1327" i="1"/>
  <c r="J1327" i="1"/>
  <c r="Q1319" i="1"/>
  <c r="O1312" i="1"/>
  <c r="M1304" i="1"/>
  <c r="N1303" i="1"/>
  <c r="K1296" i="1"/>
  <c r="L1295" i="1"/>
  <c r="Q1288" i="1"/>
  <c r="R1287" i="1"/>
  <c r="J1287" i="1"/>
  <c r="O1280" i="1"/>
  <c r="L1272" i="1"/>
  <c r="M1271" i="1"/>
  <c r="R1264" i="1"/>
  <c r="J1264" i="1"/>
  <c r="K1263" i="1"/>
  <c r="Q1255" i="1"/>
  <c r="N1248" i="1"/>
  <c r="O1247" i="1"/>
  <c r="L1239" i="1"/>
  <c r="Q1231" i="1"/>
  <c r="N1223" i="1"/>
  <c r="K1215" i="1"/>
  <c r="Q1207" i="1"/>
  <c r="N1199" i="1"/>
  <c r="K1191"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Q1327" i="1"/>
  <c r="O1320" i="1"/>
  <c r="N1312" i="1"/>
  <c r="O1311" i="1"/>
  <c r="L1304" i="1"/>
  <c r="M1303" i="1"/>
  <c r="R1296" i="1"/>
  <c r="J1296" i="1"/>
  <c r="K1295" i="1"/>
  <c r="Q1287" i="1"/>
  <c r="N1280" i="1"/>
  <c r="O1279" i="1"/>
  <c r="K1272" i="1"/>
  <c r="L1271" i="1"/>
  <c r="Q1264" i="1"/>
  <c r="R1263" i="1"/>
  <c r="J1263" i="1"/>
  <c r="O1256" i="1"/>
  <c r="M1248" i="1"/>
  <c r="N1247" i="1"/>
  <c r="K1239" i="1"/>
  <c r="M1223" i="1"/>
  <c r="R1215" i="1"/>
  <c r="J1215" i="1"/>
  <c r="M1199" i="1"/>
  <c r="R1191" i="1"/>
  <c r="J1191" i="1"/>
  <c r="O1183" i="1"/>
  <c r="L1175" i="1"/>
  <c r="Q1167" i="1"/>
  <c r="Q1159" i="1"/>
  <c r="M1151" i="1"/>
  <c r="M1143" i="1"/>
  <c r="Q1336" i="1"/>
  <c r="O1328" i="1"/>
  <c r="N1320" i="1"/>
  <c r="M1312" i="1"/>
  <c r="N1311" i="1"/>
  <c r="K1304" i="1"/>
  <c r="L1303" i="1"/>
  <c r="Q1296" i="1"/>
  <c r="R1295" i="1"/>
  <c r="J1295" i="1"/>
  <c r="O1288" i="1"/>
  <c r="M1280" i="1"/>
  <c r="N1279" i="1"/>
  <c r="R1272" i="1"/>
  <c r="J1272" i="1"/>
  <c r="K1271" i="1"/>
  <c r="Q1263" i="1"/>
  <c r="N1256" i="1"/>
  <c r="O1255" i="1"/>
  <c r="L1248" i="1"/>
  <c r="M1247" i="1"/>
  <c r="R1239" i="1"/>
  <c r="J1239" i="1"/>
  <c r="O1231" i="1"/>
  <c r="L1223" i="1"/>
  <c r="Q1215" i="1"/>
  <c r="O1207" i="1"/>
  <c r="L1199" i="1"/>
  <c r="Q1191" i="1"/>
  <c r="N1183" i="1"/>
  <c r="K1175" i="1"/>
  <c r="L1151" i="1"/>
  <c r="L1143" i="1"/>
  <c r="A1336" i="1"/>
  <c r="B1288" i="1"/>
  <c r="O1296" i="1"/>
  <c r="L1256" i="1"/>
  <c r="B1335" i="1"/>
  <c r="B1311" i="1"/>
  <c r="A1288" i="1"/>
  <c r="A1271" i="1"/>
  <c r="A1264" i="1"/>
  <c r="A1247" i="1"/>
  <c r="A1223" i="1"/>
  <c r="A1151" i="1"/>
  <c r="N1336" i="1"/>
  <c r="O1335" i="1"/>
  <c r="L1328" i="1"/>
  <c r="M1327" i="1"/>
  <c r="K1320" i="1"/>
  <c r="L1319" i="1"/>
  <c r="R1312" i="1"/>
  <c r="J1312" i="1"/>
  <c r="K1311" i="1"/>
  <c r="Q1303" i="1"/>
  <c r="N1296" i="1"/>
  <c r="O1295" i="1"/>
  <c r="L1288" i="1"/>
  <c r="M1287" i="1"/>
  <c r="R1280" i="1"/>
  <c r="J1280" i="1"/>
  <c r="K1279" i="1"/>
  <c r="O1272" i="1"/>
  <c r="M1264" i="1"/>
  <c r="N1263" i="1"/>
  <c r="K1256" i="1"/>
  <c r="L1255" i="1"/>
  <c r="Q1248" i="1"/>
  <c r="R1247" i="1"/>
  <c r="J1247" i="1"/>
  <c r="O1239" i="1"/>
  <c r="L1231" i="1"/>
  <c r="Q1223" i="1"/>
  <c r="N1215" i="1"/>
  <c r="L1207" i="1"/>
  <c r="Q1199" i="1"/>
  <c r="N1191" i="1"/>
  <c r="K1183" i="1"/>
  <c r="M1167" i="1"/>
  <c r="M1159" i="1"/>
  <c r="Q1151" i="1"/>
  <c r="Q1143" i="1"/>
  <c r="L1320" i="1"/>
  <c r="N1264" i="1"/>
  <c r="J1248" i="1"/>
  <c r="B1328" i="1"/>
  <c r="B1167" i="1"/>
  <c r="B1143" i="1"/>
  <c r="M1336" i="1"/>
  <c r="N1335" i="1"/>
  <c r="K1328" i="1"/>
  <c r="L1327" i="1"/>
  <c r="R1320" i="1"/>
  <c r="J1320" i="1"/>
  <c r="K1319" i="1"/>
  <c r="Q1312" i="1"/>
  <c r="R1311" i="1"/>
  <c r="J1311" i="1"/>
  <c r="O1304" i="1"/>
  <c r="M1296" i="1"/>
  <c r="N1295" i="1"/>
  <c r="K1288" i="1"/>
  <c r="L1287" i="1"/>
  <c r="Q1280" i="1"/>
  <c r="R1279" i="1"/>
  <c r="J1279" i="1"/>
  <c r="N1272" i="1"/>
  <c r="O1271" i="1"/>
  <c r="L1264" i="1"/>
  <c r="M1263" i="1"/>
  <c r="R1256" i="1"/>
  <c r="J1256" i="1"/>
  <c r="K1255" i="1"/>
  <c r="Q1247" i="1"/>
  <c r="N1239" i="1"/>
  <c r="K1231" i="1"/>
  <c r="M1215" i="1"/>
  <c r="K1207" i="1"/>
  <c r="M1191" i="1"/>
  <c r="R1183" i="1"/>
  <c r="J1183" i="1"/>
  <c r="O1175" i="1"/>
  <c r="L1167" i="1"/>
  <c r="L1159"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A1277" i="1"/>
  <c r="B1237" i="1"/>
  <c r="A1325" i="1"/>
  <c r="B1285" i="1"/>
  <c r="B1261" i="1"/>
  <c r="A1237" i="1"/>
  <c r="A1213" i="1"/>
  <c r="B1173" i="1"/>
  <c r="A1149" i="1"/>
  <c r="Q1333" i="1"/>
  <c r="O1317" i="1"/>
  <c r="N1309" i="1"/>
  <c r="M1301" i="1"/>
  <c r="L1293" i="1"/>
  <c r="J1285" i="1"/>
  <c r="O1277" i="1"/>
  <c r="N1253" i="1"/>
  <c r="O1245" i="1"/>
  <c r="O1237" i="1"/>
  <c r="O1229" i="1"/>
  <c r="O1221" i="1"/>
  <c r="O1213" i="1"/>
  <c r="L1150" i="1"/>
  <c r="A1301" i="1"/>
  <c r="A1189" i="1"/>
  <c r="O1253" i="1"/>
  <c r="B1309" i="1"/>
  <c r="A1285" i="1"/>
  <c r="B1236" i="1"/>
  <c r="B1197" i="1"/>
  <c r="A1173" i="1"/>
  <c r="O1325" i="1"/>
  <c r="N1317" i="1"/>
  <c r="M1309" i="1"/>
  <c r="L1301" i="1"/>
  <c r="K1293" i="1"/>
  <c r="R1285" i="1"/>
  <c r="N1277" i="1"/>
  <c r="N1245" i="1"/>
  <c r="N1237" i="1"/>
  <c r="N1229" i="1"/>
  <c r="N1221" i="1"/>
  <c r="N1213" i="1"/>
  <c r="O1205" i="1"/>
  <c r="B1213" i="1"/>
  <c r="N1301" i="1"/>
  <c r="M1293" i="1"/>
  <c r="K1285" i="1"/>
  <c r="A1261" i="1"/>
  <c r="B1333" i="1"/>
  <c r="A1309" i="1"/>
  <c r="A1284" i="1"/>
  <c r="B1245" i="1"/>
  <c r="B1221" i="1"/>
  <c r="A1197" i="1"/>
  <c r="B1157" i="1"/>
  <c r="O1333" i="1"/>
  <c r="N1325" i="1"/>
  <c r="M1317" i="1"/>
  <c r="L1309" i="1"/>
  <c r="K1301" i="1"/>
  <c r="R1293" i="1"/>
  <c r="J1293" i="1"/>
  <c r="M1277" i="1"/>
  <c r="N1205" i="1"/>
  <c r="O1197" i="1"/>
  <c r="O1309" i="1"/>
  <c r="A1333" i="1"/>
  <c r="B1293" i="1"/>
  <c r="B1269" i="1"/>
  <c r="A1245" i="1"/>
  <c r="A1221" i="1"/>
  <c r="B1181" i="1"/>
  <c r="A1157" i="1"/>
  <c r="N1333" i="1"/>
  <c r="M1325" i="1"/>
  <c r="L1317" i="1"/>
  <c r="K1309" i="1"/>
  <c r="R1301" i="1"/>
  <c r="J1301" i="1"/>
  <c r="Q1293" i="1"/>
  <c r="O1285" i="1"/>
  <c r="L1277" i="1"/>
  <c r="O1269" i="1"/>
  <c r="N1197" i="1"/>
  <c r="O1189" i="1"/>
  <c r="O1173" i="1"/>
  <c r="Q1189" i="1"/>
  <c r="B1325" i="1"/>
  <c r="R1333" i="1"/>
  <c r="J1333" i="1"/>
  <c r="N1165" i="1"/>
  <c r="B1317" i="1"/>
  <c r="A1293" i="1"/>
  <c r="A1269" i="1"/>
  <c r="B1205" i="1"/>
  <c r="A1181" i="1"/>
  <c r="M1333" i="1"/>
  <c r="L1325" i="1"/>
  <c r="K1317" i="1"/>
  <c r="R1309" i="1"/>
  <c r="J1309" i="1"/>
  <c r="Q1301" i="1"/>
  <c r="N1285" i="1"/>
  <c r="N1269" i="1"/>
  <c r="O1181" i="1"/>
  <c r="K1142" i="1"/>
  <c r="B1149" i="1"/>
  <c r="Q1325"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N1300" i="1"/>
  <c r="M1158" i="1"/>
  <c r="O1154" i="1"/>
  <c r="Q1150" i="1"/>
  <c r="Q1146" i="1"/>
  <c r="A1292" i="1"/>
  <c r="A1220" i="1"/>
  <c r="O1244" i="1"/>
  <c r="L1166" i="1"/>
  <c r="L1158" i="1"/>
  <c r="N1154" i="1"/>
  <c r="B1300" i="1"/>
  <c r="B1228" i="1"/>
  <c r="O1150" i="1"/>
  <c r="O1146" i="1"/>
  <c r="A1228" i="1"/>
  <c r="O1204" i="1"/>
  <c r="B1308" i="1"/>
  <c r="A1300" i="1"/>
  <c r="B1244" i="1"/>
  <c r="A1236" i="1"/>
  <c r="B1180" i="1"/>
  <c r="A1172" i="1"/>
  <c r="O1308" i="1"/>
  <c r="M1300" i="1"/>
  <c r="Q1268" i="1"/>
  <c r="Q1236" i="1"/>
  <c r="O1220" i="1"/>
  <c r="O1157" i="1"/>
  <c r="R1146" i="1"/>
  <c r="K1145" i="1"/>
  <c r="R1142" i="1"/>
  <c r="J1142" i="1"/>
  <c r="Q1149" i="1"/>
  <c r="B1316" i="1"/>
  <c r="A1308" i="1"/>
  <c r="B1252" i="1"/>
  <c r="A1244" i="1"/>
  <c r="B1188" i="1"/>
  <c r="A1180" i="1"/>
  <c r="O1332" i="1"/>
  <c r="O1324" i="1"/>
  <c r="O1316" i="1"/>
  <c r="N1308" i="1"/>
  <c r="K1300" i="1"/>
  <c r="Q1292" i="1"/>
  <c r="Q1252" i="1"/>
  <c r="Q1212" i="1"/>
  <c r="Q1196" i="1"/>
  <c r="Q1180" i="1"/>
  <c r="O1164" i="1"/>
  <c r="N1157" i="1"/>
  <c r="A1316" i="1"/>
  <c r="N1332" i="1"/>
  <c r="N1324" i="1"/>
  <c r="N1316" i="1"/>
  <c r="M1308" i="1"/>
  <c r="O1268" i="1"/>
  <c r="Q1156" i="1"/>
  <c r="O1141" i="1"/>
  <c r="B1196" i="1"/>
  <c r="A1188" i="1"/>
  <c r="B1332" i="1"/>
  <c r="A1324" i="1"/>
  <c r="B1268" i="1"/>
  <c r="A1260" i="1"/>
  <c r="B1204" i="1"/>
  <c r="A1196" i="1"/>
  <c r="M1332" i="1"/>
  <c r="M1324" i="1"/>
  <c r="M1316" i="1"/>
  <c r="L1308" i="1"/>
  <c r="O1292" i="1"/>
  <c r="Q1276" i="1"/>
  <c r="O1252" i="1"/>
  <c r="Q1228" i="1"/>
  <c r="O1212" i="1"/>
  <c r="N1173" i="1"/>
  <c r="O1149" i="1"/>
  <c r="O1142" i="1"/>
  <c r="B1324" i="1"/>
  <c r="B1260" i="1"/>
  <c r="A1332" i="1"/>
  <c r="B1276" i="1"/>
  <c r="B1212" i="1"/>
  <c r="A1204" i="1"/>
  <c r="B1148" i="1"/>
  <c r="L1332" i="1"/>
  <c r="L1324" i="1"/>
  <c r="L1316" i="1"/>
  <c r="K1308" i="1"/>
  <c r="Q1300" i="1"/>
  <c r="N1292" i="1"/>
  <c r="Q1284" i="1"/>
  <c r="Q1172" i="1"/>
  <c r="O1156" i="1"/>
  <c r="B1284" i="1"/>
  <c r="A1276" i="1"/>
  <c r="B1220" i="1"/>
  <c r="B1156" i="1"/>
  <c r="A1148" i="1"/>
  <c r="K1332" i="1"/>
  <c r="K1324" i="1"/>
  <c r="K1316" i="1"/>
  <c r="Q1260" i="1"/>
  <c r="Q1244" i="1"/>
  <c r="Q1204" i="1"/>
  <c r="Q1188" i="1"/>
  <c r="Q1148" i="1"/>
  <c r="R1332" i="1"/>
  <c r="R1324" i="1"/>
  <c r="R1316" i="1"/>
  <c r="K1147" i="1"/>
  <c r="L1147" i="1"/>
  <c r="M1147" i="1"/>
  <c r="N1147" i="1"/>
  <c r="O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J1299" i="1"/>
  <c r="N1291" i="1"/>
  <c r="J1275" i="1"/>
  <c r="J1267" i="1"/>
  <c r="J1259" i="1"/>
  <c r="R1219" i="1"/>
  <c r="Q1211"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N1307" i="1"/>
  <c r="R1299" i="1"/>
  <c r="R1235" i="1"/>
  <c r="Q1227" i="1"/>
  <c r="J1211" i="1"/>
  <c r="R1171" i="1"/>
  <c r="Q1163" i="1"/>
  <c r="K1187" i="1"/>
  <c r="L1187" i="1"/>
  <c r="M1187" i="1"/>
  <c r="N1187" i="1"/>
  <c r="O1187" i="1"/>
  <c r="Q1219" i="1"/>
  <c r="Q1155" i="1"/>
  <c r="O1331" i="1"/>
  <c r="O1323" i="1"/>
  <c r="O1315" i="1"/>
  <c r="M1307" i="1"/>
  <c r="Q1299" i="1"/>
  <c r="R1283" i="1"/>
  <c r="R1243" i="1"/>
  <c r="Q1235" i="1"/>
  <c r="J1219" i="1"/>
  <c r="R1179" i="1"/>
  <c r="Q1171" i="1"/>
  <c r="J1155" i="1"/>
  <c r="N1331" i="1"/>
  <c r="N1323" i="1"/>
  <c r="N1315" i="1"/>
  <c r="L1307" i="1"/>
  <c r="R1291" i="1"/>
  <c r="Q1283" i="1"/>
  <c r="R1251" i="1"/>
  <c r="Q1243" i="1"/>
  <c r="J1227" i="1"/>
  <c r="R1187" i="1"/>
  <c r="Q1179" i="1"/>
  <c r="K1163" i="1"/>
  <c r="L1163" i="1"/>
  <c r="M1163" i="1"/>
  <c r="N1163" i="1"/>
  <c r="O1163" i="1"/>
  <c r="Q1331" i="1"/>
  <c r="Q1315" i="1"/>
  <c r="R1227" i="1"/>
  <c r="M1331" i="1"/>
  <c r="M1323" i="1"/>
  <c r="M1315" i="1"/>
  <c r="J1307" i="1"/>
  <c r="O1299" i="1"/>
  <c r="Q1291" i="1"/>
  <c r="R1275" i="1"/>
  <c r="R1267" i="1"/>
  <c r="R1259" i="1"/>
  <c r="Q1251" i="1"/>
  <c r="J1235" i="1"/>
  <c r="R1195" i="1"/>
  <c r="Q1187"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N1283" i="1"/>
  <c r="Q1275" i="1"/>
  <c r="Q1267" i="1"/>
  <c r="Q1259" i="1"/>
  <c r="J1243" i="1"/>
  <c r="R1203" i="1"/>
  <c r="Q1195"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C336" i="1"/>
  <c r="C337" i="1"/>
  <c r="C338" i="1"/>
  <c r="C339" i="1"/>
  <c r="C340" i="1"/>
  <c r="C341" i="1"/>
  <c r="C342" i="1"/>
  <c r="C343" i="1"/>
  <c r="C344" i="1"/>
  <c r="C345" i="1"/>
  <c r="C346" i="1"/>
  <c r="C347" i="1"/>
  <c r="C348" i="1"/>
  <c r="C349" i="1"/>
  <c r="C350" i="1"/>
  <c r="C351" i="1"/>
  <c r="C352" i="1"/>
  <c r="C353" i="1"/>
  <c r="C354" i="1"/>
  <c r="C355" i="1"/>
  <c r="C508" i="1"/>
  <c r="C509" i="1"/>
  <c r="C510" i="1"/>
  <c r="P510" i="1" s="1"/>
  <c r="C511" i="1"/>
  <c r="C512" i="1"/>
  <c r="C513" i="1"/>
  <c r="C514" i="1"/>
  <c r="C515" i="1"/>
  <c r="C516" i="1"/>
  <c r="C517" i="1"/>
  <c r="C518" i="1"/>
  <c r="C519" i="1"/>
  <c r="C520" i="1"/>
  <c r="C521" i="1"/>
  <c r="C522" i="1"/>
  <c r="C523" i="1"/>
  <c r="C524" i="1"/>
  <c r="C525" i="1"/>
  <c r="C526" i="1"/>
  <c r="C527" i="1"/>
  <c r="C528" i="1"/>
  <c r="C507" i="1"/>
  <c r="P507" i="1" s="1"/>
  <c r="C484" i="1"/>
  <c r="C485" i="1"/>
  <c r="C486" i="1"/>
  <c r="C487" i="1"/>
  <c r="C488" i="1"/>
  <c r="C489" i="1"/>
  <c r="C490" i="1"/>
  <c r="C491" i="1"/>
  <c r="C492" i="1"/>
  <c r="C493" i="1"/>
  <c r="C494" i="1"/>
  <c r="C495" i="1"/>
  <c r="C496" i="1"/>
  <c r="C497" i="1"/>
  <c r="C498" i="1"/>
  <c r="C499" i="1"/>
  <c r="C500" i="1"/>
  <c r="C501" i="1"/>
  <c r="C502" i="1"/>
  <c r="C503" i="1"/>
  <c r="C504" i="1"/>
  <c r="C476" i="1"/>
  <c r="R478" i="1"/>
  <c r="Q478" i="1"/>
  <c r="O478" i="1"/>
  <c r="N478" i="1"/>
  <c r="M478" i="1"/>
  <c r="L478" i="1"/>
  <c r="K478" i="1"/>
  <c r="J478" i="1"/>
  <c r="B478" i="1"/>
  <c r="A478" i="1"/>
  <c r="A335" i="1" l="1"/>
  <c r="P335" i="1"/>
  <c r="A336" i="1"/>
  <c r="P336" i="1"/>
  <c r="A337" i="1"/>
  <c r="P337" i="1"/>
  <c r="A338" i="1"/>
  <c r="P338" i="1"/>
  <c r="A339" i="1"/>
  <c r="P339" i="1"/>
  <c r="M340" i="1"/>
  <c r="P340" i="1"/>
  <c r="L341" i="1"/>
  <c r="P341" i="1"/>
  <c r="B342" i="1"/>
  <c r="P342" i="1"/>
  <c r="A343" i="1"/>
  <c r="P343" i="1"/>
  <c r="A344" i="1"/>
  <c r="P344" i="1"/>
  <c r="A345" i="1"/>
  <c r="P345" i="1"/>
  <c r="A346" i="1"/>
  <c r="P346" i="1"/>
  <c r="A347" i="1"/>
  <c r="P347" i="1"/>
  <c r="M348" i="1"/>
  <c r="P348" i="1"/>
  <c r="L349" i="1"/>
  <c r="P349" i="1"/>
  <c r="B350" i="1"/>
  <c r="P350" i="1"/>
  <c r="B351" i="1"/>
  <c r="P351" i="1"/>
  <c r="A352" i="1"/>
  <c r="P352" i="1"/>
  <c r="A353" i="1"/>
  <c r="P353" i="1"/>
  <c r="A354" i="1"/>
  <c r="P354" i="1"/>
  <c r="A355" i="1"/>
  <c r="P355" i="1"/>
  <c r="A508" i="1"/>
  <c r="P508" i="1"/>
  <c r="A509" i="1"/>
  <c r="P509" i="1"/>
  <c r="A511" i="1"/>
  <c r="P511" i="1"/>
  <c r="A512" i="1"/>
  <c r="P512" i="1"/>
  <c r="M513" i="1"/>
  <c r="P513" i="1"/>
  <c r="B514" i="1"/>
  <c r="P514" i="1"/>
  <c r="B515" i="1"/>
  <c r="P515" i="1"/>
  <c r="A516" i="1"/>
  <c r="P516" i="1"/>
  <c r="A517" i="1"/>
  <c r="P517" i="1"/>
  <c r="B518" i="1"/>
  <c r="P518" i="1"/>
  <c r="A519" i="1"/>
  <c r="P519" i="1"/>
  <c r="A520" i="1"/>
  <c r="P520" i="1"/>
  <c r="M521" i="1"/>
  <c r="P521" i="1"/>
  <c r="B522" i="1"/>
  <c r="P522" i="1"/>
  <c r="B523" i="1"/>
  <c r="P523" i="1"/>
  <c r="B524" i="1"/>
  <c r="P524" i="1"/>
  <c r="A525" i="1"/>
  <c r="P525" i="1"/>
  <c r="A526" i="1"/>
  <c r="P526" i="1"/>
  <c r="A527" i="1"/>
  <c r="P527" i="1"/>
  <c r="A528" i="1"/>
  <c r="P528" i="1"/>
  <c r="A484" i="1"/>
  <c r="P484" i="1"/>
  <c r="A485" i="1"/>
  <c r="P485" i="1"/>
  <c r="A486" i="1"/>
  <c r="P486" i="1"/>
  <c r="A487" i="1"/>
  <c r="P487" i="1"/>
  <c r="A488" i="1"/>
  <c r="P488" i="1"/>
  <c r="A489" i="1"/>
  <c r="P489" i="1"/>
  <c r="B490" i="1"/>
  <c r="P490" i="1"/>
  <c r="A491" i="1"/>
  <c r="P491" i="1"/>
  <c r="B492" i="1"/>
  <c r="P492" i="1"/>
  <c r="B493" i="1"/>
  <c r="P493" i="1"/>
  <c r="B494" i="1"/>
  <c r="P494" i="1"/>
  <c r="A495" i="1"/>
  <c r="P495" i="1"/>
  <c r="A496" i="1"/>
  <c r="P496" i="1"/>
  <c r="A497" i="1"/>
  <c r="P497" i="1"/>
  <c r="B498" i="1"/>
  <c r="P498" i="1"/>
  <c r="A499" i="1"/>
  <c r="P499" i="1"/>
  <c r="B500" i="1"/>
  <c r="P500" i="1"/>
  <c r="B501" i="1"/>
  <c r="P501" i="1"/>
  <c r="A502" i="1"/>
  <c r="P502" i="1"/>
  <c r="A503" i="1"/>
  <c r="P503" i="1"/>
  <c r="A504" i="1"/>
  <c r="P504" i="1"/>
  <c r="A476" i="1"/>
  <c r="P476" i="1"/>
  <c r="Q198" i="1"/>
  <c r="C199" i="1"/>
  <c r="P199" i="1" s="1"/>
  <c r="O198" i="1"/>
  <c r="R198" i="1"/>
  <c r="J198" i="1"/>
  <c r="B198" i="1"/>
  <c r="M198" i="1"/>
  <c r="N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Q341" i="1"/>
  <c r="N336" i="1"/>
  <c r="A349" i="1"/>
  <c r="R348" i="1"/>
  <c r="R340" i="1"/>
  <c r="M527" i="1"/>
  <c r="J348" i="1"/>
  <c r="J340" i="1"/>
  <c r="K522" i="1"/>
  <c r="B348" i="1"/>
  <c r="A341" i="1"/>
  <c r="K355" i="1"/>
  <c r="K347" i="1"/>
  <c r="K339" i="1"/>
  <c r="Q349" i="1"/>
  <c r="M520" i="1"/>
  <c r="L346" i="1"/>
  <c r="L338" i="1"/>
  <c r="B340" i="1"/>
  <c r="N352" i="1"/>
  <c r="M345" i="1"/>
  <c r="M337" i="1"/>
  <c r="O351" i="1"/>
  <c r="O343" i="1"/>
  <c r="M355" i="1"/>
  <c r="N354" i="1"/>
  <c r="O353" i="1"/>
  <c r="Q351" i="1"/>
  <c r="R350" i="1"/>
  <c r="J350" i="1"/>
  <c r="K349" i="1"/>
  <c r="L348" i="1"/>
  <c r="M347" i="1"/>
  <c r="N346" i="1"/>
  <c r="O345" i="1"/>
  <c r="Q343" i="1"/>
  <c r="R342" i="1"/>
  <c r="J342" i="1"/>
  <c r="K341" i="1"/>
  <c r="L340" i="1"/>
  <c r="M339" i="1"/>
  <c r="N338" i="1"/>
  <c r="O337" i="1"/>
  <c r="Q335" i="1"/>
  <c r="N527" i="1"/>
  <c r="R515" i="1"/>
  <c r="B349" i="1"/>
  <c r="L355" i="1"/>
  <c r="M354" i="1"/>
  <c r="N353" i="1"/>
  <c r="O352" i="1"/>
  <c r="Q350" i="1"/>
  <c r="R349" i="1"/>
  <c r="J349" i="1"/>
  <c r="K348" i="1"/>
  <c r="L347" i="1"/>
  <c r="M346" i="1"/>
  <c r="N345" i="1"/>
  <c r="O344" i="1"/>
  <c r="Q342" i="1"/>
  <c r="R341" i="1"/>
  <c r="J341" i="1"/>
  <c r="K340" i="1"/>
  <c r="L339" i="1"/>
  <c r="M338" i="1"/>
  <c r="N337" i="1"/>
  <c r="O336" i="1"/>
  <c r="O335" i="1"/>
  <c r="R522" i="1"/>
  <c r="K514" i="1"/>
  <c r="A340" i="1"/>
  <c r="R355" i="1"/>
  <c r="J355" i="1"/>
  <c r="K354" i="1"/>
  <c r="L353" i="1"/>
  <c r="M352" i="1"/>
  <c r="N351" i="1"/>
  <c r="O350" i="1"/>
  <c r="Q348" i="1"/>
  <c r="R347" i="1"/>
  <c r="J347" i="1"/>
  <c r="K346" i="1"/>
  <c r="L345" i="1"/>
  <c r="M344" i="1"/>
  <c r="N343" i="1"/>
  <c r="O342" i="1"/>
  <c r="Q340" i="1"/>
  <c r="R339" i="1"/>
  <c r="J339" i="1"/>
  <c r="K338" i="1"/>
  <c r="L337" i="1"/>
  <c r="M336" i="1"/>
  <c r="N335" i="1"/>
  <c r="N344" i="1"/>
  <c r="Q355" i="1"/>
  <c r="R354" i="1"/>
  <c r="J354" i="1"/>
  <c r="K353" i="1"/>
  <c r="L352" i="1"/>
  <c r="M351" i="1"/>
  <c r="N350" i="1"/>
  <c r="O349" i="1"/>
  <c r="Q347" i="1"/>
  <c r="R346" i="1"/>
  <c r="J346" i="1"/>
  <c r="K345" i="1"/>
  <c r="L344" i="1"/>
  <c r="M343" i="1"/>
  <c r="N342" i="1"/>
  <c r="O341" i="1"/>
  <c r="Q339" i="1"/>
  <c r="R338" i="1"/>
  <c r="J338" i="1"/>
  <c r="K337" i="1"/>
  <c r="L336" i="1"/>
  <c r="M335" i="1"/>
  <c r="M353" i="1"/>
  <c r="K521" i="1"/>
  <c r="N511" i="1"/>
  <c r="A351" i="1"/>
  <c r="A348" i="1"/>
  <c r="A342" i="1"/>
  <c r="B339" i="1"/>
  <c r="Q354" i="1"/>
  <c r="R353" i="1"/>
  <c r="J353" i="1"/>
  <c r="K352" i="1"/>
  <c r="L351" i="1"/>
  <c r="M350" i="1"/>
  <c r="N349" i="1"/>
  <c r="O348" i="1"/>
  <c r="Q346" i="1"/>
  <c r="R345" i="1"/>
  <c r="J345" i="1"/>
  <c r="K344" i="1"/>
  <c r="L343" i="1"/>
  <c r="M342" i="1"/>
  <c r="N341" i="1"/>
  <c r="O340" i="1"/>
  <c r="Q338" i="1"/>
  <c r="R337" i="1"/>
  <c r="J337" i="1"/>
  <c r="K336" i="1"/>
  <c r="L335" i="1"/>
  <c r="O355" i="1"/>
  <c r="Q353" i="1"/>
  <c r="R352" i="1"/>
  <c r="J352" i="1"/>
  <c r="K351" i="1"/>
  <c r="L350" i="1"/>
  <c r="M349" i="1"/>
  <c r="N348" i="1"/>
  <c r="O347" i="1"/>
  <c r="Q345" i="1"/>
  <c r="R344" i="1"/>
  <c r="J344" i="1"/>
  <c r="K343" i="1"/>
  <c r="L342" i="1"/>
  <c r="M341" i="1"/>
  <c r="N340" i="1"/>
  <c r="O339" i="1"/>
  <c r="Q337" i="1"/>
  <c r="R336" i="1"/>
  <c r="J336" i="1"/>
  <c r="K335" i="1"/>
  <c r="N518" i="1"/>
  <c r="A350" i="1"/>
  <c r="B347" i="1"/>
  <c r="B341" i="1"/>
  <c r="B338" i="1"/>
  <c r="N355" i="1"/>
  <c r="O354" i="1"/>
  <c r="Q352" i="1"/>
  <c r="R351" i="1"/>
  <c r="J351" i="1"/>
  <c r="K350" i="1"/>
  <c r="N347" i="1"/>
  <c r="O346" i="1"/>
  <c r="Q344" i="1"/>
  <c r="R343" i="1"/>
  <c r="J343" i="1"/>
  <c r="K342" i="1"/>
  <c r="N339" i="1"/>
  <c r="O338" i="1"/>
  <c r="Q336" i="1"/>
  <c r="R335" i="1"/>
  <c r="J335" i="1"/>
  <c r="B337" i="1"/>
  <c r="B353" i="1"/>
  <c r="B345" i="1"/>
  <c r="B352" i="1"/>
  <c r="B344" i="1"/>
  <c r="B336" i="1"/>
  <c r="B354" i="1"/>
  <c r="B346" i="1"/>
  <c r="B343" i="1"/>
  <c r="B335" i="1"/>
  <c r="R523" i="1"/>
  <c r="L520" i="1"/>
  <c r="Q515" i="1"/>
  <c r="M511" i="1"/>
  <c r="M528" i="1"/>
  <c r="J523" i="1"/>
  <c r="J515" i="1"/>
  <c r="J522" i="1"/>
  <c r="J514" i="1"/>
  <c r="Q508" i="1"/>
  <c r="N526" i="1"/>
  <c r="L521" i="1"/>
  <c r="Q516" i="1"/>
  <c r="M512" i="1"/>
  <c r="L528" i="1"/>
  <c r="A513" i="1"/>
  <c r="K528" i="1"/>
  <c r="L527" i="1"/>
  <c r="M526" i="1"/>
  <c r="N525" i="1"/>
  <c r="Q522" i="1"/>
  <c r="R521" i="1"/>
  <c r="J521" i="1"/>
  <c r="K520" i="1"/>
  <c r="L519" i="1"/>
  <c r="M518" i="1"/>
  <c r="N517" i="1"/>
  <c r="Q514" i="1"/>
  <c r="R513" i="1"/>
  <c r="J513" i="1"/>
  <c r="K512" i="1"/>
  <c r="L511" i="1"/>
  <c r="M510" i="1"/>
  <c r="N509" i="1"/>
  <c r="A522" i="1"/>
  <c r="R528" i="1"/>
  <c r="J528" i="1"/>
  <c r="K527" i="1"/>
  <c r="L526" i="1"/>
  <c r="M525" i="1"/>
  <c r="N524" i="1"/>
  <c r="Q521" i="1"/>
  <c r="R520" i="1"/>
  <c r="J520" i="1"/>
  <c r="K519" i="1"/>
  <c r="L518" i="1"/>
  <c r="M517" i="1"/>
  <c r="N516" i="1"/>
  <c r="Q513" i="1"/>
  <c r="R512" i="1"/>
  <c r="J512" i="1"/>
  <c r="K511" i="1"/>
  <c r="L510" i="1"/>
  <c r="M509" i="1"/>
  <c r="N508" i="1"/>
  <c r="N519" i="1"/>
  <c r="L513" i="1"/>
  <c r="Q528" i="1"/>
  <c r="R527" i="1"/>
  <c r="J527" i="1"/>
  <c r="K526" i="1"/>
  <c r="L525" i="1"/>
  <c r="M524" i="1"/>
  <c r="N523" i="1"/>
  <c r="Q520" i="1"/>
  <c r="R519" i="1"/>
  <c r="J519" i="1"/>
  <c r="K518" i="1"/>
  <c r="L517" i="1"/>
  <c r="M516" i="1"/>
  <c r="N515" i="1"/>
  <c r="Q512" i="1"/>
  <c r="R511" i="1"/>
  <c r="J511" i="1"/>
  <c r="K510" i="1"/>
  <c r="L509" i="1"/>
  <c r="M508" i="1"/>
  <c r="Q523" i="1"/>
  <c r="M519" i="1"/>
  <c r="A501" i="1"/>
  <c r="B486" i="1"/>
  <c r="B527" i="1"/>
  <c r="B521" i="1"/>
  <c r="B511" i="1"/>
  <c r="Q527" i="1"/>
  <c r="R526" i="1"/>
  <c r="J526" i="1"/>
  <c r="K525" i="1"/>
  <c r="L524" i="1"/>
  <c r="M523" i="1"/>
  <c r="N522" i="1"/>
  <c r="Q519" i="1"/>
  <c r="R518" i="1"/>
  <c r="J518" i="1"/>
  <c r="K517" i="1"/>
  <c r="L516" i="1"/>
  <c r="M515" i="1"/>
  <c r="N514" i="1"/>
  <c r="Q511" i="1"/>
  <c r="R510" i="1"/>
  <c r="J510" i="1"/>
  <c r="K509" i="1"/>
  <c r="L508" i="1"/>
  <c r="Q524" i="1"/>
  <c r="A521" i="1"/>
  <c r="Q526" i="1"/>
  <c r="R525" i="1"/>
  <c r="J525" i="1"/>
  <c r="K524" i="1"/>
  <c r="L523" i="1"/>
  <c r="M522" i="1"/>
  <c r="N521" i="1"/>
  <c r="Q518" i="1"/>
  <c r="R517" i="1"/>
  <c r="J517" i="1"/>
  <c r="K516" i="1"/>
  <c r="L515" i="1"/>
  <c r="M514" i="1"/>
  <c r="N513" i="1"/>
  <c r="Q510" i="1"/>
  <c r="R509" i="1"/>
  <c r="J509" i="1"/>
  <c r="K508" i="1"/>
  <c r="B519" i="1"/>
  <c r="B513" i="1"/>
  <c r="K513" i="1"/>
  <c r="A514" i="1"/>
  <c r="B510" i="1"/>
  <c r="N528" i="1"/>
  <c r="Q525" i="1"/>
  <c r="R524" i="1"/>
  <c r="J524" i="1"/>
  <c r="K523" i="1"/>
  <c r="L522" i="1"/>
  <c r="N520"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B497" i="1"/>
  <c r="A492" i="1"/>
  <c r="N501" i="1"/>
  <c r="O476" i="1"/>
  <c r="O500" i="1"/>
  <c r="Q484" i="1"/>
  <c r="R504" i="1"/>
  <c r="J504" i="1"/>
  <c r="K503" i="1"/>
  <c r="L502" i="1"/>
  <c r="M501" i="1"/>
  <c r="N500" i="1"/>
  <c r="O499" i="1"/>
  <c r="M502" i="1"/>
  <c r="Q504" i="1"/>
  <c r="R503" i="1"/>
  <c r="J503" i="1"/>
  <c r="K502" i="1"/>
  <c r="L501" i="1"/>
  <c r="M500" i="1"/>
  <c r="N499" i="1"/>
  <c r="O484" i="1"/>
  <c r="Q503" i="1"/>
  <c r="R502" i="1"/>
  <c r="J502" i="1"/>
  <c r="K501" i="1"/>
  <c r="L500" i="1"/>
  <c r="M499" i="1"/>
  <c r="N484" i="1"/>
  <c r="K476" i="1"/>
  <c r="A500" i="1"/>
  <c r="O504" i="1"/>
  <c r="Q502" i="1"/>
  <c r="R501" i="1"/>
  <c r="J501" i="1"/>
  <c r="K500" i="1"/>
  <c r="L499" i="1"/>
  <c r="M484" i="1"/>
  <c r="N504" i="1"/>
  <c r="O503" i="1"/>
  <c r="Q501" i="1"/>
  <c r="R500" i="1"/>
  <c r="J500" i="1"/>
  <c r="K499" i="1"/>
  <c r="L484" i="1"/>
  <c r="M504" i="1"/>
  <c r="N503" i="1"/>
  <c r="O502" i="1"/>
  <c r="Q500" i="1"/>
  <c r="R499" i="1"/>
  <c r="J499" i="1"/>
  <c r="K484" i="1"/>
  <c r="L504" i="1"/>
  <c r="M503" i="1"/>
  <c r="N502" i="1"/>
  <c r="O501" i="1"/>
  <c r="Q499" i="1"/>
  <c r="R484" i="1"/>
  <c r="J484" i="1"/>
  <c r="B502" i="1"/>
  <c r="B499" i="1"/>
  <c r="A494" i="1"/>
  <c r="B491" i="1"/>
  <c r="B504" i="1"/>
  <c r="B488" i="1"/>
  <c r="B496" i="1"/>
  <c r="B485" i="1"/>
  <c r="B503" i="1"/>
  <c r="B487" i="1"/>
  <c r="B495" i="1"/>
  <c r="B484" i="1"/>
  <c r="B476" i="1"/>
  <c r="B199" i="1" l="1"/>
  <c r="K199" i="1"/>
  <c r="Q199" i="1"/>
  <c r="N199" i="1"/>
  <c r="J199" i="1"/>
  <c r="O199" i="1"/>
  <c r="R199" i="1"/>
  <c r="A199" i="1"/>
  <c r="L199" i="1"/>
  <c r="M199" i="1"/>
  <c r="C456" i="1"/>
  <c r="C457" i="1"/>
  <c r="C458" i="1"/>
  <c r="P458" i="1" s="1"/>
  <c r="C459" i="1"/>
  <c r="C460" i="1"/>
  <c r="C461" i="1"/>
  <c r="C462" i="1"/>
  <c r="C463" i="1"/>
  <c r="C464" i="1"/>
  <c r="C465" i="1"/>
  <c r="C466" i="1"/>
  <c r="P466" i="1" s="1"/>
  <c r="C467" i="1"/>
  <c r="C468" i="1"/>
  <c r="C469" i="1"/>
  <c r="C470" i="1"/>
  <c r="C471" i="1"/>
  <c r="C472" i="1"/>
  <c r="C473" i="1"/>
  <c r="C474" i="1"/>
  <c r="P474" i="1" s="1"/>
  <c r="C475" i="1"/>
  <c r="C455" i="1"/>
  <c r="P455" i="1" s="1"/>
  <c r="K454" i="1"/>
  <c r="M486" i="1"/>
  <c r="Q491" i="1"/>
  <c r="N495" i="1"/>
  <c r="M496" i="1"/>
  <c r="K486" i="1"/>
  <c r="Q486" i="1"/>
  <c r="M492" i="1"/>
  <c r="N492" i="1"/>
  <c r="O492" i="1"/>
  <c r="M494" i="1"/>
  <c r="C408" i="1"/>
  <c r="C409" i="1"/>
  <c r="C410" i="1"/>
  <c r="C411" i="1"/>
  <c r="C412" i="1"/>
  <c r="C413" i="1"/>
  <c r="C414" i="1"/>
  <c r="C415" i="1"/>
  <c r="C416" i="1"/>
  <c r="C417" i="1"/>
  <c r="C418" i="1"/>
  <c r="C419" i="1"/>
  <c r="C420" i="1"/>
  <c r="C421" i="1"/>
  <c r="C422" i="1"/>
  <c r="C423" i="1"/>
  <c r="C424" i="1"/>
  <c r="C425" i="1"/>
  <c r="C426" i="1"/>
  <c r="C427" i="1"/>
  <c r="C428" i="1"/>
  <c r="C384" i="1"/>
  <c r="C399" i="1"/>
  <c r="C400" i="1"/>
  <c r="C401" i="1"/>
  <c r="C402" i="1"/>
  <c r="P402" i="1" s="1"/>
  <c r="C403" i="1"/>
  <c r="C404" i="1"/>
  <c r="J359" i="1"/>
  <c r="K359" i="1"/>
  <c r="L359" i="1"/>
  <c r="M359" i="1"/>
  <c r="N359" i="1"/>
  <c r="O359" i="1"/>
  <c r="Q359" i="1"/>
  <c r="R359" i="1"/>
  <c r="C375" i="1"/>
  <c r="C376" i="1"/>
  <c r="C377" i="1"/>
  <c r="C378" i="1"/>
  <c r="C379" i="1"/>
  <c r="C380" i="1"/>
  <c r="A359" i="1"/>
  <c r="B359" i="1"/>
  <c r="J332" i="1"/>
  <c r="K332" i="1"/>
  <c r="L332" i="1"/>
  <c r="M332" i="1"/>
  <c r="N332" i="1"/>
  <c r="O332" i="1"/>
  <c r="Q332" i="1"/>
  <c r="R332" i="1"/>
  <c r="C325" i="1"/>
  <c r="C326" i="1"/>
  <c r="C327" i="1"/>
  <c r="C328" i="1"/>
  <c r="P328" i="1" s="1"/>
  <c r="C329" i="1"/>
  <c r="C330" i="1"/>
  <c r="C310" i="1"/>
  <c r="C257" i="1"/>
  <c r="P257" i="1" s="1"/>
  <c r="C272" i="1"/>
  <c r="C273" i="1"/>
  <c r="C274" i="1"/>
  <c r="C275" i="1"/>
  <c r="C276" i="1"/>
  <c r="C277" i="1"/>
  <c r="J456" i="1" l="1"/>
  <c r="P456" i="1"/>
  <c r="Q457" i="1"/>
  <c r="P457" i="1"/>
  <c r="O459" i="1"/>
  <c r="P459" i="1"/>
  <c r="N460" i="1"/>
  <c r="P460" i="1"/>
  <c r="M461" i="1"/>
  <c r="P461" i="1"/>
  <c r="L462" i="1"/>
  <c r="P462" i="1"/>
  <c r="K463" i="1"/>
  <c r="P463" i="1"/>
  <c r="J464" i="1"/>
  <c r="P464" i="1"/>
  <c r="Q465" i="1"/>
  <c r="P465" i="1"/>
  <c r="O467" i="1"/>
  <c r="P467" i="1"/>
  <c r="N468" i="1"/>
  <c r="P468" i="1"/>
  <c r="M469" i="1"/>
  <c r="P469" i="1"/>
  <c r="L470" i="1"/>
  <c r="P470" i="1"/>
  <c r="K471" i="1"/>
  <c r="P471" i="1"/>
  <c r="J472" i="1"/>
  <c r="P472" i="1"/>
  <c r="Q473" i="1"/>
  <c r="P473" i="1"/>
  <c r="O475" i="1"/>
  <c r="P475" i="1"/>
  <c r="A408" i="1"/>
  <c r="A409" i="1"/>
  <c r="A411" i="1"/>
  <c r="A412" i="1"/>
  <c r="M413" i="1"/>
  <c r="L414" i="1"/>
  <c r="A415" i="1"/>
  <c r="A416" i="1"/>
  <c r="B417" i="1"/>
  <c r="A418" i="1"/>
  <c r="A419" i="1"/>
  <c r="A420" i="1"/>
  <c r="M421" i="1"/>
  <c r="L422" i="1"/>
  <c r="A423" i="1"/>
  <c r="B424" i="1"/>
  <c r="B425" i="1"/>
  <c r="A426" i="1"/>
  <c r="A427" i="1"/>
  <c r="A428" i="1"/>
  <c r="B384" i="1"/>
  <c r="P384" i="1"/>
  <c r="A399" i="1"/>
  <c r="P399" i="1"/>
  <c r="A400" i="1"/>
  <c r="P400" i="1"/>
  <c r="A401" i="1"/>
  <c r="P401" i="1"/>
  <c r="O403" i="1"/>
  <c r="P403" i="1"/>
  <c r="A404" i="1"/>
  <c r="P404" i="1"/>
  <c r="B375" i="1"/>
  <c r="P375" i="1"/>
  <c r="A376" i="1"/>
  <c r="P376" i="1"/>
  <c r="B377" i="1"/>
  <c r="P377" i="1"/>
  <c r="A378" i="1"/>
  <c r="P378" i="1"/>
  <c r="B379" i="1"/>
  <c r="P379" i="1"/>
  <c r="L380" i="1"/>
  <c r="P380" i="1"/>
  <c r="K325" i="1"/>
  <c r="P325" i="1"/>
  <c r="A326" i="1"/>
  <c r="P326" i="1"/>
  <c r="B327" i="1"/>
  <c r="P327" i="1"/>
  <c r="A329" i="1"/>
  <c r="P329" i="1"/>
  <c r="B330" i="1"/>
  <c r="P330" i="1"/>
  <c r="B310" i="1"/>
  <c r="P310" i="1"/>
  <c r="B272" i="1"/>
  <c r="P272" i="1"/>
  <c r="B273" i="1"/>
  <c r="P273" i="1"/>
  <c r="A274" i="1"/>
  <c r="P274" i="1"/>
  <c r="A275" i="1"/>
  <c r="P275" i="1"/>
  <c r="A276" i="1"/>
  <c r="P276" i="1"/>
  <c r="A277" i="1"/>
  <c r="P277" i="1"/>
  <c r="A257" i="1"/>
  <c r="L257" i="1"/>
  <c r="M257" i="1"/>
  <c r="N257" i="1"/>
  <c r="O257" i="1"/>
  <c r="Q257" i="1"/>
  <c r="J257" i="1"/>
  <c r="R257" i="1"/>
  <c r="K257" i="1"/>
  <c r="A473" i="1"/>
  <c r="O464" i="1"/>
  <c r="A465" i="1"/>
  <c r="L460" i="1"/>
  <c r="B461" i="1"/>
  <c r="O458" i="1"/>
  <c r="O474" i="1"/>
  <c r="O473" i="1"/>
  <c r="K469" i="1"/>
  <c r="M468" i="1"/>
  <c r="Q464" i="1"/>
  <c r="Q462" i="1"/>
  <c r="B473" i="1"/>
  <c r="B464" i="1"/>
  <c r="J471" i="1"/>
  <c r="J469" i="1"/>
  <c r="K462" i="1"/>
  <c r="K460" i="1"/>
  <c r="B472" i="1"/>
  <c r="A461" i="1"/>
  <c r="Q472" i="1"/>
  <c r="Q470" i="1"/>
  <c r="L468" i="1"/>
  <c r="R463" i="1"/>
  <c r="R461" i="1"/>
  <c r="R470" i="1"/>
  <c r="J462" i="1"/>
  <c r="B469" i="1"/>
  <c r="B460" i="1"/>
  <c r="K470" i="1"/>
  <c r="K468" i="1"/>
  <c r="Q463" i="1"/>
  <c r="L461" i="1"/>
  <c r="O457" i="1"/>
  <c r="A469" i="1"/>
  <c r="B457" i="1"/>
  <c r="O472" i="1"/>
  <c r="J470" i="1"/>
  <c r="O466" i="1"/>
  <c r="K461" i="1"/>
  <c r="Q456" i="1"/>
  <c r="B468" i="1"/>
  <c r="A457" i="1"/>
  <c r="R471" i="1"/>
  <c r="R469" i="1"/>
  <c r="J463" i="1"/>
  <c r="J461" i="1"/>
  <c r="B465" i="1"/>
  <c r="B456" i="1"/>
  <c r="Q471" i="1"/>
  <c r="L469" i="1"/>
  <c r="O465" i="1"/>
  <c r="R462" i="1"/>
  <c r="M460" i="1"/>
  <c r="O456" i="1"/>
  <c r="N475" i="1"/>
  <c r="N474" i="1"/>
  <c r="N467" i="1"/>
  <c r="N458" i="1"/>
  <c r="L475" i="1"/>
  <c r="M474" i="1"/>
  <c r="N473" i="1"/>
  <c r="L467" i="1"/>
  <c r="N465" i="1"/>
  <c r="L459" i="1"/>
  <c r="K489" i="1"/>
  <c r="A472" i="1"/>
  <c r="A468" i="1"/>
  <c r="A464" i="1"/>
  <c r="A460" i="1"/>
  <c r="A456" i="1"/>
  <c r="K475" i="1"/>
  <c r="L474" i="1"/>
  <c r="M473" i="1"/>
  <c r="N472" i="1"/>
  <c r="O471" i="1"/>
  <c r="Q469" i="1"/>
  <c r="R468" i="1"/>
  <c r="J468" i="1"/>
  <c r="K467" i="1"/>
  <c r="L466" i="1"/>
  <c r="M465" i="1"/>
  <c r="N464" i="1"/>
  <c r="O463" i="1"/>
  <c r="Q461" i="1"/>
  <c r="R460" i="1"/>
  <c r="J460" i="1"/>
  <c r="K459" i="1"/>
  <c r="L458" i="1"/>
  <c r="M457" i="1"/>
  <c r="N456" i="1"/>
  <c r="M459" i="1"/>
  <c r="K497" i="1"/>
  <c r="J489" i="1"/>
  <c r="B475" i="1"/>
  <c r="B471" i="1"/>
  <c r="B467" i="1"/>
  <c r="B463" i="1"/>
  <c r="B459" i="1"/>
  <c r="R475" i="1"/>
  <c r="J475" i="1"/>
  <c r="K474" i="1"/>
  <c r="L473" i="1"/>
  <c r="M472" i="1"/>
  <c r="N471" i="1"/>
  <c r="O470" i="1"/>
  <c r="Q468" i="1"/>
  <c r="R467" i="1"/>
  <c r="J467" i="1"/>
  <c r="K466" i="1"/>
  <c r="L465" i="1"/>
  <c r="M464" i="1"/>
  <c r="N463" i="1"/>
  <c r="O462" i="1"/>
  <c r="Q460" i="1"/>
  <c r="R459" i="1"/>
  <c r="J459" i="1"/>
  <c r="K458" i="1"/>
  <c r="L457" i="1"/>
  <c r="M456" i="1"/>
  <c r="N459" i="1"/>
  <c r="M458" i="1"/>
  <c r="N457" i="1"/>
  <c r="A475" i="1"/>
  <c r="A471" i="1"/>
  <c r="A467" i="1"/>
  <c r="A463" i="1"/>
  <c r="A459" i="1"/>
  <c r="Q475" i="1"/>
  <c r="R474" i="1"/>
  <c r="J474" i="1"/>
  <c r="K473" i="1"/>
  <c r="L472" i="1"/>
  <c r="M471" i="1"/>
  <c r="N470" i="1"/>
  <c r="O469" i="1"/>
  <c r="Q467" i="1"/>
  <c r="R466" i="1"/>
  <c r="J466" i="1"/>
  <c r="K465" i="1"/>
  <c r="L464" i="1"/>
  <c r="M463" i="1"/>
  <c r="N462" i="1"/>
  <c r="O461" i="1"/>
  <c r="Q459" i="1"/>
  <c r="R458" i="1"/>
  <c r="J458" i="1"/>
  <c r="K457" i="1"/>
  <c r="L456" i="1"/>
  <c r="M467" i="1"/>
  <c r="N466" i="1"/>
  <c r="N489" i="1"/>
  <c r="M466" i="1"/>
  <c r="B474" i="1"/>
  <c r="B470" i="1"/>
  <c r="B466" i="1"/>
  <c r="B462" i="1"/>
  <c r="B458" i="1"/>
  <c r="Q474" i="1"/>
  <c r="R473" i="1"/>
  <c r="J473" i="1"/>
  <c r="K472" i="1"/>
  <c r="L471" i="1"/>
  <c r="M470" i="1"/>
  <c r="N469" i="1"/>
  <c r="O468" i="1"/>
  <c r="Q466" i="1"/>
  <c r="R465" i="1"/>
  <c r="J465" i="1"/>
  <c r="K464" i="1"/>
  <c r="L463" i="1"/>
  <c r="M462" i="1"/>
  <c r="N461" i="1"/>
  <c r="O460" i="1"/>
  <c r="Q458" i="1"/>
  <c r="R457" i="1"/>
  <c r="J457" i="1"/>
  <c r="K456" i="1"/>
  <c r="M475" i="1"/>
  <c r="A474" i="1"/>
  <c r="A470" i="1"/>
  <c r="A466" i="1"/>
  <c r="A462" i="1"/>
  <c r="A458" i="1"/>
  <c r="R472" i="1"/>
  <c r="R464" i="1"/>
  <c r="R456" i="1"/>
  <c r="M495" i="1"/>
  <c r="O486" i="1"/>
  <c r="N494" i="1"/>
  <c r="N486" i="1"/>
  <c r="L494" i="1"/>
  <c r="K494" i="1"/>
  <c r="O487" i="1"/>
  <c r="L493" i="1"/>
  <c r="R488" i="1"/>
  <c r="Q496" i="1"/>
  <c r="L488" i="1"/>
  <c r="J488" i="1"/>
  <c r="Q485" i="1"/>
  <c r="Q454" i="1"/>
  <c r="N493" i="1"/>
  <c r="R485" i="1"/>
  <c r="R454" i="1"/>
  <c r="J454" i="1"/>
  <c r="R497" i="1"/>
  <c r="K493" i="1"/>
  <c r="M489" i="1"/>
  <c r="O485" i="1"/>
  <c r="B454" i="1"/>
  <c r="Q497" i="1"/>
  <c r="L489" i="1"/>
  <c r="J485" i="1"/>
  <c r="O454" i="1"/>
  <c r="A454" i="1"/>
  <c r="N454" i="1"/>
  <c r="M454" i="1"/>
  <c r="J497" i="1"/>
  <c r="Q493" i="1"/>
  <c r="L454" i="1"/>
  <c r="O493" i="1"/>
  <c r="R489" i="1"/>
  <c r="R498" i="1"/>
  <c r="R496" i="1"/>
  <c r="M493" i="1"/>
  <c r="Q487" i="1"/>
  <c r="R490" i="1"/>
  <c r="J498" i="1"/>
  <c r="L496" i="1"/>
  <c r="Q488" i="1"/>
  <c r="K496" i="1"/>
  <c r="R493" i="1"/>
  <c r="J493" i="1"/>
  <c r="M487" i="1"/>
  <c r="Q498" i="1"/>
  <c r="J496" i="1"/>
  <c r="O488" i="1"/>
  <c r="N488" i="1"/>
  <c r="L485" i="1"/>
  <c r="O491" i="1"/>
  <c r="N491" i="1"/>
  <c r="N498" i="1"/>
  <c r="O497"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R495" i="1"/>
  <c r="J495" i="1"/>
  <c r="O490" i="1"/>
  <c r="Q495" i="1"/>
  <c r="M490" i="1"/>
  <c r="L490" i="1"/>
  <c r="O495" i="1"/>
  <c r="K490" i="1"/>
  <c r="J490" i="1"/>
  <c r="Q489" i="1"/>
  <c r="L486" i="1"/>
  <c r="M485" i="1"/>
  <c r="N490" i="1"/>
  <c r="O489" i="1"/>
  <c r="R486" i="1"/>
  <c r="J486" i="1"/>
  <c r="K485" i="1"/>
  <c r="N485" i="1"/>
  <c r="Q424" i="1"/>
  <c r="A375" i="1"/>
  <c r="B414" i="1"/>
  <c r="M428" i="1"/>
  <c r="L421"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J422" i="1"/>
  <c r="Q416" i="1"/>
  <c r="L413" i="1"/>
  <c r="Q408" i="1"/>
  <c r="K421" i="1"/>
  <c r="A425" i="1"/>
  <c r="B421" i="1"/>
  <c r="K428" i="1"/>
  <c r="L427" i="1"/>
  <c r="M426" i="1"/>
  <c r="N425" i="1"/>
  <c r="O424" i="1"/>
  <c r="Q422" i="1"/>
  <c r="R421" i="1"/>
  <c r="J421" i="1"/>
  <c r="K420" i="1"/>
  <c r="L419" i="1"/>
  <c r="M418" i="1"/>
  <c r="N417" i="1"/>
  <c r="O416" i="1"/>
  <c r="Q414" i="1"/>
  <c r="R413" i="1"/>
  <c r="J413" i="1"/>
  <c r="K412" i="1"/>
  <c r="L411" i="1"/>
  <c r="M410" i="1"/>
  <c r="N409" i="1"/>
  <c r="O408" i="1"/>
  <c r="O417" i="1"/>
  <c r="O409" i="1"/>
  <c r="A421" i="1"/>
  <c r="R428" i="1"/>
  <c r="J428" i="1"/>
  <c r="K427" i="1"/>
  <c r="L426" i="1"/>
  <c r="M425" i="1"/>
  <c r="N424" i="1"/>
  <c r="O423" i="1"/>
  <c r="Q421" i="1"/>
  <c r="R420" i="1"/>
  <c r="J420" i="1"/>
  <c r="K419" i="1"/>
  <c r="L418" i="1"/>
  <c r="M417" i="1"/>
  <c r="N416" i="1"/>
  <c r="O415" i="1"/>
  <c r="Q413" i="1"/>
  <c r="R412" i="1"/>
  <c r="J412" i="1"/>
  <c r="K411" i="1"/>
  <c r="L410" i="1"/>
  <c r="M409" i="1"/>
  <c r="N408" i="1"/>
  <c r="A424" i="1"/>
  <c r="B411" i="1"/>
  <c r="Q428" i="1"/>
  <c r="R427" i="1"/>
  <c r="J427" i="1"/>
  <c r="K426" i="1"/>
  <c r="L425" i="1"/>
  <c r="M424" i="1"/>
  <c r="N423" i="1"/>
  <c r="O422" i="1"/>
  <c r="Q420" i="1"/>
  <c r="R419" i="1"/>
  <c r="J419" i="1"/>
  <c r="K418" i="1"/>
  <c r="L417" i="1"/>
  <c r="M416" i="1"/>
  <c r="N415" i="1"/>
  <c r="O414" i="1"/>
  <c r="Q412" i="1"/>
  <c r="R411" i="1"/>
  <c r="J411" i="1"/>
  <c r="K410" i="1"/>
  <c r="L409" i="1"/>
  <c r="M408" i="1"/>
  <c r="A417" i="1"/>
  <c r="Q427" i="1"/>
  <c r="R426" i="1"/>
  <c r="J426" i="1"/>
  <c r="K425" i="1"/>
  <c r="L424" i="1"/>
  <c r="M423" i="1"/>
  <c r="N422" i="1"/>
  <c r="O421" i="1"/>
  <c r="Q419" i="1"/>
  <c r="R418" i="1"/>
  <c r="J418" i="1"/>
  <c r="K417" i="1"/>
  <c r="L416" i="1"/>
  <c r="M415" i="1"/>
  <c r="N414" i="1"/>
  <c r="O413" i="1"/>
  <c r="Q411" i="1"/>
  <c r="R410" i="1"/>
  <c r="J410" i="1"/>
  <c r="K409" i="1"/>
  <c r="L408" i="1"/>
  <c r="O425" i="1"/>
  <c r="A414" i="1"/>
  <c r="B410" i="1"/>
  <c r="O428" i="1"/>
  <c r="Q426" i="1"/>
  <c r="R425" i="1"/>
  <c r="J425" i="1"/>
  <c r="K424" i="1"/>
  <c r="L423" i="1"/>
  <c r="M422" i="1"/>
  <c r="N421" i="1"/>
  <c r="O420" i="1"/>
  <c r="Q418" i="1"/>
  <c r="R417" i="1"/>
  <c r="J417" i="1"/>
  <c r="K416" i="1"/>
  <c r="L415" i="1"/>
  <c r="M414" i="1"/>
  <c r="N413" i="1"/>
  <c r="O412" i="1"/>
  <c r="Q410" i="1"/>
  <c r="R409" i="1"/>
  <c r="J409" i="1"/>
  <c r="K408" i="1"/>
  <c r="A403" i="1"/>
  <c r="B422" i="1"/>
  <c r="B418" i="1"/>
  <c r="A410" i="1"/>
  <c r="N428" i="1"/>
  <c r="O427" i="1"/>
  <c r="Q425" i="1"/>
  <c r="R424" i="1"/>
  <c r="J424" i="1"/>
  <c r="K423" i="1"/>
  <c r="N420" i="1"/>
  <c r="O419" i="1"/>
  <c r="Q417" i="1"/>
  <c r="R416" i="1"/>
  <c r="J416" i="1"/>
  <c r="K415" i="1"/>
  <c r="N412" i="1"/>
  <c r="O411" i="1"/>
  <c r="Q409" i="1"/>
  <c r="R408" i="1"/>
  <c r="J408" i="1"/>
  <c r="B423" i="1"/>
  <c r="B415" i="1"/>
  <c r="B428" i="1"/>
  <c r="B420" i="1"/>
  <c r="B412" i="1"/>
  <c r="B409" i="1"/>
  <c r="B427" i="1"/>
  <c r="B419" i="1"/>
  <c r="B416" i="1"/>
  <c r="B408" i="1"/>
  <c r="B403" i="1"/>
  <c r="B400" i="1"/>
  <c r="M404" i="1"/>
  <c r="N403" i="1"/>
  <c r="O402" i="1"/>
  <c r="Q400" i="1"/>
  <c r="R399" i="1"/>
  <c r="J399" i="1"/>
  <c r="Q384" i="1"/>
  <c r="L404" i="1"/>
  <c r="M403" i="1"/>
  <c r="N402" i="1"/>
  <c r="O401" i="1"/>
  <c r="Q399" i="1"/>
  <c r="K404" i="1"/>
  <c r="L403" i="1"/>
  <c r="M402" i="1"/>
  <c r="N401" i="1"/>
  <c r="O400" i="1"/>
  <c r="O384" i="1"/>
  <c r="O377" i="1"/>
  <c r="R404" i="1"/>
  <c r="J404" i="1"/>
  <c r="K403" i="1"/>
  <c r="L402" i="1"/>
  <c r="M401" i="1"/>
  <c r="N400" i="1"/>
  <c r="O399" i="1"/>
  <c r="N384" i="1"/>
  <c r="N377" i="1"/>
  <c r="B402" i="1"/>
  <c r="Q404" i="1"/>
  <c r="R403" i="1"/>
  <c r="J403" i="1"/>
  <c r="K402" i="1"/>
  <c r="L401" i="1"/>
  <c r="M400" i="1"/>
  <c r="N399" i="1"/>
  <c r="M384" i="1"/>
  <c r="L377" i="1"/>
  <c r="A402" i="1"/>
  <c r="Q403" i="1"/>
  <c r="R402" i="1"/>
  <c r="J402" i="1"/>
  <c r="K401" i="1"/>
  <c r="L400" i="1"/>
  <c r="M399" i="1"/>
  <c r="L384" i="1"/>
  <c r="O404" i="1"/>
  <c r="Q402" i="1"/>
  <c r="R401" i="1"/>
  <c r="J401" i="1"/>
  <c r="K400" i="1"/>
  <c r="L399" i="1"/>
  <c r="K384" i="1"/>
  <c r="N404" i="1"/>
  <c r="Q401" i="1"/>
  <c r="R400" i="1"/>
  <c r="J400" i="1"/>
  <c r="K399" i="1"/>
  <c r="R384" i="1"/>
  <c r="J384" i="1"/>
  <c r="A384" i="1"/>
  <c r="B399" i="1"/>
  <c r="B404" i="1"/>
  <c r="B401" i="1"/>
  <c r="B380" i="1"/>
  <c r="K380" i="1"/>
  <c r="L379" i="1"/>
  <c r="O376" i="1"/>
  <c r="N378" i="1"/>
  <c r="M376" i="1"/>
  <c r="Q380" i="1"/>
  <c r="M378" i="1"/>
  <c r="K378" i="1"/>
  <c r="N375" i="1"/>
  <c r="A325" i="1"/>
  <c r="A380" i="1"/>
  <c r="R380" i="1"/>
  <c r="J380" i="1"/>
  <c r="K379" i="1"/>
  <c r="L378" i="1"/>
  <c r="M377" i="1"/>
  <c r="N376" i="1"/>
  <c r="O375" i="1"/>
  <c r="N328" i="1"/>
  <c r="Q379" i="1"/>
  <c r="R378" i="1"/>
  <c r="J378" i="1"/>
  <c r="K377" i="1"/>
  <c r="L376" i="1"/>
  <c r="M375" i="1"/>
  <c r="J379" i="1"/>
  <c r="R325" i="1"/>
  <c r="B378" i="1"/>
  <c r="O380" i="1"/>
  <c r="Q378" i="1"/>
  <c r="R377" i="1"/>
  <c r="J377" i="1"/>
  <c r="K376" i="1"/>
  <c r="L375" i="1"/>
  <c r="N380" i="1"/>
  <c r="O379" i="1"/>
  <c r="Q377" i="1"/>
  <c r="R376" i="1"/>
  <c r="J376" i="1"/>
  <c r="K375" i="1"/>
  <c r="R379" i="1"/>
  <c r="M380" i="1"/>
  <c r="N379" i="1"/>
  <c r="O378" i="1"/>
  <c r="Q376" i="1"/>
  <c r="R375" i="1"/>
  <c r="J375" i="1"/>
  <c r="M379" i="1"/>
  <c r="Q375" i="1"/>
  <c r="A377" i="1"/>
  <c r="A379" i="1"/>
  <c r="B376" i="1"/>
  <c r="K328" i="1"/>
  <c r="Q325" i="1"/>
  <c r="N325" i="1"/>
  <c r="B325" i="1"/>
  <c r="O327" i="1"/>
  <c r="J325" i="1"/>
  <c r="L327" i="1"/>
  <c r="R310" i="1"/>
  <c r="Q326" i="1"/>
  <c r="O310" i="1"/>
  <c r="N329" i="1"/>
  <c r="K310" i="1"/>
  <c r="A328" i="1"/>
  <c r="O328" i="1"/>
  <c r="M326" i="1"/>
  <c r="J310" i="1"/>
  <c r="L330" i="1"/>
  <c r="K330" i="1"/>
  <c r="L329" i="1"/>
  <c r="M328" i="1"/>
  <c r="N327" i="1"/>
  <c r="O326" i="1"/>
  <c r="Q310" i="1"/>
  <c r="M329" i="1"/>
  <c r="B328" i="1"/>
  <c r="R330" i="1"/>
  <c r="J330" i="1"/>
  <c r="K329" i="1"/>
  <c r="L328" i="1"/>
  <c r="M327" i="1"/>
  <c r="N326" i="1"/>
  <c r="O325" i="1"/>
  <c r="R329" i="1"/>
  <c r="Q329" i="1"/>
  <c r="R328" i="1"/>
  <c r="J328" i="1"/>
  <c r="K327" i="1"/>
  <c r="L326" i="1"/>
  <c r="M325" i="1"/>
  <c r="N310" i="1"/>
  <c r="O330" i="1"/>
  <c r="Q328" i="1"/>
  <c r="R327" i="1"/>
  <c r="J327" i="1"/>
  <c r="K326" i="1"/>
  <c r="L325" i="1"/>
  <c r="M310" i="1"/>
  <c r="M330" i="1"/>
  <c r="Q330" i="1"/>
  <c r="J329" i="1"/>
  <c r="N330" i="1"/>
  <c r="O329" i="1"/>
  <c r="Q327" i="1"/>
  <c r="R326" i="1"/>
  <c r="J326" i="1"/>
  <c r="L310" i="1"/>
  <c r="A327" i="1"/>
  <c r="A330" i="1"/>
  <c r="B329" i="1"/>
  <c r="B326" i="1"/>
  <c r="A310" i="1"/>
  <c r="L277" i="1"/>
  <c r="N275" i="1"/>
  <c r="O273" i="1"/>
  <c r="M276" i="1"/>
  <c r="L276" i="1"/>
  <c r="K277" i="1"/>
  <c r="M275" i="1"/>
  <c r="O274" i="1"/>
  <c r="N274" i="1"/>
  <c r="R277" i="1"/>
  <c r="J277" i="1"/>
  <c r="K276" i="1"/>
  <c r="L275" i="1"/>
  <c r="M274" i="1"/>
  <c r="N273" i="1"/>
  <c r="O272" i="1"/>
  <c r="Q277" i="1"/>
  <c r="R276" i="1"/>
  <c r="J276" i="1"/>
  <c r="K275" i="1"/>
  <c r="L274" i="1"/>
  <c r="M273" i="1"/>
  <c r="N272" i="1"/>
  <c r="Q276" i="1"/>
  <c r="R275" i="1"/>
  <c r="J275" i="1"/>
  <c r="K274" i="1"/>
  <c r="L273" i="1"/>
  <c r="M272" i="1"/>
  <c r="O277" i="1"/>
  <c r="Q275" i="1"/>
  <c r="R274" i="1"/>
  <c r="J274" i="1"/>
  <c r="K273" i="1"/>
  <c r="L272" i="1"/>
  <c r="N277" i="1"/>
  <c r="O276" i="1"/>
  <c r="Q274" i="1"/>
  <c r="R273" i="1"/>
  <c r="J273" i="1"/>
  <c r="K272" i="1"/>
  <c r="Q272" i="1"/>
  <c r="M277" i="1"/>
  <c r="N276" i="1"/>
  <c r="O275" i="1"/>
  <c r="Q273" i="1"/>
  <c r="R272" i="1"/>
  <c r="J272" i="1"/>
  <c r="B257" i="1"/>
  <c r="B277" i="1"/>
  <c r="A272" i="1"/>
  <c r="B274" i="1"/>
  <c r="A273" i="1"/>
  <c r="B276" i="1"/>
  <c r="B275" i="1"/>
  <c r="J333" i="1" l="1"/>
  <c r="K333" i="1"/>
  <c r="L333" i="1"/>
  <c r="M333" i="1"/>
  <c r="N333" i="1"/>
  <c r="O333" i="1"/>
  <c r="Q333" i="1"/>
  <c r="R333" i="1"/>
  <c r="A333" i="1"/>
  <c r="B333" i="1"/>
  <c r="C334" i="1"/>
  <c r="B4" i="18"/>
  <c r="F5" i="8" s="1"/>
  <c r="C238" i="1"/>
  <c r="P238" i="1" s="1"/>
  <c r="C237" i="1"/>
  <c r="B236" i="1"/>
  <c r="A334" i="1" l="1"/>
  <c r="P334" i="1"/>
  <c r="R237" i="1"/>
  <c r="P237" i="1"/>
  <c r="F4" i="8"/>
  <c r="O334" i="1"/>
  <c r="N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06" i="1"/>
  <c r="R105" i="1"/>
  <c r="Q105" i="1"/>
  <c r="O105" i="1"/>
  <c r="N105" i="1"/>
  <c r="M105" i="1"/>
  <c r="L105" i="1"/>
  <c r="K105" i="1"/>
  <c r="J105" i="1"/>
  <c r="B105" i="1"/>
  <c r="A105" i="1"/>
  <c r="C75" i="1"/>
  <c r="P75" i="1" s="1"/>
  <c r="C76" i="1"/>
  <c r="C77" i="1"/>
  <c r="C78" i="1"/>
  <c r="C79" i="1"/>
  <c r="C80" i="1"/>
  <c r="C81" i="1"/>
  <c r="C82" i="1"/>
  <c r="C83" i="1"/>
  <c r="P83" i="1" s="1"/>
  <c r="C84" i="1"/>
  <c r="C85" i="1"/>
  <c r="C86" i="1"/>
  <c r="C87" i="1"/>
  <c r="C88" i="1"/>
  <c r="C89" i="1"/>
  <c r="C90" i="1"/>
  <c r="C91" i="1"/>
  <c r="P91" i="1" s="1"/>
  <c r="C92" i="1"/>
  <c r="C93" i="1"/>
  <c r="C94" i="1"/>
  <c r="C95" i="1"/>
  <c r="C96" i="1"/>
  <c r="C97" i="1"/>
  <c r="C98" i="1"/>
  <c r="C99" i="1"/>
  <c r="P99" i="1" s="1"/>
  <c r="C100" i="1"/>
  <c r="C101" i="1"/>
  <c r="C102" i="1"/>
  <c r="P102" i="1" s="1"/>
  <c r="C103" i="1"/>
  <c r="C104" i="1"/>
  <c r="C176" i="1"/>
  <c r="C177" i="1"/>
  <c r="C178" i="1"/>
  <c r="C179" i="1"/>
  <c r="C180" i="1"/>
  <c r="C181" i="1"/>
  <c r="P181" i="1" s="1"/>
  <c r="C182" i="1"/>
  <c r="P182" i="1" s="1"/>
  <c r="C183" i="1"/>
  <c r="C184" i="1"/>
  <c r="C185" i="1"/>
  <c r="P185" i="1" s="1"/>
  <c r="C175" i="1"/>
  <c r="J174" i="1"/>
  <c r="K174" i="1"/>
  <c r="L174" i="1"/>
  <c r="M174" i="1"/>
  <c r="N174" i="1"/>
  <c r="O174" i="1"/>
  <c r="Q174" i="1"/>
  <c r="R174" i="1"/>
  <c r="J186" i="1"/>
  <c r="K186" i="1"/>
  <c r="L186" i="1"/>
  <c r="M186" i="1"/>
  <c r="N186" i="1"/>
  <c r="O186" i="1"/>
  <c r="Q186" i="1"/>
  <c r="R186" i="1"/>
  <c r="A174" i="1"/>
  <c r="B174" i="1"/>
  <c r="A186" i="1"/>
  <c r="B186" i="1"/>
  <c r="N107" i="1" l="1"/>
  <c r="P107" i="1"/>
  <c r="R108" i="1"/>
  <c r="P108" i="1"/>
  <c r="O109" i="1"/>
  <c r="P109" i="1"/>
  <c r="R110" i="1"/>
  <c r="P110" i="1"/>
  <c r="M111" i="1"/>
  <c r="P111" i="1"/>
  <c r="K112" i="1"/>
  <c r="P112" i="1"/>
  <c r="M113" i="1"/>
  <c r="P113" i="1"/>
  <c r="K114" i="1"/>
  <c r="P114" i="1"/>
  <c r="N115" i="1"/>
  <c r="P115" i="1"/>
  <c r="R116" i="1"/>
  <c r="P116" i="1"/>
  <c r="O117" i="1"/>
  <c r="P117" i="1"/>
  <c r="K118" i="1"/>
  <c r="P118" i="1"/>
  <c r="M119" i="1"/>
  <c r="P119" i="1"/>
  <c r="K120" i="1"/>
  <c r="P120" i="1"/>
  <c r="N121" i="1"/>
  <c r="P121" i="1"/>
  <c r="R122" i="1"/>
  <c r="P122" i="1"/>
  <c r="N123" i="1"/>
  <c r="P123" i="1"/>
  <c r="R124" i="1"/>
  <c r="P124" i="1"/>
  <c r="O125" i="1"/>
  <c r="P125" i="1"/>
  <c r="R126" i="1"/>
  <c r="P126" i="1"/>
  <c r="O127" i="1"/>
  <c r="P127" i="1"/>
  <c r="K128" i="1"/>
  <c r="P128" i="1"/>
  <c r="M129" i="1"/>
  <c r="P129" i="1"/>
  <c r="K130" i="1"/>
  <c r="P130" i="1"/>
  <c r="N131" i="1"/>
  <c r="P131" i="1"/>
  <c r="R132" i="1"/>
  <c r="P132" i="1"/>
  <c r="O133" i="1"/>
  <c r="P133" i="1"/>
  <c r="R134" i="1"/>
  <c r="P134" i="1"/>
  <c r="O135" i="1"/>
  <c r="P135" i="1"/>
  <c r="K136" i="1"/>
  <c r="P136" i="1"/>
  <c r="M137" i="1"/>
  <c r="P137" i="1"/>
  <c r="Q138" i="1"/>
  <c r="P138" i="1"/>
  <c r="M139" i="1"/>
  <c r="P139" i="1"/>
  <c r="R140" i="1"/>
  <c r="P140" i="1"/>
  <c r="M141" i="1"/>
  <c r="P141" i="1"/>
  <c r="K142" i="1"/>
  <c r="P142" i="1"/>
  <c r="O143" i="1"/>
  <c r="P143" i="1"/>
  <c r="R144" i="1"/>
  <c r="P144" i="1"/>
  <c r="N145" i="1"/>
  <c r="P145" i="1"/>
  <c r="K146" i="1"/>
  <c r="P146" i="1"/>
  <c r="K106" i="1"/>
  <c r="P106" i="1"/>
  <c r="A76" i="1"/>
  <c r="P76" i="1"/>
  <c r="O77" i="1"/>
  <c r="P77" i="1"/>
  <c r="O78" i="1"/>
  <c r="P78" i="1"/>
  <c r="L79" i="1"/>
  <c r="P79" i="1"/>
  <c r="A80" i="1"/>
  <c r="P80" i="1"/>
  <c r="A81" i="1"/>
  <c r="P81" i="1"/>
  <c r="Q82" i="1"/>
  <c r="P82" i="1"/>
  <c r="A84" i="1"/>
  <c r="P84" i="1"/>
  <c r="A85" i="1"/>
  <c r="P85" i="1"/>
  <c r="O86" i="1"/>
  <c r="P86" i="1"/>
  <c r="L87" i="1"/>
  <c r="P87" i="1"/>
  <c r="A88" i="1"/>
  <c r="P88" i="1"/>
  <c r="A89" i="1"/>
  <c r="P89" i="1"/>
  <c r="Q90" i="1"/>
  <c r="P90" i="1"/>
  <c r="A92" i="1"/>
  <c r="P92" i="1"/>
  <c r="A93" i="1"/>
  <c r="P93" i="1"/>
  <c r="O94" i="1"/>
  <c r="P94" i="1"/>
  <c r="M95" i="1"/>
  <c r="P95" i="1"/>
  <c r="A96" i="1"/>
  <c r="P96" i="1"/>
  <c r="A97" i="1"/>
  <c r="P97" i="1"/>
  <c r="Q98" i="1"/>
  <c r="P98" i="1"/>
  <c r="A100" i="1"/>
  <c r="P100" i="1"/>
  <c r="A101" i="1"/>
  <c r="P101" i="1"/>
  <c r="M103" i="1"/>
  <c r="P103" i="1"/>
  <c r="A104" i="1"/>
  <c r="P104" i="1"/>
  <c r="O176" i="1"/>
  <c r="P176" i="1"/>
  <c r="Q177" i="1"/>
  <c r="P177" i="1"/>
  <c r="L178" i="1"/>
  <c r="P178" i="1"/>
  <c r="K179" i="1"/>
  <c r="P179" i="1"/>
  <c r="K180" i="1"/>
  <c r="P180" i="1"/>
  <c r="O183" i="1"/>
  <c r="P183" i="1"/>
  <c r="L184" i="1"/>
  <c r="P184" i="1"/>
  <c r="K175" i="1"/>
  <c r="P175"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4" i="1"/>
  <c r="K1634" i="1"/>
  <c r="L1634" i="1"/>
  <c r="M1634" i="1"/>
  <c r="N1634" i="1"/>
  <c r="O1634" i="1"/>
  <c r="Q1634" i="1"/>
  <c r="R1634" i="1"/>
  <c r="A1634" i="1"/>
  <c r="B1634" i="1"/>
  <c r="A888" i="1" l="1"/>
  <c r="B888" i="1"/>
  <c r="J888" i="1"/>
  <c r="K888" i="1"/>
  <c r="L888" i="1"/>
  <c r="M888" i="1"/>
  <c r="N888" i="1"/>
  <c r="O888" i="1"/>
  <c r="Q888" i="1"/>
  <c r="R888" i="1"/>
  <c r="C1673" i="1"/>
  <c r="C1674" i="1"/>
  <c r="P1674" i="1" s="1"/>
  <c r="C1675" i="1"/>
  <c r="C1676" i="1"/>
  <c r="C1677" i="1"/>
  <c r="C1678" i="1"/>
  <c r="C1679" i="1"/>
  <c r="C1680" i="1"/>
  <c r="P1680" i="1" s="1"/>
  <c r="C1681" i="1"/>
  <c r="C1682" i="1"/>
  <c r="P1682" i="1" s="1"/>
  <c r="C1683" i="1"/>
  <c r="C1684" i="1"/>
  <c r="C1685" i="1"/>
  <c r="C1686" i="1"/>
  <c r="C1687" i="1"/>
  <c r="C1688" i="1"/>
  <c r="P1688" i="1" s="1"/>
  <c r="C1689" i="1"/>
  <c r="C1690" i="1"/>
  <c r="P1690" i="1" s="1"/>
  <c r="C1691" i="1"/>
  <c r="C1692" i="1"/>
  <c r="C1693" i="1"/>
  <c r="C1694" i="1"/>
  <c r="C1695" i="1"/>
  <c r="C1672" i="1"/>
  <c r="P1672" i="1" s="1"/>
  <c r="F119" i="8"/>
  <c r="B24" i="18"/>
  <c r="F118" i="8" s="1"/>
  <c r="B23" i="18"/>
  <c r="J1696" i="1"/>
  <c r="K1696" i="1"/>
  <c r="L1696" i="1"/>
  <c r="M1696" i="1"/>
  <c r="N1696" i="1"/>
  <c r="O1696" i="1"/>
  <c r="Q1696" i="1"/>
  <c r="R1696" i="1"/>
  <c r="A1696" i="1"/>
  <c r="B1696" i="1"/>
  <c r="B1671" i="1"/>
  <c r="A884" i="1"/>
  <c r="B884" i="1"/>
  <c r="A885" i="1"/>
  <c r="B885" i="1"/>
  <c r="A886" i="1"/>
  <c r="B886" i="1"/>
  <c r="A887" i="1"/>
  <c r="B887" i="1"/>
  <c r="A1339" i="1"/>
  <c r="B1339" i="1"/>
  <c r="A1340" i="1"/>
  <c r="B1340" i="1"/>
  <c r="C1341" i="1"/>
  <c r="P1341" i="1" s="1"/>
  <c r="C1342" i="1"/>
  <c r="C1343" i="1"/>
  <c r="C1344" i="1"/>
  <c r="C1345" i="1"/>
  <c r="C1346" i="1"/>
  <c r="C1347" i="1"/>
  <c r="C1348" i="1"/>
  <c r="C1349" i="1"/>
  <c r="C1350" i="1"/>
  <c r="C1351" i="1"/>
  <c r="C1352" i="1"/>
  <c r="C1353" i="1"/>
  <c r="P1353" i="1" s="1"/>
  <c r="C1354" i="1"/>
  <c r="C1355" i="1"/>
  <c r="P1355" i="1" s="1"/>
  <c r="C1356" i="1"/>
  <c r="C1357" i="1"/>
  <c r="C1358" i="1"/>
  <c r="C1359" i="1"/>
  <c r="C1360" i="1"/>
  <c r="C1361" i="1"/>
  <c r="C1362" i="1"/>
  <c r="C1363" i="1"/>
  <c r="P1363" i="1" s="1"/>
  <c r="C1364" i="1"/>
  <c r="C1365" i="1"/>
  <c r="C1366" i="1"/>
  <c r="C1367" i="1"/>
  <c r="C1368" i="1"/>
  <c r="C1369" i="1"/>
  <c r="P1369" i="1" s="1"/>
  <c r="C1370" i="1"/>
  <c r="C1371" i="1"/>
  <c r="C1372" i="1"/>
  <c r="C1373" i="1"/>
  <c r="C1374" i="1"/>
  <c r="C1375" i="1"/>
  <c r="C1376" i="1"/>
  <c r="C1377" i="1"/>
  <c r="C1378" i="1"/>
  <c r="C1379" i="1"/>
  <c r="C1380" i="1"/>
  <c r="C1381" i="1"/>
  <c r="C1382" i="1"/>
  <c r="C1383" i="1"/>
  <c r="C1384" i="1"/>
  <c r="C1385" i="1"/>
  <c r="C1386" i="1"/>
  <c r="C1387" i="1"/>
  <c r="P1387" i="1" s="1"/>
  <c r="C1388" i="1"/>
  <c r="C1389" i="1"/>
  <c r="P1389" i="1" s="1"/>
  <c r="C1390" i="1"/>
  <c r="C1391" i="1"/>
  <c r="C1392" i="1"/>
  <c r="C1393" i="1"/>
  <c r="C1394" i="1"/>
  <c r="C1395" i="1"/>
  <c r="P1395" i="1" s="1"/>
  <c r="C1396" i="1"/>
  <c r="C1397" i="1"/>
  <c r="P1397" i="1" s="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P1433" i="1" s="1"/>
  <c r="C1434" i="1"/>
  <c r="C1435" i="1"/>
  <c r="C1436" i="1"/>
  <c r="C1437" i="1"/>
  <c r="C1438" i="1"/>
  <c r="C1439" i="1"/>
  <c r="C1440" i="1"/>
  <c r="C1441" i="1"/>
  <c r="C1442" i="1"/>
  <c r="C1443" i="1"/>
  <c r="C1444" i="1"/>
  <c r="C1445" i="1"/>
  <c r="C1446" i="1"/>
  <c r="C1447" i="1"/>
  <c r="C1448" i="1"/>
  <c r="C1449" i="1"/>
  <c r="C1450" i="1"/>
  <c r="C1451" i="1"/>
  <c r="C1452"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L2051" i="1"/>
  <c r="M2051" i="1"/>
  <c r="N2051" i="1"/>
  <c r="O2051" i="1"/>
  <c r="Q2051" i="1"/>
  <c r="R2051" i="1"/>
  <c r="I691" i="15"/>
  <c r="B630" i="15"/>
  <c r="B676" i="15" s="1"/>
  <c r="B696" i="15" s="1"/>
  <c r="B598" i="15"/>
  <c r="B675" i="15" s="1"/>
  <c r="B511" i="15"/>
  <c r="B465" i="15"/>
  <c r="B60" i="15"/>
  <c r="B666" i="15" s="1"/>
  <c r="B62" i="15"/>
  <c r="B668" i="15" s="1"/>
  <c r="B691" i="15" s="1"/>
  <c r="J1601" i="1"/>
  <c r="K1601" i="1"/>
  <c r="L1601" i="1"/>
  <c r="M1601" i="1"/>
  <c r="N1601" i="1"/>
  <c r="O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3" i="1"/>
  <c r="B1593"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1" i="1"/>
  <c r="K201" i="1"/>
  <c r="L201" i="1"/>
  <c r="M201" i="1"/>
  <c r="N201" i="1"/>
  <c r="O201" i="1"/>
  <c r="Q201" i="1"/>
  <c r="R201" i="1"/>
  <c r="J216" i="1"/>
  <c r="K216" i="1"/>
  <c r="L216" i="1"/>
  <c r="M216" i="1"/>
  <c r="N216" i="1"/>
  <c r="O216" i="1"/>
  <c r="Q216" i="1"/>
  <c r="R216" i="1"/>
  <c r="J234" i="1"/>
  <c r="K234" i="1"/>
  <c r="L234" i="1"/>
  <c r="M234" i="1"/>
  <c r="N234" i="1"/>
  <c r="O234" i="1"/>
  <c r="Q234" i="1"/>
  <c r="R234" i="1"/>
  <c r="J235" i="1"/>
  <c r="K235" i="1"/>
  <c r="L235" i="1"/>
  <c r="N235" i="1"/>
  <c r="O235" i="1"/>
  <c r="Q235" i="1"/>
  <c r="R235" i="1"/>
  <c r="J236" i="1"/>
  <c r="K236" i="1"/>
  <c r="L236" i="1"/>
  <c r="M236" i="1"/>
  <c r="N236" i="1"/>
  <c r="O236" i="1"/>
  <c r="Q236" i="1"/>
  <c r="R236" i="1"/>
  <c r="J245" i="1"/>
  <c r="K245" i="1"/>
  <c r="L245" i="1"/>
  <c r="M245" i="1"/>
  <c r="N245" i="1"/>
  <c r="O245" i="1"/>
  <c r="Q245" i="1"/>
  <c r="R245" i="1"/>
  <c r="J246" i="1"/>
  <c r="K246" i="1"/>
  <c r="L246" i="1"/>
  <c r="M246" i="1"/>
  <c r="N246" i="1"/>
  <c r="O246" i="1"/>
  <c r="Q246" i="1"/>
  <c r="R246" i="1"/>
  <c r="J249" i="1"/>
  <c r="K249" i="1"/>
  <c r="L249" i="1"/>
  <c r="M249" i="1"/>
  <c r="N249" i="1"/>
  <c r="O249" i="1"/>
  <c r="Q249" i="1"/>
  <c r="R249" i="1"/>
  <c r="J255" i="1"/>
  <c r="K255" i="1"/>
  <c r="L255" i="1"/>
  <c r="M255" i="1"/>
  <c r="N255" i="1"/>
  <c r="O255" i="1"/>
  <c r="Q255" i="1"/>
  <c r="R255" i="1"/>
  <c r="J303" i="1"/>
  <c r="K303" i="1"/>
  <c r="L303" i="1"/>
  <c r="M303" i="1"/>
  <c r="N303" i="1"/>
  <c r="O303" i="1"/>
  <c r="Q303" i="1"/>
  <c r="R303" i="1"/>
  <c r="J307" i="1"/>
  <c r="K307" i="1"/>
  <c r="L307" i="1"/>
  <c r="M307" i="1"/>
  <c r="N307" i="1"/>
  <c r="O307" i="1"/>
  <c r="Q307" i="1"/>
  <c r="R307" i="1"/>
  <c r="J308" i="1"/>
  <c r="K308" i="1"/>
  <c r="L308" i="1"/>
  <c r="M308" i="1"/>
  <c r="N308" i="1"/>
  <c r="O308" i="1"/>
  <c r="Q308" i="1"/>
  <c r="R308" i="1"/>
  <c r="J357" i="1"/>
  <c r="K357" i="1"/>
  <c r="L357" i="1"/>
  <c r="M357" i="1"/>
  <c r="N357" i="1"/>
  <c r="O357" i="1"/>
  <c r="Q357" i="1"/>
  <c r="R357" i="1"/>
  <c r="J358" i="1"/>
  <c r="K358" i="1"/>
  <c r="L358" i="1"/>
  <c r="M358" i="1"/>
  <c r="N358" i="1"/>
  <c r="O358" i="1"/>
  <c r="Q358" i="1"/>
  <c r="R358" i="1"/>
  <c r="J382" i="1"/>
  <c r="K382" i="1"/>
  <c r="L382" i="1"/>
  <c r="M382" i="1"/>
  <c r="N382" i="1"/>
  <c r="O382" i="1"/>
  <c r="Q382" i="1"/>
  <c r="R382" i="1"/>
  <c r="J406" i="1"/>
  <c r="K406" i="1"/>
  <c r="L406" i="1"/>
  <c r="M406" i="1"/>
  <c r="N406" i="1"/>
  <c r="O406" i="1"/>
  <c r="Q406" i="1"/>
  <c r="R406" i="1"/>
  <c r="J481" i="1"/>
  <c r="K481" i="1"/>
  <c r="L481" i="1"/>
  <c r="M481" i="1"/>
  <c r="N481" i="1"/>
  <c r="O481" i="1"/>
  <c r="Q481" i="1"/>
  <c r="R481" i="1"/>
  <c r="J482" i="1"/>
  <c r="K482" i="1"/>
  <c r="L482" i="1"/>
  <c r="M482" i="1"/>
  <c r="N482" i="1"/>
  <c r="O482" i="1"/>
  <c r="Q482" i="1"/>
  <c r="R482" i="1"/>
  <c r="J581" i="1"/>
  <c r="K581" i="1"/>
  <c r="L581" i="1"/>
  <c r="M581" i="1"/>
  <c r="N581" i="1"/>
  <c r="O581" i="1"/>
  <c r="Q581" i="1"/>
  <c r="R581" i="1"/>
  <c r="J606" i="1"/>
  <c r="K606" i="1"/>
  <c r="L606" i="1"/>
  <c r="M606" i="1"/>
  <c r="N606" i="1"/>
  <c r="O606" i="1"/>
  <c r="Q606" i="1"/>
  <c r="R606" i="1"/>
  <c r="J681" i="1"/>
  <c r="K681" i="1"/>
  <c r="L681" i="1"/>
  <c r="M681" i="1"/>
  <c r="N681" i="1"/>
  <c r="O681" i="1"/>
  <c r="Q681" i="1"/>
  <c r="R681" i="1"/>
  <c r="J682" i="1"/>
  <c r="K682" i="1"/>
  <c r="L682" i="1"/>
  <c r="M682" i="1"/>
  <c r="N682" i="1"/>
  <c r="O682" i="1"/>
  <c r="Q682" i="1"/>
  <c r="R682" i="1"/>
  <c r="J683" i="1"/>
  <c r="K683" i="1"/>
  <c r="L683" i="1"/>
  <c r="M683" i="1"/>
  <c r="N683" i="1"/>
  <c r="O683" i="1"/>
  <c r="Q683" i="1"/>
  <c r="R683" i="1"/>
  <c r="J1340" i="1"/>
  <c r="K1340" i="1"/>
  <c r="L1340" i="1"/>
  <c r="M1340" i="1"/>
  <c r="N1340" i="1"/>
  <c r="O1340" i="1"/>
  <c r="Q1340" i="1"/>
  <c r="R1340" i="1"/>
  <c r="J1339" i="1"/>
  <c r="K1339" i="1"/>
  <c r="L1339" i="1"/>
  <c r="M1339" i="1"/>
  <c r="N1339" i="1"/>
  <c r="O1339" i="1"/>
  <c r="Q1339" i="1"/>
  <c r="R1339" i="1"/>
  <c r="J684" i="1"/>
  <c r="K684" i="1"/>
  <c r="L684" i="1"/>
  <c r="M684" i="1"/>
  <c r="N684" i="1"/>
  <c r="O684" i="1"/>
  <c r="Q684" i="1"/>
  <c r="R684" i="1"/>
  <c r="J884" i="1"/>
  <c r="K884" i="1"/>
  <c r="L884" i="1"/>
  <c r="M884" i="1"/>
  <c r="N884" i="1"/>
  <c r="O884" i="1"/>
  <c r="Q884" i="1"/>
  <c r="R884" i="1"/>
  <c r="J885" i="1"/>
  <c r="K885" i="1"/>
  <c r="L885" i="1"/>
  <c r="M885" i="1"/>
  <c r="N885" i="1"/>
  <c r="O885" i="1"/>
  <c r="Q885" i="1"/>
  <c r="R885" i="1"/>
  <c r="J886" i="1"/>
  <c r="K886" i="1"/>
  <c r="L886" i="1"/>
  <c r="M886" i="1"/>
  <c r="N886" i="1"/>
  <c r="O886" i="1"/>
  <c r="Q886" i="1"/>
  <c r="R886" i="1"/>
  <c r="J887" i="1"/>
  <c r="K887" i="1"/>
  <c r="L887" i="1"/>
  <c r="M887" i="1"/>
  <c r="N887" i="1"/>
  <c r="O887" i="1"/>
  <c r="Q887" i="1"/>
  <c r="R887" i="1"/>
  <c r="J1593" i="1"/>
  <c r="K1593" i="1"/>
  <c r="L1593" i="1"/>
  <c r="M1593" i="1"/>
  <c r="N1593" i="1"/>
  <c r="O1593" i="1"/>
  <c r="Q1593" i="1"/>
  <c r="R1593" i="1"/>
  <c r="J1620" i="1"/>
  <c r="K1620" i="1"/>
  <c r="L1620" i="1"/>
  <c r="M1620" i="1"/>
  <c r="N1620" i="1"/>
  <c r="O1620" i="1"/>
  <c r="Q1620" i="1"/>
  <c r="R1620"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3" i="1"/>
  <c r="K1633" i="1"/>
  <c r="L1633" i="1"/>
  <c r="M1633" i="1"/>
  <c r="N1633" i="1"/>
  <c r="O1633" i="1"/>
  <c r="Q1633" i="1"/>
  <c r="R1633"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1" i="1"/>
  <c r="K1641" i="1"/>
  <c r="L1641" i="1"/>
  <c r="M1641" i="1"/>
  <c r="N1641" i="1"/>
  <c r="O1641" i="1"/>
  <c r="Q1641" i="1"/>
  <c r="R1641" i="1"/>
  <c r="J1643" i="1"/>
  <c r="K1643" i="1"/>
  <c r="L1643" i="1"/>
  <c r="M1643" i="1"/>
  <c r="N1643" i="1"/>
  <c r="Q1643" i="1"/>
  <c r="R1643" i="1"/>
  <c r="J1649" i="1"/>
  <c r="K1649" i="1"/>
  <c r="L1649" i="1"/>
  <c r="M1649" i="1"/>
  <c r="N1649" i="1"/>
  <c r="O1649" i="1"/>
  <c r="Q1649" i="1"/>
  <c r="R1649" i="1"/>
  <c r="J1670" i="1"/>
  <c r="K1670" i="1"/>
  <c r="L1670" i="1"/>
  <c r="M1670" i="1"/>
  <c r="N1670" i="1"/>
  <c r="O1670" i="1"/>
  <c r="Q1670" i="1"/>
  <c r="R1670" i="1"/>
  <c r="J1671" i="1"/>
  <c r="K1671" i="1"/>
  <c r="L1671" i="1"/>
  <c r="M1671" i="1"/>
  <c r="N1671" i="1"/>
  <c r="O1671" i="1"/>
  <c r="Q1671" i="1"/>
  <c r="R1671" i="1"/>
  <c r="J1697" i="1"/>
  <c r="K1697" i="1"/>
  <c r="L1697" i="1"/>
  <c r="M1697" i="1"/>
  <c r="N1697" i="1"/>
  <c r="O1697" i="1"/>
  <c r="Q1697" i="1"/>
  <c r="R1697" i="1"/>
  <c r="J1700" i="1"/>
  <c r="K1700" i="1"/>
  <c r="L1700" i="1"/>
  <c r="M1700" i="1"/>
  <c r="N1700" i="1"/>
  <c r="O1700" i="1"/>
  <c r="Q1700" i="1"/>
  <c r="R1700" i="1"/>
  <c r="J1712" i="1"/>
  <c r="K1712" i="1"/>
  <c r="L1712" i="1"/>
  <c r="M1712" i="1"/>
  <c r="N1712" i="1"/>
  <c r="O1712" i="1"/>
  <c r="Q1712" i="1"/>
  <c r="R1712" i="1"/>
  <c r="J1727" i="1"/>
  <c r="K1727" i="1"/>
  <c r="L1727" i="1"/>
  <c r="M1727" i="1"/>
  <c r="N1727" i="1"/>
  <c r="O1727" i="1"/>
  <c r="Q1727" i="1"/>
  <c r="R1727" i="1"/>
  <c r="J1867" i="1"/>
  <c r="K1867" i="1"/>
  <c r="L1867" i="1"/>
  <c r="M1867" i="1"/>
  <c r="N1867" i="1"/>
  <c r="O1867" i="1"/>
  <c r="Q1867" i="1"/>
  <c r="R1867" i="1"/>
  <c r="K1873" i="1"/>
  <c r="K1874" i="1"/>
  <c r="K1898" i="1"/>
  <c r="K1923" i="1"/>
  <c r="J1930" i="1"/>
  <c r="K1930" i="1"/>
  <c r="L1930" i="1"/>
  <c r="M1930" i="1"/>
  <c r="N1930" i="1"/>
  <c r="O1930" i="1"/>
  <c r="Q1930" i="1"/>
  <c r="R1930" i="1"/>
  <c r="J1932" i="1"/>
  <c r="K1932" i="1"/>
  <c r="L1932" i="1"/>
  <c r="M1932" i="1"/>
  <c r="N1932" i="1"/>
  <c r="O1932" i="1"/>
  <c r="Q1932" i="1"/>
  <c r="R1932" i="1"/>
  <c r="K1938" i="1"/>
  <c r="K1939" i="1"/>
  <c r="K1963" i="1"/>
  <c r="K1988" i="1"/>
  <c r="K2050" i="1"/>
  <c r="L2050" i="1"/>
  <c r="M2050" i="1"/>
  <c r="N2050" i="1"/>
  <c r="O2050" i="1"/>
  <c r="Q2050" i="1"/>
  <c r="R2050" i="1"/>
  <c r="J1995" i="1"/>
  <c r="K1995" i="1"/>
  <c r="L1995" i="1"/>
  <c r="M1995" i="1"/>
  <c r="N1995" i="1"/>
  <c r="O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J124" i="19"/>
  <c r="J122" i="19"/>
  <c r="J121" i="19"/>
  <c r="J120" i="19"/>
  <c r="J119" i="19"/>
  <c r="J117" i="19"/>
  <c r="J116" i="19"/>
  <c r="L114" i="19"/>
  <c r="R1988" i="1" s="1"/>
  <c r="K114" i="19"/>
  <c r="Q1988" i="1" s="1"/>
  <c r="J114" i="19"/>
  <c r="I114" i="19"/>
  <c r="H114" i="19"/>
  <c r="N1988" i="1" s="1"/>
  <c r="G114" i="19"/>
  <c r="M1988" i="1" s="1"/>
  <c r="F114" i="19"/>
  <c r="L1988" i="1" s="1"/>
  <c r="D114" i="19"/>
  <c r="J1988" i="1" s="1"/>
  <c r="L113" i="19"/>
  <c r="R1963" i="1" s="1"/>
  <c r="K113" i="19"/>
  <c r="Q1963" i="1" s="1"/>
  <c r="J113" i="19"/>
  <c r="I113" i="19"/>
  <c r="O1963" i="1" s="1"/>
  <c r="H113" i="19"/>
  <c r="N1963" i="1" s="1"/>
  <c r="G113" i="19"/>
  <c r="M1963" i="1" s="1"/>
  <c r="F113" i="19"/>
  <c r="L1963" i="1" s="1"/>
  <c r="D113" i="19"/>
  <c r="J1963" i="1" s="1"/>
  <c r="L112" i="19"/>
  <c r="R1962" i="1" s="1"/>
  <c r="K112" i="19"/>
  <c r="Q1962" i="1" s="1"/>
  <c r="J112" i="19"/>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I109" i="19"/>
  <c r="O1923" i="1" s="1"/>
  <c r="H109" i="19"/>
  <c r="N1923" i="1" s="1"/>
  <c r="G109" i="19"/>
  <c r="M1923" i="1" s="1"/>
  <c r="F109" i="19"/>
  <c r="L1923" i="1" s="1"/>
  <c r="D109" i="19"/>
  <c r="J1923" i="1" s="1"/>
  <c r="L108" i="19"/>
  <c r="K108" i="19"/>
  <c r="J108" i="19"/>
  <c r="I108" i="19"/>
  <c r="O1898" i="1" s="1"/>
  <c r="H108" i="19"/>
  <c r="N1898" i="1" s="1"/>
  <c r="G108" i="19"/>
  <c r="M1898" i="1" s="1"/>
  <c r="F108" i="19"/>
  <c r="L1898" i="1" s="1"/>
  <c r="D108" i="19"/>
  <c r="J1898" i="1" s="1"/>
  <c r="L107" i="19"/>
  <c r="R1897" i="1" s="1"/>
  <c r="K107" i="19"/>
  <c r="Q1897" i="1" s="1"/>
  <c r="J107" i="19"/>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M235" i="1"/>
  <c r="M162" i="1"/>
  <c r="G10" i="19"/>
  <c r="M148" i="1" s="1"/>
  <c r="C583" i="1"/>
  <c r="C584" i="1"/>
  <c r="P584" i="1" s="1"/>
  <c r="C585" i="1"/>
  <c r="P585" i="1" s="1"/>
  <c r="C586" i="1"/>
  <c r="P586" i="1" s="1"/>
  <c r="C587" i="1"/>
  <c r="P587" i="1" s="1"/>
  <c r="C588" i="1"/>
  <c r="C589" i="1"/>
  <c r="P589" i="1" s="1"/>
  <c r="C590" i="1"/>
  <c r="P590" i="1" s="1"/>
  <c r="C591" i="1"/>
  <c r="C592" i="1"/>
  <c r="P592" i="1" s="1"/>
  <c r="C593" i="1"/>
  <c r="C594" i="1"/>
  <c r="P594" i="1" s="1"/>
  <c r="C595" i="1"/>
  <c r="P595" i="1" s="1"/>
  <c r="C596" i="1"/>
  <c r="C597" i="1"/>
  <c r="C598" i="1"/>
  <c r="P598" i="1" s="1"/>
  <c r="C599" i="1"/>
  <c r="C600" i="1"/>
  <c r="P600" i="1" s="1"/>
  <c r="C601" i="1"/>
  <c r="C602" i="1"/>
  <c r="P602" i="1" s="1"/>
  <c r="C603" i="1"/>
  <c r="C604" i="1"/>
  <c r="C605" i="1"/>
  <c r="P605" i="1" s="1"/>
  <c r="C582" i="1"/>
  <c r="P582"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4" i="1"/>
  <c r="C748" i="1"/>
  <c r="P748" i="1" s="1"/>
  <c r="C749" i="1"/>
  <c r="C750" i="1"/>
  <c r="P750" i="1" s="1"/>
  <c r="C751" i="1"/>
  <c r="C752" i="1"/>
  <c r="C753" i="1"/>
  <c r="P753" i="1" s="1"/>
  <c r="C754" i="1"/>
  <c r="C755" i="1"/>
  <c r="P755" i="1" s="1"/>
  <c r="C756" i="1"/>
  <c r="C757" i="1"/>
  <c r="P757" i="1" s="1"/>
  <c r="C758" i="1"/>
  <c r="C759" i="1"/>
  <c r="P759" i="1" s="1"/>
  <c r="C760" i="1"/>
  <c r="C761" i="1"/>
  <c r="P761" i="1" s="1"/>
  <c r="C762" i="1"/>
  <c r="P762" i="1" s="1"/>
  <c r="C763" i="1"/>
  <c r="P763" i="1" s="1"/>
  <c r="C764" i="1"/>
  <c r="P764" i="1" s="1"/>
  <c r="C765" i="1"/>
  <c r="C766" i="1"/>
  <c r="C767" i="1"/>
  <c r="P767" i="1" s="1"/>
  <c r="C768" i="1"/>
  <c r="P768" i="1" s="1"/>
  <c r="C769" i="1"/>
  <c r="C770" i="1"/>
  <c r="P770" i="1" s="1"/>
  <c r="C771" i="1"/>
  <c r="C772" i="1"/>
  <c r="P772" i="1" s="1"/>
  <c r="C773" i="1"/>
  <c r="C774" i="1"/>
  <c r="P774" i="1" s="1"/>
  <c r="C775" i="1"/>
  <c r="C776" i="1"/>
  <c r="P776" i="1" s="1"/>
  <c r="C777" i="1"/>
  <c r="C778" i="1"/>
  <c r="C779" i="1"/>
  <c r="P779" i="1" s="1"/>
  <c r="C780" i="1"/>
  <c r="P780" i="1" s="1"/>
  <c r="C781" i="1"/>
  <c r="P781" i="1" s="1"/>
  <c r="C782" i="1"/>
  <c r="C783" i="1"/>
  <c r="C784" i="1"/>
  <c r="C785" i="1"/>
  <c r="C786" i="1"/>
  <c r="P786" i="1" s="1"/>
  <c r="C787" i="1"/>
  <c r="C788" i="1"/>
  <c r="C789" i="1"/>
  <c r="P789" i="1" s="1"/>
  <c r="C790" i="1"/>
  <c r="C791" i="1"/>
  <c r="C792" i="1"/>
  <c r="C793" i="1"/>
  <c r="C794" i="1"/>
  <c r="C795" i="1"/>
  <c r="P795" i="1" s="1"/>
  <c r="C796" i="1"/>
  <c r="C797" i="1"/>
  <c r="C798" i="1"/>
  <c r="C799" i="1"/>
  <c r="C800" i="1"/>
  <c r="P800" i="1" s="1"/>
  <c r="C801" i="1"/>
  <c r="C802" i="1"/>
  <c r="C803" i="1"/>
  <c r="P803" i="1" s="1"/>
  <c r="C804" i="1"/>
  <c r="C805" i="1"/>
  <c r="C806" i="1"/>
  <c r="P806" i="1" s="1"/>
  <c r="C807" i="1"/>
  <c r="C808" i="1"/>
  <c r="P808" i="1" s="1"/>
  <c r="C809" i="1"/>
  <c r="C810" i="1"/>
  <c r="C811" i="1"/>
  <c r="C812" i="1"/>
  <c r="P812" i="1" s="1"/>
  <c r="C813" i="1"/>
  <c r="P813" i="1" s="1"/>
  <c r="C814" i="1"/>
  <c r="P814" i="1" s="1"/>
  <c r="C815" i="1"/>
  <c r="C816" i="1"/>
  <c r="C817" i="1"/>
  <c r="C818" i="1"/>
  <c r="P818" i="1" s="1"/>
  <c r="C819" i="1"/>
  <c r="C820" i="1"/>
  <c r="C821" i="1"/>
  <c r="C822" i="1"/>
  <c r="C823" i="1"/>
  <c r="C824" i="1"/>
  <c r="P824" i="1" s="1"/>
  <c r="C825" i="1"/>
  <c r="P825" i="1" s="1"/>
  <c r="C826" i="1"/>
  <c r="P826" i="1" s="1"/>
  <c r="C827" i="1"/>
  <c r="P827" i="1" s="1"/>
  <c r="C828" i="1"/>
  <c r="C829" i="1"/>
  <c r="C830" i="1"/>
  <c r="C831" i="1"/>
  <c r="C832" i="1"/>
  <c r="P832" i="1" s="1"/>
  <c r="C833" i="1"/>
  <c r="C834" i="1"/>
  <c r="C835" i="1"/>
  <c r="P835" i="1" s="1"/>
  <c r="C836" i="1"/>
  <c r="C837" i="1"/>
  <c r="C838" i="1"/>
  <c r="P838" i="1" s="1"/>
  <c r="C839" i="1"/>
  <c r="P839" i="1" s="1"/>
  <c r="C840" i="1"/>
  <c r="P840" i="1" s="1"/>
  <c r="C841" i="1"/>
  <c r="P841" i="1" s="1"/>
  <c r="C842" i="1"/>
  <c r="C843" i="1"/>
  <c r="P843" i="1" s="1"/>
  <c r="C844" i="1"/>
  <c r="P844" i="1" s="1"/>
  <c r="C845" i="1"/>
  <c r="C846" i="1"/>
  <c r="C847" i="1"/>
  <c r="P847" i="1" s="1"/>
  <c r="C848" i="1"/>
  <c r="C849" i="1"/>
  <c r="C850" i="1"/>
  <c r="C851" i="1"/>
  <c r="P851" i="1" s="1"/>
  <c r="C852" i="1"/>
  <c r="P852" i="1" s="1"/>
  <c r="C853" i="1"/>
  <c r="P853" i="1" s="1"/>
  <c r="C854" i="1"/>
  <c r="C855" i="1"/>
  <c r="C856" i="1"/>
  <c r="C857" i="1"/>
  <c r="C858" i="1"/>
  <c r="P858" i="1" s="1"/>
  <c r="C859" i="1"/>
  <c r="P859" i="1" s="1"/>
  <c r="C860" i="1"/>
  <c r="C861" i="1"/>
  <c r="C862" i="1"/>
  <c r="C863" i="1"/>
  <c r="C864" i="1"/>
  <c r="P864" i="1" s="1"/>
  <c r="C865" i="1"/>
  <c r="P865" i="1" s="1"/>
  <c r="C866" i="1"/>
  <c r="C867" i="1"/>
  <c r="P867" i="1" s="1"/>
  <c r="C868" i="1"/>
  <c r="C869" i="1"/>
  <c r="P869" i="1" s="1"/>
  <c r="C870" i="1"/>
  <c r="C871" i="1"/>
  <c r="C872" i="1"/>
  <c r="C873" i="1"/>
  <c r="C874" i="1"/>
  <c r="P874" i="1" s="1"/>
  <c r="C875" i="1"/>
  <c r="C876" i="1"/>
  <c r="P876" i="1" s="1"/>
  <c r="C877" i="1"/>
  <c r="P877" i="1" s="1"/>
  <c r="C878" i="1"/>
  <c r="P878" i="1" s="1"/>
  <c r="C879" i="1"/>
  <c r="P879" i="1" s="1"/>
  <c r="C880" i="1"/>
  <c r="C881" i="1"/>
  <c r="C882" i="1"/>
  <c r="C883" i="1"/>
  <c r="C1453" i="1"/>
  <c r="C1454" i="1"/>
  <c r="P1454" i="1" s="1"/>
  <c r="C1455" i="1"/>
  <c r="P1455" i="1" s="1"/>
  <c r="C1456" i="1"/>
  <c r="C1457" i="1"/>
  <c r="C1458" i="1"/>
  <c r="C1459" i="1"/>
  <c r="C1460" i="1"/>
  <c r="C1461" i="1"/>
  <c r="C1462" i="1"/>
  <c r="C1463" i="1"/>
  <c r="C1464" i="1"/>
  <c r="C1465" i="1"/>
  <c r="P1465" i="1" s="1"/>
  <c r="C1466" i="1"/>
  <c r="C1467" i="1"/>
  <c r="C1468" i="1"/>
  <c r="C1469" i="1"/>
  <c r="P1469" i="1" s="1"/>
  <c r="C1470" i="1"/>
  <c r="C1471" i="1"/>
  <c r="C1472" i="1"/>
  <c r="C1473" i="1"/>
  <c r="C1474" i="1"/>
  <c r="C1475" i="1"/>
  <c r="C1476" i="1"/>
  <c r="C1477" i="1"/>
  <c r="P1477" i="1" s="1"/>
  <c r="C1478" i="1"/>
  <c r="P1478" i="1" s="1"/>
  <c r="C1479" i="1"/>
  <c r="P1479" i="1" s="1"/>
  <c r="C1480" i="1"/>
  <c r="C1481" i="1"/>
  <c r="C1482" i="1"/>
  <c r="P1482" i="1" s="1"/>
  <c r="C1483" i="1"/>
  <c r="P1483" i="1" s="1"/>
  <c r="C1484" i="1"/>
  <c r="P1484" i="1" s="1"/>
  <c r="C1485" i="1"/>
  <c r="C1486" i="1"/>
  <c r="C1487" i="1"/>
  <c r="P1487" i="1" s="1"/>
  <c r="C1488" i="1"/>
  <c r="C1489" i="1"/>
  <c r="C1490" i="1"/>
  <c r="C1491" i="1"/>
  <c r="C1492" i="1"/>
  <c r="C1493" i="1"/>
  <c r="P1493" i="1" s="1"/>
  <c r="C1494" i="1"/>
  <c r="P1494" i="1" s="1"/>
  <c r="C1495" i="1"/>
  <c r="P1495" i="1" s="1"/>
  <c r="C1496" i="1"/>
  <c r="C1497" i="1"/>
  <c r="C1498" i="1"/>
  <c r="C1499" i="1"/>
  <c r="C1500" i="1"/>
  <c r="C1501" i="1"/>
  <c r="C1502" i="1"/>
  <c r="P1502" i="1" s="1"/>
  <c r="C1503" i="1"/>
  <c r="C1504" i="1"/>
  <c r="C1505" i="1"/>
  <c r="C1506" i="1"/>
  <c r="P1506" i="1" s="1"/>
  <c r="C1507" i="1"/>
  <c r="P1507" i="1" s="1"/>
  <c r="C1508" i="1"/>
  <c r="C1509" i="1"/>
  <c r="P1509" i="1" s="1"/>
  <c r="C1510" i="1"/>
  <c r="P1510" i="1" s="1"/>
  <c r="C1511" i="1"/>
  <c r="C1512" i="1"/>
  <c r="C1513" i="1"/>
  <c r="C1514" i="1"/>
  <c r="C1515" i="1"/>
  <c r="P1515" i="1" s="1"/>
  <c r="C1516" i="1"/>
  <c r="C1517" i="1"/>
  <c r="C1518" i="1"/>
  <c r="P1518" i="1" s="1"/>
  <c r="C1519" i="1"/>
  <c r="P1519" i="1" s="1"/>
  <c r="C1520" i="1"/>
  <c r="C1521" i="1"/>
  <c r="C1522" i="1"/>
  <c r="P1522" i="1" s="1"/>
  <c r="C1523" i="1"/>
  <c r="C1524" i="1"/>
  <c r="C1525" i="1"/>
  <c r="C1526" i="1"/>
  <c r="C1527" i="1"/>
  <c r="C1528" i="1"/>
  <c r="C1529" i="1"/>
  <c r="P1529" i="1" s="1"/>
  <c r="C1530" i="1"/>
  <c r="C1531" i="1"/>
  <c r="C1532" i="1"/>
  <c r="C1533" i="1"/>
  <c r="C1534" i="1"/>
  <c r="C1535" i="1"/>
  <c r="P1535" i="1" s="1"/>
  <c r="C1536" i="1"/>
  <c r="C1537" i="1"/>
  <c r="P1537" i="1" s="1"/>
  <c r="C1538" i="1"/>
  <c r="C1539" i="1"/>
  <c r="P1539" i="1" s="1"/>
  <c r="C1540" i="1"/>
  <c r="C1541" i="1"/>
  <c r="C1542" i="1"/>
  <c r="C1543" i="1"/>
  <c r="C1544" i="1"/>
  <c r="C1545" i="1"/>
  <c r="C1546" i="1"/>
  <c r="C1547" i="1"/>
  <c r="P1547" i="1" s="1"/>
  <c r="C1548" i="1"/>
  <c r="C1549" i="1"/>
  <c r="C1550" i="1"/>
  <c r="P1550" i="1" s="1"/>
  <c r="C1551" i="1"/>
  <c r="P1551" i="1" s="1"/>
  <c r="C1552" i="1"/>
  <c r="C1553" i="1"/>
  <c r="C1554" i="1"/>
  <c r="C1555" i="1"/>
  <c r="C1556" i="1"/>
  <c r="P1556" i="1" s="1"/>
  <c r="C1557" i="1"/>
  <c r="P1557" i="1" s="1"/>
  <c r="C1558" i="1"/>
  <c r="P1558" i="1" s="1"/>
  <c r="C1559" i="1"/>
  <c r="P1559" i="1" s="1"/>
  <c r="C1560" i="1"/>
  <c r="C1561" i="1"/>
  <c r="P1561" i="1" s="1"/>
  <c r="C1562" i="1"/>
  <c r="P1562" i="1" s="1"/>
  <c r="C1563" i="1"/>
  <c r="P1563" i="1" s="1"/>
  <c r="C1564" i="1"/>
  <c r="C1565" i="1"/>
  <c r="P1565" i="1" s="1"/>
  <c r="C1566" i="1"/>
  <c r="P1566" i="1" s="1"/>
  <c r="C1567" i="1"/>
  <c r="P1567" i="1" s="1"/>
  <c r="C1568" i="1"/>
  <c r="C1569" i="1"/>
  <c r="C1570" i="1"/>
  <c r="C1571" i="1"/>
  <c r="C1572" i="1"/>
  <c r="C1573" i="1"/>
  <c r="C1574" i="1"/>
  <c r="C1575" i="1"/>
  <c r="P1575" i="1" s="1"/>
  <c r="C1576" i="1"/>
  <c r="C1577" i="1"/>
  <c r="P1577" i="1" s="1"/>
  <c r="C1578" i="1"/>
  <c r="C1579" i="1"/>
  <c r="C1580" i="1"/>
  <c r="C1581" i="1"/>
  <c r="C1582" i="1"/>
  <c r="P1582" i="1" s="1"/>
  <c r="C1583" i="1"/>
  <c r="C1584" i="1"/>
  <c r="P1584" i="1" s="1"/>
  <c r="C1585" i="1"/>
  <c r="C1586" i="1"/>
  <c r="C1587" i="1"/>
  <c r="P1587" i="1" s="1"/>
  <c r="C1588" i="1"/>
  <c r="P1588" i="1" s="1"/>
  <c r="C1589" i="1"/>
  <c r="P1589" i="1" s="1"/>
  <c r="Q1439" i="1"/>
  <c r="L1439" i="1"/>
  <c r="M1439" i="1"/>
  <c r="C622" i="1"/>
  <c r="C623" i="1"/>
  <c r="P623" i="1" s="1"/>
  <c r="C624" i="1"/>
  <c r="C625" i="1"/>
  <c r="C626" i="1"/>
  <c r="C627" i="1"/>
  <c r="C628" i="1"/>
  <c r="C629" i="1"/>
  <c r="C630" i="1"/>
  <c r="C631" i="1"/>
  <c r="P631" i="1" s="1"/>
  <c r="C632" i="1"/>
  <c r="P632" i="1" s="1"/>
  <c r="C633" i="1"/>
  <c r="P633" i="1" s="1"/>
  <c r="C634" i="1"/>
  <c r="P634" i="1" s="1"/>
  <c r="C635" i="1"/>
  <c r="P635" i="1" s="1"/>
  <c r="C636" i="1"/>
  <c r="C637" i="1"/>
  <c r="P637" i="1" s="1"/>
  <c r="C638" i="1"/>
  <c r="C639" i="1"/>
  <c r="P639" i="1" s="1"/>
  <c r="C640" i="1"/>
  <c r="C641" i="1"/>
  <c r="C642" i="1"/>
  <c r="P642" i="1" s="1"/>
  <c r="C643" i="1"/>
  <c r="P643" i="1" s="1"/>
  <c r="C644" i="1"/>
  <c r="P644" i="1" s="1"/>
  <c r="C645" i="1"/>
  <c r="C646" i="1"/>
  <c r="C647" i="1"/>
  <c r="P647" i="1" s="1"/>
  <c r="C648" i="1"/>
  <c r="P648" i="1" s="1"/>
  <c r="C649" i="1"/>
  <c r="C650" i="1"/>
  <c r="C651" i="1"/>
  <c r="P651" i="1" s="1"/>
  <c r="C652" i="1"/>
  <c r="C653" i="1"/>
  <c r="P653" i="1" s="1"/>
  <c r="C654" i="1"/>
  <c r="C655" i="1"/>
  <c r="P655" i="1" s="1"/>
  <c r="G152" i="13"/>
  <c r="G139" i="13"/>
  <c r="C608" i="1"/>
  <c r="P608" i="1" s="1"/>
  <c r="C609" i="1"/>
  <c r="C610" i="1"/>
  <c r="C611" i="1"/>
  <c r="C612" i="1"/>
  <c r="C613" i="1"/>
  <c r="P613" i="1" s="1"/>
  <c r="C614" i="1"/>
  <c r="C615" i="1"/>
  <c r="P615" i="1" s="1"/>
  <c r="C616" i="1"/>
  <c r="P616" i="1" s="1"/>
  <c r="C617" i="1"/>
  <c r="C618" i="1"/>
  <c r="P618" i="1" s="1"/>
  <c r="C619" i="1"/>
  <c r="P619" i="1" s="1"/>
  <c r="C620" i="1"/>
  <c r="C621" i="1"/>
  <c r="P621" i="1" s="1"/>
  <c r="C607" i="1"/>
  <c r="P607" i="1" s="1"/>
  <c r="C385" i="1"/>
  <c r="P385" i="1" s="1"/>
  <c r="C386" i="1"/>
  <c r="P386" i="1" s="1"/>
  <c r="C387" i="1"/>
  <c r="P387" i="1" s="1"/>
  <c r="C388" i="1"/>
  <c r="P388" i="1" s="1"/>
  <c r="C389" i="1"/>
  <c r="P389" i="1" s="1"/>
  <c r="C390" i="1"/>
  <c r="P390" i="1" s="1"/>
  <c r="C391" i="1"/>
  <c r="P391" i="1" s="1"/>
  <c r="C392" i="1"/>
  <c r="P392" i="1" s="1"/>
  <c r="C393" i="1"/>
  <c r="P393" i="1" s="1"/>
  <c r="C394" i="1"/>
  <c r="P394" i="1" s="1"/>
  <c r="C395" i="1"/>
  <c r="P395" i="1" s="1"/>
  <c r="C396" i="1"/>
  <c r="P396" i="1" s="1"/>
  <c r="C397" i="1"/>
  <c r="P397" i="1" s="1"/>
  <c r="C398" i="1"/>
  <c r="P398" i="1" s="1"/>
  <c r="C383"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C172" i="1"/>
  <c r="C171" i="1"/>
  <c r="P171" i="1" s="1"/>
  <c r="C170" i="1"/>
  <c r="P170" i="1" s="1"/>
  <c r="C169" i="1"/>
  <c r="P169" i="1" s="1"/>
  <c r="C168" i="1"/>
  <c r="C167" i="1"/>
  <c r="C166" i="1"/>
  <c r="P166" i="1" s="1"/>
  <c r="C165" i="1"/>
  <c r="C164" i="1"/>
  <c r="C1702" i="1"/>
  <c r="C1703" i="1"/>
  <c r="P1703" i="1" s="1"/>
  <c r="C1704" i="1"/>
  <c r="C1705" i="1"/>
  <c r="C1706" i="1"/>
  <c r="C1707" i="1"/>
  <c r="C1708" i="1"/>
  <c r="C1709" i="1"/>
  <c r="P1709" i="1" s="1"/>
  <c r="C1710" i="1"/>
  <c r="P1710" i="1" s="1"/>
  <c r="C1711" i="1"/>
  <c r="C1701" i="1"/>
  <c r="R1359" i="1"/>
  <c r="L1359" i="1"/>
  <c r="O1359" i="1"/>
  <c r="K1359"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C1997" i="1"/>
  <c r="C1998" i="1"/>
  <c r="P1998" i="1" s="1"/>
  <c r="C1999" i="1"/>
  <c r="P1999" i="1" s="1"/>
  <c r="F55" i="8"/>
  <c r="B12" i="18"/>
  <c r="B18" i="18"/>
  <c r="F89" i="8" s="1"/>
  <c r="F76" i="8"/>
  <c r="B11" i="18"/>
  <c r="F62" i="8" s="1"/>
  <c r="F183" i="8"/>
  <c r="F42" i="8"/>
  <c r="F9" i="8"/>
  <c r="B56" i="18"/>
  <c r="O529" i="1" s="1"/>
  <c r="B55" i="18"/>
  <c r="F230" i="8"/>
  <c r="F227" i="8"/>
  <c r="B49" i="18"/>
  <c r="F226" i="8" s="1"/>
  <c r="F225" i="8"/>
  <c r="F224" i="8"/>
  <c r="F222" i="8"/>
  <c r="F220" i="8"/>
  <c r="F218" i="8"/>
  <c r="F217" i="8"/>
  <c r="B41" i="18"/>
  <c r="F200" i="8" s="1"/>
  <c r="B40" i="18"/>
  <c r="F191" i="8" s="1"/>
  <c r="B39" i="18"/>
  <c r="B38" i="18"/>
  <c r="F187" i="8" s="1"/>
  <c r="B37" i="18"/>
  <c r="F190" i="8" s="1"/>
  <c r="B34" i="18"/>
  <c r="F145" i="8" s="1"/>
  <c r="B33" i="18"/>
  <c r="B32" i="18"/>
  <c r="B31" i="18"/>
  <c r="F138" i="8" s="1"/>
  <c r="F155" i="8"/>
  <c r="F154" i="8"/>
  <c r="B28" i="18"/>
  <c r="F137" i="8" s="1"/>
  <c r="B26" i="18"/>
  <c r="B21" i="18"/>
  <c r="B20" i="18"/>
  <c r="F85" i="8"/>
  <c r="F51" i="8"/>
  <c r="B6" i="18"/>
  <c r="B3" i="18"/>
  <c r="C264" i="1"/>
  <c r="C324" i="1"/>
  <c r="C323" i="1"/>
  <c r="C322" i="1"/>
  <c r="C321" i="1"/>
  <c r="C320" i="1"/>
  <c r="C319" i="1"/>
  <c r="P319" i="1" s="1"/>
  <c r="C318" i="1"/>
  <c r="P318" i="1" s="1"/>
  <c r="C317" i="1"/>
  <c r="C316" i="1"/>
  <c r="C315" i="1"/>
  <c r="C314" i="1"/>
  <c r="P314" i="1" s="1"/>
  <c r="C313" i="1"/>
  <c r="P313" i="1" s="1"/>
  <c r="C312" i="1"/>
  <c r="C311" i="1"/>
  <c r="P311" i="1" s="1"/>
  <c r="C309" i="1"/>
  <c r="C1994" i="1"/>
  <c r="C1929" i="1"/>
  <c r="C483" i="1"/>
  <c r="C1595" i="1"/>
  <c r="C1596" i="1"/>
  <c r="C1726" i="1"/>
  <c r="C1725" i="1"/>
  <c r="P1725" i="1" s="1"/>
  <c r="C1724" i="1"/>
  <c r="P1724" i="1" s="1"/>
  <c r="C1723" i="1"/>
  <c r="C1722" i="1"/>
  <c r="P1722" i="1" s="1"/>
  <c r="C1721" i="1"/>
  <c r="P1721" i="1" s="1"/>
  <c r="C1720" i="1"/>
  <c r="C1719" i="1"/>
  <c r="C1718" i="1"/>
  <c r="C1717" i="1"/>
  <c r="C1716" i="1"/>
  <c r="P1716" i="1" s="1"/>
  <c r="C1715" i="1"/>
  <c r="C1714" i="1"/>
  <c r="P1714" i="1" s="1"/>
  <c r="C1713" i="1"/>
  <c r="P1713" i="1" s="1"/>
  <c r="C374" i="1"/>
  <c r="C373" i="1"/>
  <c r="C372" i="1"/>
  <c r="C271" i="1"/>
  <c r="C270" i="1"/>
  <c r="C269" i="1"/>
  <c r="P269" i="1" s="1"/>
  <c r="C1699" i="1"/>
  <c r="C1698" i="1"/>
  <c r="P1698" i="1" s="1"/>
  <c r="C692" i="1"/>
  <c r="P692" i="1" s="1"/>
  <c r="C693" i="1"/>
  <c r="P693" i="1" s="1"/>
  <c r="C694" i="1"/>
  <c r="C695" i="1"/>
  <c r="C696" i="1"/>
  <c r="C697" i="1"/>
  <c r="P697" i="1" s="1"/>
  <c r="C698" i="1"/>
  <c r="C699" i="1"/>
  <c r="C700" i="1"/>
  <c r="C701" i="1"/>
  <c r="C702" i="1"/>
  <c r="C703" i="1"/>
  <c r="C704" i="1"/>
  <c r="C705" i="1"/>
  <c r="C706" i="1"/>
  <c r="C707" i="1"/>
  <c r="C708" i="1"/>
  <c r="C709" i="1"/>
  <c r="C710" i="1"/>
  <c r="C711" i="1"/>
  <c r="P711" i="1" s="1"/>
  <c r="C712" i="1"/>
  <c r="C713" i="1"/>
  <c r="C714" i="1"/>
  <c r="C715" i="1"/>
  <c r="P715" i="1" s="1"/>
  <c r="C716" i="1"/>
  <c r="P716" i="1" s="1"/>
  <c r="C717" i="1"/>
  <c r="P717" i="1" s="1"/>
  <c r="C718" i="1"/>
  <c r="C719" i="1"/>
  <c r="P719" i="1" s="1"/>
  <c r="C720" i="1"/>
  <c r="C721" i="1"/>
  <c r="P721" i="1" s="1"/>
  <c r="C722" i="1"/>
  <c r="C723" i="1"/>
  <c r="C724" i="1"/>
  <c r="C725" i="1"/>
  <c r="P725" i="1" s="1"/>
  <c r="C726" i="1"/>
  <c r="C727" i="1"/>
  <c r="C728" i="1"/>
  <c r="C729" i="1"/>
  <c r="P729" i="1" s="1"/>
  <c r="C730" i="1"/>
  <c r="C731" i="1"/>
  <c r="P731" i="1" s="1"/>
  <c r="C732" i="1"/>
  <c r="C733" i="1"/>
  <c r="C734" i="1"/>
  <c r="C735" i="1"/>
  <c r="C736" i="1"/>
  <c r="C737" i="1"/>
  <c r="P737" i="1" s="1"/>
  <c r="C738" i="1"/>
  <c r="P738" i="1" s="1"/>
  <c r="C739" i="1"/>
  <c r="C740" i="1"/>
  <c r="P740" i="1" s="1"/>
  <c r="C741" i="1"/>
  <c r="C742" i="1"/>
  <c r="C743" i="1"/>
  <c r="P743" i="1" s="1"/>
  <c r="C744" i="1"/>
  <c r="C745" i="1"/>
  <c r="C746" i="1"/>
  <c r="C747" i="1"/>
  <c r="C691" i="1"/>
  <c r="P691" i="1" s="1"/>
  <c r="C690" i="1"/>
  <c r="C1628" i="1"/>
  <c r="C1627" i="1"/>
  <c r="C1626" i="1"/>
  <c r="P1626" i="1" s="1"/>
  <c r="C1625" i="1"/>
  <c r="P1625" i="1" s="1"/>
  <c r="C1624" i="1"/>
  <c r="C1623" i="1"/>
  <c r="C1622" i="1"/>
  <c r="P1622" i="1" s="1"/>
  <c r="C1621" i="1"/>
  <c r="C1665" i="1"/>
  <c r="P1665" i="1" s="1"/>
  <c r="C1666" i="1"/>
  <c r="C1667" i="1"/>
  <c r="P1667" i="1" s="1"/>
  <c r="C1668" i="1"/>
  <c r="C1669" i="1"/>
  <c r="P1669" i="1" s="1"/>
  <c r="Q1739" i="1"/>
  <c r="B1741" i="1"/>
  <c r="Q1743" i="1"/>
  <c r="C205" i="1"/>
  <c r="P205" i="1" s="1"/>
  <c r="C210" i="1"/>
  <c r="C215" i="1"/>
  <c r="C203" i="1"/>
  <c r="C204" i="1"/>
  <c r="C206" i="1"/>
  <c r="C207" i="1"/>
  <c r="C208" i="1"/>
  <c r="C209" i="1"/>
  <c r="P209" i="1" s="1"/>
  <c r="C211" i="1"/>
  <c r="C212" i="1"/>
  <c r="C213" i="1"/>
  <c r="P213" i="1" s="1"/>
  <c r="C214" i="1"/>
  <c r="P214" i="1" s="1"/>
  <c r="B17" i="10"/>
  <c r="C61" i="1"/>
  <c r="P61" i="1" s="1"/>
  <c r="C60" i="1"/>
  <c r="P60" i="1" s="1"/>
  <c r="C59" i="1"/>
  <c r="C58" i="1"/>
  <c r="C57" i="1"/>
  <c r="C56" i="1"/>
  <c r="C55" i="1"/>
  <c r="C54" i="1"/>
  <c r="P54" i="1" s="1"/>
  <c r="C53" i="1"/>
  <c r="P53" i="1" s="1"/>
  <c r="C52" i="1"/>
  <c r="P52" i="1" s="1"/>
  <c r="C51" i="1"/>
  <c r="P51" i="1" s="1"/>
  <c r="C50" i="1"/>
  <c r="C49" i="1"/>
  <c r="C48" i="1"/>
  <c r="C47" i="1"/>
  <c r="C46" i="1"/>
  <c r="C45" i="1"/>
  <c r="C44" i="1"/>
  <c r="C43" i="1"/>
  <c r="P43" i="1" s="1"/>
  <c r="C42" i="1"/>
  <c r="C41" i="1"/>
  <c r="C40" i="1"/>
  <c r="C39" i="1"/>
  <c r="P39" i="1" s="1"/>
  <c r="C38" i="1"/>
  <c r="C37" i="1"/>
  <c r="P37" i="1" s="1"/>
  <c r="C36" i="1"/>
  <c r="P36" i="1" s="1"/>
  <c r="C35" i="1"/>
  <c r="C34" i="1"/>
  <c r="C33" i="1"/>
  <c r="P33" i="1" s="1"/>
  <c r="C32" i="1"/>
  <c r="C31" i="1"/>
  <c r="C30" i="1"/>
  <c r="C29" i="1"/>
  <c r="P29" i="1" s="1"/>
  <c r="C28" i="1"/>
  <c r="C27" i="1"/>
  <c r="C26" i="1"/>
  <c r="C25" i="1"/>
  <c r="C24" i="1"/>
  <c r="C23" i="1"/>
  <c r="C22" i="1"/>
  <c r="C21" i="1"/>
  <c r="C20" i="1"/>
  <c r="P20" i="1" s="1"/>
  <c r="C19" i="1"/>
  <c r="C18" i="1"/>
  <c r="C17" i="1"/>
  <c r="C16" i="1"/>
  <c r="C15" i="1"/>
  <c r="C14" i="1"/>
  <c r="C13" i="1"/>
  <c r="P13" i="1" s="1"/>
  <c r="C12" i="1"/>
  <c r="P12" i="1" s="1"/>
  <c r="C11" i="1"/>
  <c r="P11" i="1" s="1"/>
  <c r="C10" i="1"/>
  <c r="P10" i="1" s="1"/>
  <c r="C9" i="1"/>
  <c r="P9" i="1" s="1"/>
  <c r="C8" i="1"/>
  <c r="P8" i="1" s="1"/>
  <c r="C7" i="1"/>
  <c r="P7" i="1" s="1"/>
  <c r="C6" i="1"/>
  <c r="P6" i="1" s="1"/>
  <c r="C5" i="1"/>
  <c r="P5" i="1" s="1"/>
  <c r="C4" i="1"/>
  <c r="P4" i="1" s="1"/>
  <c r="C3" i="1"/>
  <c r="P3" i="1" s="1"/>
  <c r="C407" i="1"/>
  <c r="C367" i="1"/>
  <c r="C689" i="1"/>
  <c r="P689" i="1" s="1"/>
  <c r="C688" i="1"/>
  <c r="C687" i="1"/>
  <c r="P687" i="1" s="1"/>
  <c r="C686" i="1"/>
  <c r="P686" i="1" s="1"/>
  <c r="C685" i="1"/>
  <c r="C480" i="1"/>
  <c r="P480" i="1" s="1"/>
  <c r="C479" i="1"/>
  <c r="P479" i="1" s="1"/>
  <c r="C1947" i="1"/>
  <c r="B186" i="13"/>
  <c r="B187" i="13"/>
  <c r="C151" i="1"/>
  <c r="P151" i="1" s="1"/>
  <c r="C152" i="1"/>
  <c r="C153" i="1"/>
  <c r="C154" i="1"/>
  <c r="C155" i="1"/>
  <c r="P155" i="1" s="1"/>
  <c r="C156" i="1"/>
  <c r="C157" i="1"/>
  <c r="C158" i="1"/>
  <c r="C159" i="1"/>
  <c r="P159" i="1" s="1"/>
  <c r="C149" i="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P74" i="1" s="1"/>
  <c r="C73" i="1"/>
  <c r="C72" i="1"/>
  <c r="C71" i="1"/>
  <c r="C70" i="1"/>
  <c r="C69" i="1"/>
  <c r="P69" i="1" s="1"/>
  <c r="C68" i="1"/>
  <c r="C67" i="1"/>
  <c r="C66" i="1"/>
  <c r="C65" i="1"/>
  <c r="C64" i="1"/>
  <c r="P64" i="1" s="1"/>
  <c r="C1949" i="1"/>
  <c r="C268" i="1"/>
  <c r="C371" i="1"/>
  <c r="C1948" i="1"/>
  <c r="C267" i="1"/>
  <c r="C370" i="1"/>
  <c r="P370" i="1" s="1"/>
  <c r="C1664" i="1"/>
  <c r="L1738" i="1"/>
  <c r="C163" i="1"/>
  <c r="P163" i="1" s="1"/>
  <c r="C166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C1645" i="1"/>
  <c r="P1645" i="1" s="1"/>
  <c r="C1646" i="1"/>
  <c r="C1647" i="1"/>
  <c r="P1647" i="1" s="1"/>
  <c r="C1648" i="1"/>
  <c r="C258" i="1"/>
  <c r="C259" i="1"/>
  <c r="P259" i="1" s="1"/>
  <c r="C260" i="1"/>
  <c r="P260" i="1" s="1"/>
  <c r="C261" i="1"/>
  <c r="C262" i="1"/>
  <c r="C263" i="1"/>
  <c r="C265" i="1"/>
  <c r="P265" i="1" s="1"/>
  <c r="C266" i="1"/>
  <c r="C256" i="1"/>
  <c r="C368" i="1"/>
  <c r="C369" i="1"/>
  <c r="P369" i="1" s="1"/>
  <c r="C202" i="1"/>
  <c r="C222" i="1"/>
  <c r="C223" i="1"/>
  <c r="C224" i="1"/>
  <c r="P224" i="1" s="1"/>
  <c r="C225" i="1"/>
  <c r="C226" i="1"/>
  <c r="C227" i="1"/>
  <c r="P227" i="1" s="1"/>
  <c r="C228" i="1"/>
  <c r="P228" i="1" s="1"/>
  <c r="C229" i="1"/>
  <c r="C230" i="1"/>
  <c r="C231" i="1"/>
  <c r="C232" i="1"/>
  <c r="P232" i="1" s="1"/>
  <c r="C233" i="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P1937" i="1" s="1"/>
  <c r="C1936" i="1"/>
  <c r="C1935" i="1"/>
  <c r="C1934" i="1"/>
  <c r="C1933" i="1"/>
  <c r="C1905" i="1"/>
  <c r="C1904" i="1"/>
  <c r="C1903" i="1"/>
  <c r="C1902" i="1"/>
  <c r="C1901" i="1"/>
  <c r="C1900" i="1"/>
  <c r="K1900" i="1" s="1"/>
  <c r="C1899" i="1"/>
  <c r="C1875" i="1"/>
  <c r="C1869" i="1"/>
  <c r="P1869" i="1" s="1"/>
  <c r="C1870" i="1"/>
  <c r="C1871" i="1"/>
  <c r="P1871" i="1" s="1"/>
  <c r="C1872" i="1"/>
  <c r="P1872" i="1" s="1"/>
  <c r="C1868" i="1"/>
  <c r="P1868" i="1" s="1"/>
  <c r="C1662" i="1"/>
  <c r="P1662" i="1" s="1"/>
  <c r="C1651" i="1"/>
  <c r="P1651" i="1" s="1"/>
  <c r="C1652" i="1"/>
  <c r="P1652" i="1" s="1"/>
  <c r="C1653" i="1"/>
  <c r="C1654" i="1"/>
  <c r="C1655" i="1"/>
  <c r="C1656" i="1"/>
  <c r="C1657" i="1"/>
  <c r="P1657" i="1" s="1"/>
  <c r="C1658" i="1"/>
  <c r="C1659" i="1"/>
  <c r="C1660" i="1"/>
  <c r="C1661" i="1"/>
  <c r="P1661" i="1" s="1"/>
  <c r="C1650" i="1"/>
  <c r="C361" i="1"/>
  <c r="C362" i="1"/>
  <c r="P362" i="1" s="1"/>
  <c r="C363" i="1"/>
  <c r="C364" i="1"/>
  <c r="P364" i="1" s="1"/>
  <c r="C365" i="1"/>
  <c r="C366" i="1"/>
  <c r="C360" i="1"/>
  <c r="C251" i="1"/>
  <c r="P251" i="1" s="1"/>
  <c r="C252" i="1"/>
  <c r="P252" i="1" s="1"/>
  <c r="C253" i="1"/>
  <c r="C254" i="1"/>
  <c r="P254" i="1" s="1"/>
  <c r="C250" i="1"/>
  <c r="C248" i="1"/>
  <c r="P248" i="1" s="1"/>
  <c r="C247" i="1"/>
  <c r="P247" i="1" s="1"/>
  <c r="C218" i="1"/>
  <c r="C219" i="1"/>
  <c r="P219" i="1" s="1"/>
  <c r="C220" i="1"/>
  <c r="C221" i="1"/>
  <c r="P221" i="1" s="1"/>
  <c r="C217" i="1"/>
  <c r="P217" i="1" s="1"/>
  <c r="C150" i="1"/>
  <c r="A1735" i="1"/>
  <c r="O1734" i="1"/>
  <c r="B1733" i="1"/>
  <c r="L1732" i="1"/>
  <c r="N1729" i="1"/>
  <c r="C1728" i="1"/>
  <c r="P1728" i="1" s="1"/>
  <c r="R507" i="1"/>
  <c r="F82" i="8"/>
  <c r="B159" i="13"/>
  <c r="F81" i="8"/>
  <c r="F151" i="8"/>
  <c r="F205" i="8"/>
  <c r="F152" i="8"/>
  <c r="B188" i="13"/>
  <c r="B189" i="13"/>
  <c r="F59" i="8"/>
  <c r="B160" i="13"/>
  <c r="A131" i="13"/>
  <c r="A118" i="13"/>
  <c r="A120" i="13"/>
  <c r="A121" i="13"/>
  <c r="F68" i="8"/>
  <c r="B163" i="13"/>
  <c r="A103" i="13"/>
  <c r="A105" i="13"/>
  <c r="A106" i="13"/>
  <c r="F70" i="8"/>
  <c r="A122" i="13"/>
  <c r="A111" i="13"/>
  <c r="A107" i="13"/>
  <c r="F90" i="8" l="1"/>
  <c r="F188" i="8"/>
  <c r="F189" i="8"/>
  <c r="F149" i="8"/>
  <c r="F146" i="8"/>
  <c r="F141" i="8"/>
  <c r="F140" i="8"/>
  <c r="F142" i="8"/>
  <c r="F115" i="8"/>
  <c r="F114" i="8"/>
  <c r="F134" i="8"/>
  <c r="F112" i="8"/>
  <c r="F113" i="8"/>
  <c r="F24" i="8"/>
  <c r="F28" i="8"/>
  <c r="F25" i="8"/>
  <c r="F171" i="8"/>
  <c r="F29" i="8"/>
  <c r="F167" i="8"/>
  <c r="F41" i="8"/>
  <c r="F46" i="8"/>
  <c r="Q1673" i="1"/>
  <c r="P1673" i="1"/>
  <c r="O1675" i="1"/>
  <c r="P1675" i="1"/>
  <c r="N1676" i="1"/>
  <c r="P1676" i="1"/>
  <c r="M1677" i="1"/>
  <c r="P1677" i="1"/>
  <c r="L1678" i="1"/>
  <c r="P1678" i="1"/>
  <c r="R1679" i="1"/>
  <c r="P1679" i="1"/>
  <c r="Q1681" i="1"/>
  <c r="P1681" i="1"/>
  <c r="O1683" i="1"/>
  <c r="P1683" i="1"/>
  <c r="N1684" i="1"/>
  <c r="P1684" i="1"/>
  <c r="M1685" i="1"/>
  <c r="P1685" i="1"/>
  <c r="L1686" i="1"/>
  <c r="P1686" i="1"/>
  <c r="J1687" i="1"/>
  <c r="P1687" i="1"/>
  <c r="Q1689" i="1"/>
  <c r="P1689" i="1"/>
  <c r="O1691" i="1"/>
  <c r="P1691" i="1"/>
  <c r="N1692" i="1"/>
  <c r="P1692" i="1"/>
  <c r="M1693" i="1"/>
  <c r="P1693" i="1"/>
  <c r="L1694" i="1"/>
  <c r="P1694" i="1"/>
  <c r="J1695" i="1"/>
  <c r="P1695" i="1"/>
  <c r="B1342" i="1"/>
  <c r="P1342" i="1"/>
  <c r="A1343" i="1"/>
  <c r="P1343" i="1"/>
  <c r="A1344" i="1"/>
  <c r="P1344" i="1"/>
  <c r="M1345" i="1"/>
  <c r="P1345" i="1"/>
  <c r="B1346" i="1"/>
  <c r="P1346" i="1"/>
  <c r="N1347" i="1"/>
  <c r="P1347" i="1"/>
  <c r="Q1348" i="1"/>
  <c r="P1348" i="1"/>
  <c r="Q1349" i="1"/>
  <c r="P1349" i="1"/>
  <c r="B1350" i="1"/>
  <c r="P1350" i="1"/>
  <c r="A1351" i="1"/>
  <c r="P1351" i="1"/>
  <c r="A1352" i="1"/>
  <c r="P1352" i="1"/>
  <c r="B1354" i="1"/>
  <c r="P1354" i="1"/>
  <c r="A1356" i="1"/>
  <c r="P1356" i="1"/>
  <c r="R1357" i="1"/>
  <c r="P1357" i="1"/>
  <c r="B1358" i="1"/>
  <c r="P1358" i="1"/>
  <c r="A1359" i="1"/>
  <c r="P1359" i="1"/>
  <c r="A1360" i="1"/>
  <c r="P1360" i="1"/>
  <c r="K1361" i="1"/>
  <c r="P1361" i="1"/>
  <c r="B1362" i="1"/>
  <c r="P1362" i="1"/>
  <c r="A1364" i="1"/>
  <c r="P1364" i="1"/>
  <c r="K1365" i="1"/>
  <c r="P1365" i="1"/>
  <c r="B1366" i="1"/>
  <c r="P1366" i="1"/>
  <c r="A1367" i="1"/>
  <c r="P1367" i="1"/>
  <c r="A1368" i="1"/>
  <c r="P1368" i="1"/>
  <c r="B1370" i="1"/>
  <c r="P1370" i="1"/>
  <c r="K1371" i="1"/>
  <c r="P1371" i="1"/>
  <c r="A1372" i="1"/>
  <c r="P1372" i="1"/>
  <c r="L1373" i="1"/>
  <c r="P1373" i="1"/>
  <c r="B1374" i="1"/>
  <c r="P1374" i="1"/>
  <c r="A1375" i="1"/>
  <c r="P1375" i="1"/>
  <c r="A1376" i="1"/>
  <c r="P1376" i="1"/>
  <c r="R1377" i="1"/>
  <c r="P1377" i="1"/>
  <c r="B1378" i="1"/>
  <c r="P1378" i="1"/>
  <c r="R1379" i="1"/>
  <c r="P1379" i="1"/>
  <c r="A1380" i="1"/>
  <c r="P1380" i="1"/>
  <c r="M1381" i="1"/>
  <c r="P1381" i="1"/>
  <c r="B1382" i="1"/>
  <c r="P1382" i="1"/>
  <c r="A1383" i="1"/>
  <c r="P1383" i="1"/>
  <c r="A1384" i="1"/>
  <c r="P1384" i="1"/>
  <c r="L1385" i="1"/>
  <c r="P1385" i="1"/>
  <c r="B1386" i="1"/>
  <c r="P1386" i="1"/>
  <c r="A1388" i="1"/>
  <c r="P1388" i="1"/>
  <c r="B1390" i="1"/>
  <c r="P1390" i="1"/>
  <c r="A1391" i="1"/>
  <c r="P1391" i="1"/>
  <c r="A1392" i="1"/>
  <c r="P1392" i="1"/>
  <c r="N1393" i="1"/>
  <c r="P1393" i="1"/>
  <c r="B1394" i="1"/>
  <c r="P1394" i="1"/>
  <c r="A1396" i="1"/>
  <c r="P1396" i="1"/>
  <c r="B1398" i="1"/>
  <c r="P1398" i="1"/>
  <c r="A1399" i="1"/>
  <c r="Q1399" i="1"/>
  <c r="J1399" i="1"/>
  <c r="R1399" i="1"/>
  <c r="M1399" i="1"/>
  <c r="P1399" i="1"/>
  <c r="A1400" i="1"/>
  <c r="P1400" i="1"/>
  <c r="Q1401" i="1"/>
  <c r="P1401" i="1"/>
  <c r="O1402" i="1"/>
  <c r="P1402" i="1"/>
  <c r="A1403" i="1"/>
  <c r="P1403" i="1"/>
  <c r="A1404" i="1"/>
  <c r="P1404" i="1"/>
  <c r="Q1405" i="1"/>
  <c r="P1405" i="1"/>
  <c r="A1406" i="1"/>
  <c r="P1406" i="1"/>
  <c r="A1407" i="1"/>
  <c r="P1407" i="1"/>
  <c r="A1408" i="1"/>
  <c r="P1408" i="1"/>
  <c r="K1409" i="1"/>
  <c r="P1409" i="1"/>
  <c r="B1410" i="1"/>
  <c r="P1410" i="1"/>
  <c r="A1411" i="1"/>
  <c r="P1411" i="1"/>
  <c r="A1412" i="1"/>
  <c r="P1412" i="1"/>
  <c r="J1413" i="1"/>
  <c r="P1413" i="1"/>
  <c r="A1414" i="1"/>
  <c r="P1414" i="1"/>
  <c r="A1415" i="1"/>
  <c r="P1415" i="1"/>
  <c r="A1416" i="1"/>
  <c r="P1416" i="1"/>
  <c r="Q1417" i="1"/>
  <c r="P1417" i="1"/>
  <c r="B1418" i="1"/>
  <c r="P1418" i="1"/>
  <c r="A1419" i="1"/>
  <c r="N1419" i="1"/>
  <c r="R1419" i="1"/>
  <c r="L1419" i="1"/>
  <c r="P1419" i="1"/>
  <c r="A1420" i="1"/>
  <c r="P1420" i="1"/>
  <c r="J1421" i="1"/>
  <c r="P1421" i="1"/>
  <c r="A1422" i="1"/>
  <c r="P1422" i="1"/>
  <c r="A1423" i="1"/>
  <c r="P1423" i="1"/>
  <c r="A1424" i="1"/>
  <c r="P1424" i="1"/>
  <c r="N1425" i="1"/>
  <c r="P1425" i="1"/>
  <c r="B1426" i="1"/>
  <c r="P1426" i="1"/>
  <c r="B1427" i="1"/>
  <c r="P1427" i="1"/>
  <c r="A1428" i="1"/>
  <c r="P1428" i="1"/>
  <c r="R1429" i="1"/>
  <c r="P1429" i="1"/>
  <c r="A1430" i="1"/>
  <c r="P1430" i="1"/>
  <c r="A1431" i="1"/>
  <c r="P1431" i="1"/>
  <c r="A1432" i="1"/>
  <c r="P1432" i="1"/>
  <c r="B1434" i="1"/>
  <c r="P1434" i="1"/>
  <c r="A1435" i="1"/>
  <c r="P1435" i="1"/>
  <c r="A1436" i="1"/>
  <c r="P1436" i="1"/>
  <c r="R1437" i="1"/>
  <c r="P1437" i="1"/>
  <c r="A1438" i="1"/>
  <c r="P1438" i="1"/>
  <c r="A1439" i="1"/>
  <c r="P1439" i="1"/>
  <c r="A1440" i="1"/>
  <c r="P1440" i="1"/>
  <c r="R1441" i="1"/>
  <c r="P1441" i="1"/>
  <c r="B1442" i="1"/>
  <c r="P1442" i="1"/>
  <c r="B1443" i="1"/>
  <c r="P1443" i="1"/>
  <c r="A1444" i="1"/>
  <c r="P1444" i="1"/>
  <c r="L1445" i="1"/>
  <c r="P1445" i="1"/>
  <c r="A1446" i="1"/>
  <c r="P1446" i="1"/>
  <c r="A1447" i="1"/>
  <c r="P1447" i="1"/>
  <c r="A1448" i="1"/>
  <c r="P1448" i="1"/>
  <c r="L1449" i="1"/>
  <c r="P1449" i="1"/>
  <c r="B1450" i="1"/>
  <c r="P1450" i="1"/>
  <c r="B1451" i="1"/>
  <c r="P1451" i="1"/>
  <c r="A1452" i="1"/>
  <c r="P1452" i="1"/>
  <c r="B583" i="1"/>
  <c r="P583" i="1"/>
  <c r="O588" i="1"/>
  <c r="P588" i="1"/>
  <c r="A591" i="1"/>
  <c r="P591" i="1"/>
  <c r="M593" i="1"/>
  <c r="P593" i="1"/>
  <c r="Q596" i="1"/>
  <c r="P596" i="1"/>
  <c r="K597" i="1"/>
  <c r="P597" i="1"/>
  <c r="Q599" i="1"/>
  <c r="P599" i="1"/>
  <c r="B601" i="1"/>
  <c r="P601" i="1"/>
  <c r="M603" i="1"/>
  <c r="P603" i="1"/>
  <c r="B604" i="1"/>
  <c r="P604" i="1"/>
  <c r="R749" i="1"/>
  <c r="P749" i="1"/>
  <c r="A751" i="1"/>
  <c r="P751" i="1"/>
  <c r="J752" i="1"/>
  <c r="P752" i="1"/>
  <c r="M754" i="1"/>
  <c r="P754" i="1"/>
  <c r="K756" i="1"/>
  <c r="P756" i="1"/>
  <c r="Q758" i="1"/>
  <c r="P758" i="1"/>
  <c r="B760" i="1"/>
  <c r="P760" i="1"/>
  <c r="L765" i="1"/>
  <c r="P765" i="1"/>
  <c r="K766" i="1"/>
  <c r="P766" i="1"/>
  <c r="M769" i="1"/>
  <c r="P769" i="1"/>
  <c r="M771" i="1"/>
  <c r="P771" i="1"/>
  <c r="J773" i="1"/>
  <c r="P773" i="1"/>
  <c r="N775" i="1"/>
  <c r="P775" i="1"/>
  <c r="M777" i="1"/>
  <c r="P777" i="1"/>
  <c r="M778" i="1"/>
  <c r="P778" i="1"/>
  <c r="L782" i="1"/>
  <c r="P782" i="1"/>
  <c r="K783" i="1"/>
  <c r="P783" i="1"/>
  <c r="J784" i="1"/>
  <c r="P784" i="1"/>
  <c r="M785" i="1"/>
  <c r="P785" i="1"/>
  <c r="J787" i="1"/>
  <c r="P787" i="1"/>
  <c r="A788" i="1"/>
  <c r="P788" i="1"/>
  <c r="Q790" i="1"/>
  <c r="P790" i="1"/>
  <c r="A791" i="1"/>
  <c r="P791" i="1"/>
  <c r="N792" i="1"/>
  <c r="P792" i="1"/>
  <c r="R793" i="1"/>
  <c r="P793" i="1"/>
  <c r="O794" i="1"/>
  <c r="P794" i="1"/>
  <c r="N796" i="1"/>
  <c r="P796" i="1"/>
  <c r="R797" i="1"/>
  <c r="P797" i="1"/>
  <c r="O798" i="1"/>
  <c r="P798" i="1"/>
  <c r="R799" i="1"/>
  <c r="P799" i="1"/>
  <c r="R801" i="1"/>
  <c r="P801" i="1"/>
  <c r="Q802" i="1"/>
  <c r="P802" i="1"/>
  <c r="O804" i="1"/>
  <c r="P804" i="1"/>
  <c r="J805" i="1"/>
  <c r="P805" i="1"/>
  <c r="A807" i="1"/>
  <c r="P807" i="1"/>
  <c r="L809" i="1"/>
  <c r="P809" i="1"/>
  <c r="K810" i="1"/>
  <c r="P810" i="1"/>
  <c r="B811" i="1"/>
  <c r="P811" i="1"/>
  <c r="B815" i="1"/>
  <c r="P815" i="1"/>
  <c r="K816" i="1"/>
  <c r="P816" i="1"/>
  <c r="J817" i="1"/>
  <c r="P817" i="1"/>
  <c r="A819" i="1"/>
  <c r="P819" i="1"/>
  <c r="B820" i="1"/>
  <c r="P820" i="1"/>
  <c r="B821" i="1"/>
  <c r="P821" i="1"/>
  <c r="N822" i="1"/>
  <c r="P822" i="1"/>
  <c r="L823" i="1"/>
  <c r="P823" i="1"/>
  <c r="J828" i="1"/>
  <c r="P828" i="1"/>
  <c r="B829" i="1"/>
  <c r="P829" i="1"/>
  <c r="N830" i="1"/>
  <c r="P830" i="1"/>
  <c r="M831" i="1"/>
  <c r="P831" i="1"/>
  <c r="A833" i="1"/>
  <c r="P833" i="1"/>
  <c r="A834" i="1"/>
  <c r="P834" i="1"/>
  <c r="Q836" i="1"/>
  <c r="P836" i="1"/>
  <c r="R837" i="1"/>
  <c r="P837" i="1"/>
  <c r="A842" i="1"/>
  <c r="P842" i="1"/>
  <c r="B845" i="1"/>
  <c r="P845" i="1"/>
  <c r="R846" i="1"/>
  <c r="P846" i="1"/>
  <c r="R848" i="1"/>
  <c r="P848" i="1"/>
  <c r="Q849" i="1"/>
  <c r="P849" i="1"/>
  <c r="A850" i="1"/>
  <c r="P850" i="1"/>
  <c r="M854" i="1"/>
  <c r="P854" i="1"/>
  <c r="Q855" i="1"/>
  <c r="P855" i="1"/>
  <c r="J856" i="1"/>
  <c r="P856" i="1"/>
  <c r="N857" i="1"/>
  <c r="P857" i="1"/>
  <c r="O860" i="1"/>
  <c r="P860" i="1"/>
  <c r="Q861" i="1"/>
  <c r="P861" i="1"/>
  <c r="M862" i="1"/>
  <c r="P862" i="1"/>
  <c r="A863" i="1"/>
  <c r="P863" i="1"/>
  <c r="O866" i="1"/>
  <c r="P866" i="1"/>
  <c r="B868" i="1"/>
  <c r="P868" i="1"/>
  <c r="O870" i="1"/>
  <c r="P870" i="1"/>
  <c r="K871" i="1"/>
  <c r="P871" i="1"/>
  <c r="M872" i="1"/>
  <c r="P872" i="1"/>
  <c r="M873" i="1"/>
  <c r="P873" i="1"/>
  <c r="J875" i="1"/>
  <c r="P875" i="1"/>
  <c r="J880" i="1"/>
  <c r="P880" i="1"/>
  <c r="J881" i="1"/>
  <c r="P881" i="1"/>
  <c r="O882" i="1"/>
  <c r="P882" i="1"/>
  <c r="R883" i="1"/>
  <c r="P883" i="1"/>
  <c r="J1453" i="1"/>
  <c r="P1453" i="1"/>
  <c r="K1456" i="1"/>
  <c r="P1456" i="1"/>
  <c r="J1457" i="1"/>
  <c r="P1457" i="1"/>
  <c r="A1458" i="1"/>
  <c r="P1458" i="1"/>
  <c r="K1459" i="1"/>
  <c r="P1459" i="1"/>
  <c r="O1460" i="1"/>
  <c r="P1460" i="1"/>
  <c r="K1461" i="1"/>
  <c r="P1461" i="1"/>
  <c r="M1462" i="1"/>
  <c r="P1462" i="1"/>
  <c r="L1463" i="1"/>
  <c r="P1463" i="1"/>
  <c r="J1464" i="1"/>
  <c r="P1464" i="1"/>
  <c r="L1466" i="1"/>
  <c r="P1466" i="1"/>
  <c r="Q1467" i="1"/>
  <c r="P1467" i="1"/>
  <c r="A1468" i="1"/>
  <c r="P1468" i="1"/>
  <c r="N1470" i="1"/>
  <c r="P1470" i="1"/>
  <c r="B1471" i="1"/>
  <c r="P1471" i="1"/>
  <c r="J1472" i="1"/>
  <c r="P1472" i="1"/>
  <c r="Q1473" i="1"/>
  <c r="P1473" i="1"/>
  <c r="A1474" i="1"/>
  <c r="P1474" i="1"/>
  <c r="L1475" i="1"/>
  <c r="P1475" i="1"/>
  <c r="R1476" i="1"/>
  <c r="P1476" i="1"/>
  <c r="B1480" i="1"/>
  <c r="P1480" i="1"/>
  <c r="N1481" i="1"/>
  <c r="P1481" i="1"/>
  <c r="R1485" i="1"/>
  <c r="P1485" i="1"/>
  <c r="N1486" i="1"/>
  <c r="P1486" i="1"/>
  <c r="M1488" i="1"/>
  <c r="P1488" i="1"/>
  <c r="Q1489" i="1"/>
  <c r="P1489" i="1"/>
  <c r="L1490" i="1"/>
  <c r="P1490" i="1"/>
  <c r="Q1491" i="1"/>
  <c r="P1491" i="1"/>
  <c r="M1492" i="1"/>
  <c r="P1492" i="1"/>
  <c r="K1496" i="1"/>
  <c r="P1496" i="1"/>
  <c r="R1497" i="1"/>
  <c r="P1497" i="1"/>
  <c r="B1498" i="1"/>
  <c r="P1498" i="1"/>
  <c r="N1499" i="1"/>
  <c r="P1499" i="1"/>
  <c r="L1500" i="1"/>
  <c r="P1500" i="1"/>
  <c r="M1501" i="1"/>
  <c r="P1501" i="1"/>
  <c r="M1503" i="1"/>
  <c r="P1503" i="1"/>
  <c r="L1504" i="1"/>
  <c r="P1504" i="1"/>
  <c r="L1505" i="1"/>
  <c r="P1505" i="1"/>
  <c r="L1508" i="1"/>
  <c r="P1508" i="1"/>
  <c r="K1511" i="1"/>
  <c r="P1511" i="1"/>
  <c r="O1512" i="1"/>
  <c r="P1512" i="1"/>
  <c r="N1513" i="1"/>
  <c r="P1513" i="1"/>
  <c r="J1514" i="1"/>
  <c r="P1514" i="1"/>
  <c r="O1516" i="1"/>
  <c r="P1516" i="1"/>
  <c r="B1517" i="1"/>
  <c r="P1517" i="1"/>
  <c r="O1520" i="1"/>
  <c r="P1520" i="1"/>
  <c r="O1521" i="1"/>
  <c r="P1521" i="1"/>
  <c r="J1523" i="1"/>
  <c r="P1523" i="1"/>
  <c r="B1524" i="1"/>
  <c r="P1524" i="1"/>
  <c r="O1525" i="1"/>
  <c r="P1525" i="1"/>
  <c r="J1526" i="1"/>
  <c r="P1526" i="1"/>
  <c r="M1527" i="1"/>
  <c r="P1527" i="1"/>
  <c r="K1528" i="1"/>
  <c r="P1528" i="1"/>
  <c r="J1530" i="1"/>
  <c r="P1530" i="1"/>
  <c r="L1531" i="1"/>
  <c r="P1531" i="1"/>
  <c r="L1532" i="1"/>
  <c r="P1532" i="1"/>
  <c r="J1533" i="1"/>
  <c r="P1533" i="1"/>
  <c r="N1534" i="1"/>
  <c r="P1534" i="1"/>
  <c r="B1536" i="1"/>
  <c r="P1536" i="1"/>
  <c r="R1538" i="1"/>
  <c r="P1538" i="1"/>
  <c r="Q1540" i="1"/>
  <c r="P1540" i="1"/>
  <c r="O1541" i="1"/>
  <c r="P1541" i="1"/>
  <c r="Q1542" i="1"/>
  <c r="P1542" i="1"/>
  <c r="M1543" i="1"/>
  <c r="P1543" i="1"/>
  <c r="J1544" i="1"/>
  <c r="P1544" i="1"/>
  <c r="K1545" i="1"/>
  <c r="P1545" i="1"/>
  <c r="B1546" i="1"/>
  <c r="P1546" i="1"/>
  <c r="A1548" i="1"/>
  <c r="P1548" i="1"/>
  <c r="R1549" i="1"/>
  <c r="P1549" i="1"/>
  <c r="L1552" i="1"/>
  <c r="P1552" i="1"/>
  <c r="B1553" i="1"/>
  <c r="P1553" i="1"/>
  <c r="B1554" i="1"/>
  <c r="P1554" i="1"/>
  <c r="N1555" i="1"/>
  <c r="P1555" i="1"/>
  <c r="N1560" i="1"/>
  <c r="P1560" i="1"/>
  <c r="J1564" i="1"/>
  <c r="P1564" i="1"/>
  <c r="R1568" i="1"/>
  <c r="P1568" i="1"/>
  <c r="J1569" i="1"/>
  <c r="P1569" i="1"/>
  <c r="R1570" i="1"/>
  <c r="P1570" i="1"/>
  <c r="J1571" i="1"/>
  <c r="P1571" i="1"/>
  <c r="A1572" i="1"/>
  <c r="P1572" i="1"/>
  <c r="Q1573" i="1"/>
  <c r="P1573" i="1"/>
  <c r="B1574" i="1"/>
  <c r="P1574" i="1"/>
  <c r="L1576" i="1"/>
  <c r="P1576" i="1"/>
  <c r="O1578" i="1"/>
  <c r="P1578" i="1"/>
  <c r="M1579" i="1"/>
  <c r="P1579" i="1"/>
  <c r="N1580" i="1"/>
  <c r="P1580" i="1"/>
  <c r="B1581" i="1"/>
  <c r="P1581" i="1"/>
  <c r="R1583" i="1"/>
  <c r="P1583" i="1"/>
  <c r="L1585" i="1"/>
  <c r="P1585" i="1"/>
  <c r="K1586" i="1"/>
  <c r="P1586" i="1"/>
  <c r="N622" i="1"/>
  <c r="P622" i="1"/>
  <c r="O624" i="1"/>
  <c r="P624" i="1"/>
  <c r="B625" i="1"/>
  <c r="P625" i="1"/>
  <c r="M626" i="1"/>
  <c r="P626" i="1"/>
  <c r="B627" i="1"/>
  <c r="P627" i="1"/>
  <c r="L628" i="1"/>
  <c r="P628" i="1"/>
  <c r="N629" i="1"/>
  <c r="P629" i="1"/>
  <c r="R630" i="1"/>
  <c r="P630" i="1"/>
  <c r="L636" i="1"/>
  <c r="P636" i="1"/>
  <c r="J638" i="1"/>
  <c r="P638" i="1"/>
  <c r="A640" i="1"/>
  <c r="P640" i="1"/>
  <c r="K641" i="1"/>
  <c r="P641" i="1"/>
  <c r="K645" i="1"/>
  <c r="P645" i="1"/>
  <c r="L646" i="1"/>
  <c r="P646" i="1"/>
  <c r="M649" i="1"/>
  <c r="P649" i="1"/>
  <c r="N650" i="1"/>
  <c r="P650" i="1"/>
  <c r="N652" i="1"/>
  <c r="P652" i="1"/>
  <c r="L654" i="1"/>
  <c r="P654" i="1"/>
  <c r="A609" i="1"/>
  <c r="P609" i="1"/>
  <c r="N610" i="1"/>
  <c r="P610" i="1"/>
  <c r="A611" i="1"/>
  <c r="P611" i="1"/>
  <c r="B612" i="1"/>
  <c r="P612" i="1"/>
  <c r="L614" i="1"/>
  <c r="P614" i="1"/>
  <c r="L617" i="1"/>
  <c r="P617" i="1"/>
  <c r="K620" i="1"/>
  <c r="P620" i="1"/>
  <c r="R383" i="1"/>
  <c r="P383" i="1"/>
  <c r="L173" i="1"/>
  <c r="P173" i="1"/>
  <c r="B172" i="1"/>
  <c r="P172" i="1"/>
  <c r="K168" i="1"/>
  <c r="P168" i="1"/>
  <c r="A167" i="1"/>
  <c r="P167" i="1"/>
  <c r="O165" i="1"/>
  <c r="P165" i="1"/>
  <c r="A164" i="1"/>
  <c r="P164" i="1"/>
  <c r="A1702" i="1"/>
  <c r="P1702" i="1"/>
  <c r="M1704" i="1"/>
  <c r="P1704" i="1"/>
  <c r="R1705" i="1"/>
  <c r="P1705" i="1"/>
  <c r="O1706" i="1"/>
  <c r="P1706" i="1"/>
  <c r="A1707" i="1"/>
  <c r="P1707" i="1"/>
  <c r="L1708" i="1"/>
  <c r="P1708" i="1"/>
  <c r="K1711" i="1"/>
  <c r="P1711" i="1"/>
  <c r="O1701" i="1"/>
  <c r="P1701" i="1"/>
  <c r="J1996" i="1"/>
  <c r="P1996" i="1"/>
  <c r="K1997" i="1"/>
  <c r="P1997" i="1"/>
  <c r="B264" i="1"/>
  <c r="P264" i="1"/>
  <c r="O324" i="1"/>
  <c r="P324" i="1"/>
  <c r="N323" i="1"/>
  <c r="P323" i="1"/>
  <c r="R322" i="1"/>
  <c r="P322" i="1"/>
  <c r="L321" i="1"/>
  <c r="P321" i="1"/>
  <c r="O320" i="1"/>
  <c r="P320" i="1"/>
  <c r="R317" i="1"/>
  <c r="P317" i="1"/>
  <c r="B316" i="1"/>
  <c r="P316" i="1"/>
  <c r="M315" i="1"/>
  <c r="P315" i="1"/>
  <c r="Q312" i="1"/>
  <c r="P312" i="1"/>
  <c r="J309" i="1"/>
  <c r="P309" i="1"/>
  <c r="Q483" i="1"/>
  <c r="P483" i="1"/>
  <c r="O1595" i="1"/>
  <c r="J1596" i="1"/>
  <c r="O1726" i="1"/>
  <c r="P1726" i="1"/>
  <c r="Q1723" i="1"/>
  <c r="P1723" i="1"/>
  <c r="J1720" i="1"/>
  <c r="P1720" i="1"/>
  <c r="L1719" i="1"/>
  <c r="P1719" i="1"/>
  <c r="N1718" i="1"/>
  <c r="P1718" i="1"/>
  <c r="R1717" i="1"/>
  <c r="P1717" i="1"/>
  <c r="O1715" i="1"/>
  <c r="P1715" i="1"/>
  <c r="Q374" i="1"/>
  <c r="P374" i="1"/>
  <c r="N373" i="1"/>
  <c r="P373" i="1"/>
  <c r="N372" i="1"/>
  <c r="P372" i="1"/>
  <c r="K271" i="1"/>
  <c r="P271" i="1"/>
  <c r="R270" i="1"/>
  <c r="P270" i="1"/>
  <c r="K1699" i="1"/>
  <c r="P1699" i="1"/>
  <c r="A694" i="1"/>
  <c r="P694" i="1"/>
  <c r="L695" i="1"/>
  <c r="P695" i="1"/>
  <c r="O696" i="1"/>
  <c r="P696" i="1"/>
  <c r="Q698" i="1"/>
  <c r="P698" i="1"/>
  <c r="A699" i="1"/>
  <c r="P699" i="1"/>
  <c r="R700" i="1"/>
  <c r="P700" i="1"/>
  <c r="Q701" i="1"/>
  <c r="P701" i="1"/>
  <c r="A702" i="1"/>
  <c r="P702" i="1"/>
  <c r="R703" i="1"/>
  <c r="P703" i="1"/>
  <c r="O704" i="1"/>
  <c r="P704" i="1"/>
  <c r="B705" i="1"/>
  <c r="P705" i="1"/>
  <c r="R706" i="1"/>
  <c r="P706" i="1"/>
  <c r="K707" i="1"/>
  <c r="P707" i="1"/>
  <c r="M708" i="1"/>
  <c r="P708" i="1"/>
  <c r="J709" i="1"/>
  <c r="P709" i="1"/>
  <c r="L710" i="1"/>
  <c r="P710" i="1"/>
  <c r="B712" i="1"/>
  <c r="P712" i="1"/>
  <c r="J713" i="1"/>
  <c r="P713" i="1"/>
  <c r="B714" i="1"/>
  <c r="P714" i="1"/>
  <c r="Q718" i="1"/>
  <c r="P718" i="1"/>
  <c r="M720" i="1"/>
  <c r="P720" i="1"/>
  <c r="B722" i="1"/>
  <c r="P722" i="1"/>
  <c r="Q723" i="1"/>
  <c r="P723" i="1"/>
  <c r="J724" i="1"/>
  <c r="P724" i="1"/>
  <c r="J726" i="1"/>
  <c r="P726" i="1"/>
  <c r="O727" i="1"/>
  <c r="P727" i="1"/>
  <c r="K728" i="1"/>
  <c r="P728" i="1"/>
  <c r="J730" i="1"/>
  <c r="P730" i="1"/>
  <c r="K732" i="1"/>
  <c r="P732" i="1"/>
  <c r="M733" i="1"/>
  <c r="P733" i="1"/>
  <c r="K734" i="1"/>
  <c r="P734" i="1"/>
  <c r="O735" i="1"/>
  <c r="P735" i="1"/>
  <c r="R736" i="1"/>
  <c r="P736" i="1"/>
  <c r="Q739" i="1"/>
  <c r="P739" i="1"/>
  <c r="L741" i="1"/>
  <c r="P741" i="1"/>
  <c r="A742" i="1"/>
  <c r="P742" i="1"/>
  <c r="A744" i="1"/>
  <c r="P744" i="1"/>
  <c r="A745" i="1"/>
  <c r="P745" i="1"/>
  <c r="A746" i="1"/>
  <c r="P746" i="1"/>
  <c r="J747" i="1"/>
  <c r="P747" i="1"/>
  <c r="R690" i="1"/>
  <c r="P690" i="1"/>
  <c r="J1628" i="1"/>
  <c r="P1628" i="1"/>
  <c r="J1627" i="1"/>
  <c r="P1627" i="1"/>
  <c r="R1624" i="1"/>
  <c r="P1624" i="1"/>
  <c r="B1623" i="1"/>
  <c r="P1623" i="1"/>
  <c r="L1621" i="1"/>
  <c r="P1621" i="1"/>
  <c r="L1666" i="1"/>
  <c r="P1666" i="1"/>
  <c r="R1668" i="1"/>
  <c r="P1668" i="1"/>
  <c r="B210" i="1"/>
  <c r="P210" i="1"/>
  <c r="J215" i="1"/>
  <c r="P215" i="1"/>
  <c r="K203" i="1"/>
  <c r="P203" i="1"/>
  <c r="J204" i="1"/>
  <c r="P204" i="1"/>
  <c r="Q206" i="1"/>
  <c r="P206" i="1"/>
  <c r="M207" i="1"/>
  <c r="P207" i="1"/>
  <c r="O208" i="1"/>
  <c r="P208" i="1"/>
  <c r="Q211" i="1"/>
  <c r="P211" i="1"/>
  <c r="Q212" i="1"/>
  <c r="P212" i="1"/>
  <c r="M59" i="1"/>
  <c r="P59" i="1"/>
  <c r="M58" i="1"/>
  <c r="P58" i="1"/>
  <c r="M57" i="1"/>
  <c r="P57" i="1"/>
  <c r="B56" i="1"/>
  <c r="P56" i="1"/>
  <c r="K55" i="1"/>
  <c r="P55" i="1"/>
  <c r="N50" i="1"/>
  <c r="P50" i="1"/>
  <c r="A49" i="1"/>
  <c r="P49" i="1"/>
  <c r="A48" i="1"/>
  <c r="P48" i="1"/>
  <c r="R47" i="1"/>
  <c r="P47" i="1"/>
  <c r="N46" i="1"/>
  <c r="P46" i="1"/>
  <c r="A45" i="1"/>
  <c r="P45" i="1"/>
  <c r="Q44" i="1"/>
  <c r="P44" i="1"/>
  <c r="K42" i="1"/>
  <c r="P42" i="1"/>
  <c r="A41" i="1"/>
  <c r="P41" i="1"/>
  <c r="J40" i="1"/>
  <c r="P40" i="1"/>
  <c r="N38" i="1"/>
  <c r="P38" i="1"/>
  <c r="B35" i="1"/>
  <c r="P35" i="1"/>
  <c r="Q34" i="1"/>
  <c r="P34" i="1"/>
  <c r="O32" i="1"/>
  <c r="P32" i="1"/>
  <c r="R31" i="1"/>
  <c r="P31" i="1"/>
  <c r="J30" i="1"/>
  <c r="P30" i="1"/>
  <c r="B28" i="1"/>
  <c r="P28" i="1"/>
  <c r="Q27" i="1"/>
  <c r="P27" i="1"/>
  <c r="M26" i="1"/>
  <c r="P26" i="1"/>
  <c r="M25" i="1"/>
  <c r="P25" i="1"/>
  <c r="B24" i="1"/>
  <c r="P24" i="1"/>
  <c r="A23" i="1"/>
  <c r="P23" i="1"/>
  <c r="L22" i="1"/>
  <c r="P22" i="1"/>
  <c r="R21" i="1"/>
  <c r="P21" i="1"/>
  <c r="A19" i="1"/>
  <c r="P19" i="1"/>
  <c r="O18" i="1"/>
  <c r="P18" i="1"/>
  <c r="O17" i="1"/>
  <c r="P17" i="1"/>
  <c r="N16" i="1"/>
  <c r="P16" i="1"/>
  <c r="B15" i="1"/>
  <c r="P15" i="1"/>
  <c r="R14" i="1"/>
  <c r="P14" i="1"/>
  <c r="N407" i="1"/>
  <c r="J367" i="1"/>
  <c r="P367" i="1"/>
  <c r="B688" i="1"/>
  <c r="P688" i="1"/>
  <c r="A685" i="1"/>
  <c r="P685" i="1"/>
  <c r="O152" i="1"/>
  <c r="P152" i="1"/>
  <c r="L153" i="1"/>
  <c r="P153" i="1"/>
  <c r="R154" i="1"/>
  <c r="P154" i="1"/>
  <c r="Q156" i="1"/>
  <c r="P156" i="1"/>
  <c r="L157" i="1"/>
  <c r="P157" i="1"/>
  <c r="O158" i="1"/>
  <c r="P158" i="1"/>
  <c r="R149" i="1"/>
  <c r="P149" i="1"/>
  <c r="Q73" i="1"/>
  <c r="P73" i="1"/>
  <c r="J72" i="1"/>
  <c r="P72" i="1"/>
  <c r="B71" i="1"/>
  <c r="P71" i="1"/>
  <c r="M70" i="1"/>
  <c r="P70" i="1"/>
  <c r="J68" i="1"/>
  <c r="P68" i="1"/>
  <c r="Q67" i="1"/>
  <c r="P67" i="1"/>
  <c r="A66" i="1"/>
  <c r="P66" i="1"/>
  <c r="O65" i="1"/>
  <c r="P65" i="1"/>
  <c r="K268" i="1"/>
  <c r="P268" i="1"/>
  <c r="Q371" i="1"/>
  <c r="P371" i="1"/>
  <c r="R267" i="1"/>
  <c r="P267" i="1"/>
  <c r="A1664" i="1"/>
  <c r="P1664" i="1"/>
  <c r="K1663" i="1"/>
  <c r="P1663" i="1"/>
  <c r="A1644" i="1"/>
  <c r="P1644" i="1"/>
  <c r="N1646" i="1"/>
  <c r="P1646" i="1"/>
  <c r="A1648" i="1"/>
  <c r="P1648" i="1"/>
  <c r="B258" i="1"/>
  <c r="P258" i="1"/>
  <c r="J261" i="1"/>
  <c r="P261" i="1"/>
  <c r="N262" i="1"/>
  <c r="P262" i="1"/>
  <c r="J263" i="1"/>
  <c r="P263" i="1"/>
  <c r="R266" i="1"/>
  <c r="P266" i="1"/>
  <c r="J256" i="1"/>
  <c r="P256" i="1"/>
  <c r="Q368" i="1"/>
  <c r="P368" i="1"/>
  <c r="M202" i="1"/>
  <c r="P202" i="1"/>
  <c r="A222" i="1"/>
  <c r="P222" i="1"/>
  <c r="O223" i="1"/>
  <c r="P223" i="1"/>
  <c r="R225" i="1"/>
  <c r="P225" i="1"/>
  <c r="B226" i="1"/>
  <c r="P226" i="1"/>
  <c r="A229" i="1"/>
  <c r="P229" i="1"/>
  <c r="K230" i="1"/>
  <c r="P230" i="1"/>
  <c r="B231" i="1"/>
  <c r="P231" i="1"/>
  <c r="O233" i="1"/>
  <c r="P233" i="1"/>
  <c r="N1936" i="1"/>
  <c r="P1936" i="1"/>
  <c r="N1935" i="1"/>
  <c r="P1935" i="1"/>
  <c r="B1934" i="1"/>
  <c r="P1934" i="1"/>
  <c r="N1933" i="1"/>
  <c r="P1933" i="1"/>
  <c r="A1870" i="1"/>
  <c r="P1870" i="1"/>
  <c r="B1653" i="1"/>
  <c r="P1653" i="1"/>
  <c r="J1654" i="1"/>
  <c r="P1654" i="1"/>
  <c r="A1655" i="1"/>
  <c r="P1655" i="1"/>
  <c r="Q1656" i="1"/>
  <c r="P1656" i="1"/>
  <c r="K1658" i="1"/>
  <c r="P1658" i="1"/>
  <c r="L1659" i="1"/>
  <c r="P1659" i="1"/>
  <c r="B1660" i="1"/>
  <c r="P1660" i="1"/>
  <c r="K1650" i="1"/>
  <c r="P1650" i="1"/>
  <c r="B361" i="1"/>
  <c r="P361" i="1"/>
  <c r="R363" i="1"/>
  <c r="P363" i="1"/>
  <c r="L365" i="1"/>
  <c r="P365" i="1"/>
  <c r="R366" i="1"/>
  <c r="P366" i="1"/>
  <c r="N360" i="1"/>
  <c r="P360" i="1"/>
  <c r="A253" i="1"/>
  <c r="P253" i="1"/>
  <c r="A250" i="1"/>
  <c r="P250" i="1"/>
  <c r="L218" i="1"/>
  <c r="P218" i="1"/>
  <c r="K220" i="1"/>
  <c r="P220" i="1"/>
  <c r="L150" i="1"/>
  <c r="P150" i="1"/>
  <c r="P2002" i="1"/>
  <c r="P2000" i="1"/>
  <c r="P2003" i="1"/>
  <c r="P2004" i="1"/>
  <c r="P2001" i="1"/>
  <c r="P2005" i="1"/>
  <c r="P2006" i="1"/>
  <c r="P2007" i="1"/>
  <c r="P2008" i="1"/>
  <c r="P2009" i="1"/>
  <c r="P1885" i="1"/>
  <c r="P1886" i="1"/>
  <c r="P1887" i="1"/>
  <c r="P1894" i="1"/>
  <c r="P1888" i="1"/>
  <c r="P1877" i="1"/>
  <c r="P1889" i="1"/>
  <c r="P1890" i="1"/>
  <c r="P1878" i="1"/>
  <c r="P1891" i="1"/>
  <c r="P1895" i="1"/>
  <c r="P1896" i="1"/>
  <c r="P1874" i="1"/>
  <c r="P1892" i="1"/>
  <c r="P1875" i="1"/>
  <c r="P1893" i="1"/>
  <c r="P1876" i="1"/>
  <c r="P1879" i="1"/>
  <c r="P1897" i="1"/>
  <c r="P1880" i="1"/>
  <c r="P1881" i="1"/>
  <c r="P1882" i="1"/>
  <c r="P1883" i="1"/>
  <c r="P1884" i="1"/>
  <c r="P2015" i="1"/>
  <c r="P2016" i="1"/>
  <c r="P2017" i="1"/>
  <c r="P2018" i="1"/>
  <c r="P2019" i="1"/>
  <c r="P2047" i="1"/>
  <c r="P2048" i="1"/>
  <c r="P2049" i="1"/>
  <c r="P2045" i="1"/>
  <c r="P2046" i="1"/>
  <c r="P1903" i="1"/>
  <c r="P1921" i="1"/>
  <c r="P1913" i="1"/>
  <c r="P1904" i="1"/>
  <c r="P1922" i="1"/>
  <c r="P1905" i="1"/>
  <c r="P1906" i="1"/>
  <c r="P1912" i="1"/>
  <c r="P1914" i="1"/>
  <c r="P1907" i="1"/>
  <c r="P1908" i="1"/>
  <c r="P1909" i="1"/>
  <c r="P1910" i="1"/>
  <c r="P1911" i="1"/>
  <c r="P1915" i="1"/>
  <c r="P1899" i="1"/>
  <c r="P1898" i="1"/>
  <c r="P1916" i="1"/>
  <c r="P1917" i="1"/>
  <c r="P1900" i="1"/>
  <c r="P1918" i="1"/>
  <c r="P1901" i="1"/>
  <c r="P1919" i="1"/>
  <c r="P1902" i="1"/>
  <c r="P1920" i="1"/>
  <c r="P2020" i="1"/>
  <c r="P2022" i="1"/>
  <c r="P2021" i="1"/>
  <c r="P2023" i="1"/>
  <c r="P2024" i="1"/>
  <c r="P2029" i="1"/>
  <c r="P2025" i="1"/>
  <c r="P2026" i="1"/>
  <c r="P2027" i="1"/>
  <c r="P2028" i="1"/>
  <c r="P2030" i="1"/>
  <c r="P2031" i="1"/>
  <c r="P2032" i="1"/>
  <c r="P2033" i="1"/>
  <c r="P2034" i="1"/>
  <c r="P1923" i="1"/>
  <c r="P1924" i="1"/>
  <c r="P1925" i="1"/>
  <c r="P1926" i="1"/>
  <c r="P1927" i="1"/>
  <c r="P1928" i="1"/>
  <c r="P1929" i="1"/>
  <c r="P2040" i="1"/>
  <c r="P2041" i="1"/>
  <c r="P2042" i="1"/>
  <c r="P2043" i="1"/>
  <c r="P2044" i="1"/>
  <c r="P1975" i="1"/>
  <c r="P1985" i="1"/>
  <c r="P1976" i="1"/>
  <c r="P1977" i="1"/>
  <c r="P1978" i="1"/>
  <c r="P1966" i="1"/>
  <c r="P1967" i="1"/>
  <c r="P1986" i="1"/>
  <c r="P1979" i="1"/>
  <c r="P1984" i="1"/>
  <c r="P1980" i="1"/>
  <c r="P1963" i="1"/>
  <c r="P1981" i="1"/>
  <c r="P1964" i="1"/>
  <c r="P1982" i="1"/>
  <c r="P1965" i="1"/>
  <c r="P1983" i="1"/>
  <c r="P1968" i="1"/>
  <c r="P1969" i="1"/>
  <c r="P1987" i="1"/>
  <c r="P1970" i="1"/>
  <c r="P1971" i="1"/>
  <c r="P1972" i="1"/>
  <c r="P1973" i="1"/>
  <c r="P1974" i="1"/>
  <c r="P1993" i="1"/>
  <c r="P1994" i="1"/>
  <c r="P1989" i="1"/>
  <c r="P1988" i="1"/>
  <c r="P1990" i="1"/>
  <c r="P1991" i="1"/>
  <c r="P1992" i="1"/>
  <c r="P1939" i="1"/>
  <c r="P1957" i="1"/>
  <c r="P1940" i="1"/>
  <c r="P1958" i="1"/>
  <c r="P1941" i="1"/>
  <c r="P1959" i="1"/>
  <c r="P1949" i="1"/>
  <c r="P1950" i="1"/>
  <c r="P1942" i="1"/>
  <c r="P1960" i="1"/>
  <c r="P1943" i="1"/>
  <c r="P1961" i="1"/>
  <c r="P1944" i="1"/>
  <c r="P1962" i="1"/>
  <c r="P1945" i="1"/>
  <c r="P1946" i="1"/>
  <c r="P1947" i="1"/>
  <c r="P1948" i="1"/>
  <c r="P1951" i="1"/>
  <c r="P1952" i="1"/>
  <c r="P1953" i="1"/>
  <c r="P1954" i="1"/>
  <c r="P1955" i="1"/>
  <c r="P1956" i="1"/>
  <c r="F229" i="8"/>
  <c r="F133" i="8"/>
  <c r="M1367" i="1"/>
  <c r="L1447" i="1"/>
  <c r="K1367" i="1"/>
  <c r="N1367" i="1"/>
  <c r="L1367" i="1"/>
  <c r="N1391" i="1"/>
  <c r="O1391" i="1"/>
  <c r="N1447" i="1"/>
  <c r="K1351" i="1"/>
  <c r="O1343" i="1"/>
  <c r="J1351" i="1"/>
  <c r="R1443" i="1"/>
  <c r="Q1391" i="1"/>
  <c r="M1447" i="1"/>
  <c r="M1427" i="1"/>
  <c r="J1391" i="1"/>
  <c r="L1351" i="1"/>
  <c r="Q1423" i="1"/>
  <c r="R1351" i="1"/>
  <c r="R1423" i="1"/>
  <c r="M1423" i="1"/>
  <c r="L1423" i="1"/>
  <c r="M1383" i="1"/>
  <c r="O1383" i="1"/>
  <c r="O1443" i="1"/>
  <c r="L1343" i="1"/>
  <c r="K1343" i="1"/>
  <c r="N1383" i="1"/>
  <c r="J1343" i="1"/>
  <c r="Q1383" i="1"/>
  <c r="M1451" i="1"/>
  <c r="R1427" i="1"/>
  <c r="R1407" i="1"/>
  <c r="B756" i="1"/>
  <c r="Q1411" i="1"/>
  <c r="O1375" i="1"/>
  <c r="J1407" i="1"/>
  <c r="N1435" i="1"/>
  <c r="L1435" i="1"/>
  <c r="K1407" i="1"/>
  <c r="J1411" i="1"/>
  <c r="N1375" i="1"/>
  <c r="Q1407" i="1"/>
  <c r="A1542" i="1"/>
  <c r="L1375" i="1"/>
  <c r="K1375" i="1"/>
  <c r="L1411" i="1"/>
  <c r="N1415" i="1"/>
  <c r="K1431" i="1"/>
  <c r="L1415" i="1"/>
  <c r="N1431" i="1"/>
  <c r="M1435" i="1"/>
  <c r="R1415" i="1"/>
  <c r="L1431" i="1"/>
  <c r="J1415"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R1365" i="1"/>
  <c r="K1373" i="1"/>
  <c r="L1366" i="1"/>
  <c r="L1381" i="1"/>
  <c r="N1406" i="1"/>
  <c r="J1437" i="1"/>
  <c r="O1389" i="1"/>
  <c r="R1445" i="1"/>
  <c r="K1382" i="1"/>
  <c r="N1397" i="1"/>
  <c r="N1422" i="1"/>
  <c r="M1342" i="1"/>
  <c r="J1438" i="1"/>
  <c r="O1413" i="1"/>
  <c r="J1357" i="1"/>
  <c r="L1342" i="1"/>
  <c r="O1350" i="1"/>
  <c r="R1366" i="1"/>
  <c r="Q1382" i="1"/>
  <c r="L1406" i="1"/>
  <c r="M1422" i="1"/>
  <c r="K1438" i="1"/>
  <c r="R1342" i="1"/>
  <c r="L1350" i="1"/>
  <c r="J1366" i="1"/>
  <c r="M1390" i="1"/>
  <c r="K1406" i="1"/>
  <c r="J1422" i="1"/>
  <c r="Q1438" i="1"/>
  <c r="Q1350" i="1"/>
  <c r="O1374" i="1"/>
  <c r="L1390" i="1"/>
  <c r="O1414" i="1"/>
  <c r="O1430" i="1"/>
  <c r="L1446" i="1"/>
  <c r="K1374" i="1"/>
  <c r="J1390"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116" i="8"/>
  <c r="F201" i="8"/>
  <c r="F160" i="8"/>
  <c r="F194" i="8"/>
  <c r="F50" i="8"/>
  <c r="L1341" i="1"/>
  <c r="O1349" i="1"/>
  <c r="O1357" i="1"/>
  <c r="Q1365" i="1"/>
  <c r="J1365" i="1"/>
  <c r="R1373" i="1"/>
  <c r="K1381" i="1"/>
  <c r="L1389" i="1"/>
  <c r="M1397" i="1"/>
  <c r="O1405" i="1"/>
  <c r="M1413" i="1"/>
  <c r="O1429" i="1"/>
  <c r="O1421" i="1"/>
  <c r="M1437" i="1"/>
  <c r="O1445" i="1"/>
  <c r="J1445" i="1"/>
  <c r="M1349" i="1"/>
  <c r="M1357" i="1"/>
  <c r="J1373" i="1"/>
  <c r="R1381" i="1"/>
  <c r="K1389" i="1"/>
  <c r="L1397" i="1"/>
  <c r="M1405" i="1"/>
  <c r="N1413" i="1"/>
  <c r="N1429" i="1"/>
  <c r="M1421" i="1"/>
  <c r="Q1437" i="1"/>
  <c r="M1445" i="1"/>
  <c r="L1349" i="1"/>
  <c r="Q1357" i="1"/>
  <c r="O1365" i="1"/>
  <c r="N1373" i="1"/>
  <c r="Q1381" i="1"/>
  <c r="J1381" i="1"/>
  <c r="R1389" i="1"/>
  <c r="K1397" i="1"/>
  <c r="L1405" i="1"/>
  <c r="N1421" i="1"/>
  <c r="O1437" i="1"/>
  <c r="K1445" i="1"/>
  <c r="J1341" i="1"/>
  <c r="R1341" i="1"/>
  <c r="K1349" i="1"/>
  <c r="N1357" i="1"/>
  <c r="M1365" i="1"/>
  <c r="O1373" i="1"/>
  <c r="N1389" i="1"/>
  <c r="J1389" i="1"/>
  <c r="R1397" i="1"/>
  <c r="K1405" i="1"/>
  <c r="L1413" i="1"/>
  <c r="M1429" i="1"/>
  <c r="N1437" i="1"/>
  <c r="Q1445" i="1"/>
  <c r="O1341" i="1"/>
  <c r="J1349" i="1"/>
  <c r="L1357" i="1"/>
  <c r="N1365" i="1"/>
  <c r="M1373" i="1"/>
  <c r="O1381" i="1"/>
  <c r="M1389" i="1"/>
  <c r="Q1397" i="1"/>
  <c r="J1397" i="1"/>
  <c r="R1405" i="1"/>
  <c r="K1413" i="1"/>
  <c r="K1429" i="1"/>
  <c r="L1421" i="1"/>
  <c r="K1437"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J716" i="1"/>
  <c r="O1431" i="1"/>
  <c r="K1439" i="1"/>
  <c r="O1447" i="1"/>
  <c r="Q1351" i="1"/>
  <c r="J1359" i="1"/>
  <c r="R1367" i="1"/>
  <c r="M1375" i="1"/>
  <c r="L1383" i="1"/>
  <c r="M1391" i="1"/>
  <c r="K1399" i="1"/>
  <c r="N1407" i="1"/>
  <c r="Q1415" i="1"/>
  <c r="J1423" i="1"/>
  <c r="R1431" i="1"/>
  <c r="N1439" i="1"/>
  <c r="K1447" i="1"/>
  <c r="O1351" i="1"/>
  <c r="Q1359" i="1"/>
  <c r="J1367" i="1"/>
  <c r="R1375" i="1"/>
  <c r="K1383" i="1"/>
  <c r="L1391" i="1"/>
  <c r="O1399" i="1"/>
  <c r="O1407" i="1"/>
  <c r="M1415" i="1"/>
  <c r="N1423" i="1"/>
  <c r="J1431" i="1"/>
  <c r="R1439" i="1"/>
  <c r="Q1447" i="1"/>
  <c r="N1351" i="1"/>
  <c r="N1359" i="1"/>
  <c r="Q1367" i="1"/>
  <c r="J1375" i="1"/>
  <c r="R1383" i="1"/>
  <c r="K1391" i="1"/>
  <c r="L1399" i="1"/>
  <c r="M1407" i="1"/>
  <c r="K1415" i="1"/>
  <c r="K1423" i="1"/>
  <c r="Q1431" i="1"/>
  <c r="J1439" i="1"/>
  <c r="R1447" i="1"/>
  <c r="R1343" i="1"/>
  <c r="N1343" i="1"/>
  <c r="Q1343" i="1"/>
  <c r="M1343" i="1"/>
  <c r="M1351" i="1"/>
  <c r="M1359" i="1"/>
  <c r="O1367" i="1"/>
  <c r="Q1375" i="1"/>
  <c r="J1383" i="1"/>
  <c r="R1391" i="1"/>
  <c r="N1399" i="1"/>
  <c r="L1407" i="1"/>
  <c r="O1415" i="1"/>
  <c r="O1423" i="1"/>
  <c r="M1431" i="1"/>
  <c r="O1439" i="1"/>
  <c r="J1447" i="1"/>
  <c r="B1991"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L2004" i="1"/>
  <c r="K2019" i="1"/>
  <c r="O323" i="1"/>
  <c r="J1718" i="1"/>
  <c r="M722" i="1"/>
  <c r="M322" i="1"/>
  <c r="L734" i="1"/>
  <c r="O708" i="1"/>
  <c r="N696" i="1"/>
  <c r="K1368" i="1"/>
  <c r="M1392" i="1"/>
  <c r="O1360" i="1"/>
  <c r="Q393" i="1"/>
  <c r="J393" i="1"/>
  <c r="R393" i="1"/>
  <c r="K393" i="1"/>
  <c r="L393" i="1"/>
  <c r="M393" i="1"/>
  <c r="N393" i="1"/>
  <c r="O393" i="1"/>
  <c r="Q385" i="1"/>
  <c r="J385" i="1"/>
  <c r="R385" i="1"/>
  <c r="K385" i="1"/>
  <c r="L385" i="1"/>
  <c r="M385" i="1"/>
  <c r="N385" i="1"/>
  <c r="O385" i="1"/>
  <c r="Q1368" i="1"/>
  <c r="N1400" i="1"/>
  <c r="J392" i="1"/>
  <c r="R392" i="1"/>
  <c r="K392" i="1"/>
  <c r="L392" i="1"/>
  <c r="M392" i="1"/>
  <c r="N392" i="1"/>
  <c r="O392" i="1"/>
  <c r="Q392" i="1"/>
  <c r="L1440" i="1"/>
  <c r="L2023" i="1"/>
  <c r="R1376" i="1"/>
  <c r="J1408" i="1"/>
  <c r="L398" i="1"/>
  <c r="M398" i="1"/>
  <c r="N398" i="1"/>
  <c r="O398" i="1"/>
  <c r="Q398" i="1"/>
  <c r="J398" i="1"/>
  <c r="R398" i="1"/>
  <c r="K398" i="1"/>
  <c r="L390" i="1"/>
  <c r="M390" i="1"/>
  <c r="N390" i="1"/>
  <c r="O390" i="1"/>
  <c r="Q390" i="1"/>
  <c r="J390" i="1"/>
  <c r="R390" i="1"/>
  <c r="K390" i="1"/>
  <c r="Q261" i="1"/>
  <c r="L1344" i="1"/>
  <c r="N1408" i="1"/>
  <c r="M1352" i="1"/>
  <c r="M397" i="1"/>
  <c r="N397" i="1"/>
  <c r="O397" i="1"/>
  <c r="Q397" i="1"/>
  <c r="J397" i="1"/>
  <c r="R397" i="1"/>
  <c r="K397" i="1"/>
  <c r="L397" i="1"/>
  <c r="M389" i="1"/>
  <c r="N389" i="1"/>
  <c r="O389" i="1"/>
  <c r="Q389" i="1"/>
  <c r="J389" i="1"/>
  <c r="R389" i="1"/>
  <c r="K389" i="1"/>
  <c r="L389" i="1"/>
  <c r="K391" i="1"/>
  <c r="L391" i="1"/>
  <c r="M391" i="1"/>
  <c r="N391" i="1"/>
  <c r="O391" i="1"/>
  <c r="Q391" i="1"/>
  <c r="J391" i="1"/>
  <c r="R391" i="1"/>
  <c r="M2047" i="1"/>
  <c r="K1384" i="1"/>
  <c r="K1352" i="1"/>
  <c r="N396" i="1"/>
  <c r="O396" i="1"/>
  <c r="Q396" i="1"/>
  <c r="J396" i="1"/>
  <c r="R396" i="1"/>
  <c r="K396" i="1"/>
  <c r="L396" i="1"/>
  <c r="M396" i="1"/>
  <c r="N388" i="1"/>
  <c r="O388" i="1"/>
  <c r="Q388" i="1"/>
  <c r="J388" i="1"/>
  <c r="R388" i="1"/>
  <c r="K388" i="1"/>
  <c r="L388" i="1"/>
  <c r="M388" i="1"/>
  <c r="K2047" i="1"/>
  <c r="Q1384" i="1"/>
  <c r="R1360" i="1"/>
  <c r="O395" i="1"/>
  <c r="Q395" i="1"/>
  <c r="J395" i="1"/>
  <c r="R395" i="1"/>
  <c r="K395" i="1"/>
  <c r="L395" i="1"/>
  <c r="M395" i="1"/>
  <c r="N395" i="1"/>
  <c r="O387" i="1"/>
  <c r="Q387" i="1"/>
  <c r="J387" i="1"/>
  <c r="R387" i="1"/>
  <c r="K387" i="1"/>
  <c r="L387" i="1"/>
  <c r="M387" i="1"/>
  <c r="N387" i="1"/>
  <c r="R1392" i="1"/>
  <c r="M1360" i="1"/>
  <c r="Q394" i="1"/>
  <c r="J394" i="1"/>
  <c r="R394" i="1"/>
  <c r="K394" i="1"/>
  <c r="L394" i="1"/>
  <c r="M394" i="1"/>
  <c r="N394" i="1"/>
  <c r="O394" i="1"/>
  <c r="A386" i="1"/>
  <c r="Q386" i="1"/>
  <c r="J386" i="1"/>
  <c r="R386" i="1"/>
  <c r="K386" i="1"/>
  <c r="L386" i="1"/>
  <c r="M386" i="1"/>
  <c r="N386" i="1"/>
  <c r="O386" i="1"/>
  <c r="O1344" i="1"/>
  <c r="Q1376" i="1"/>
  <c r="J1384" i="1"/>
  <c r="N1392" i="1"/>
  <c r="L1400" i="1"/>
  <c r="R1408" i="1"/>
  <c r="L1352" i="1"/>
  <c r="N1360" i="1"/>
  <c r="R1416" i="1"/>
  <c r="N1448" i="1"/>
  <c r="J1368" i="1"/>
  <c r="N1376" i="1"/>
  <c r="O1376" i="1"/>
  <c r="Q1392" i="1"/>
  <c r="J1400" i="1"/>
  <c r="M1408" i="1"/>
  <c r="R1352" i="1"/>
  <c r="L1360" i="1"/>
  <c r="O1416" i="1"/>
  <c r="N1424" i="1"/>
  <c r="J1344" i="1"/>
  <c r="R1368" i="1"/>
  <c r="L1376" i="1"/>
  <c r="R1384" i="1"/>
  <c r="O1384" i="1"/>
  <c r="Q1400" i="1"/>
  <c r="K1408" i="1"/>
  <c r="J1352" i="1"/>
  <c r="J1360" i="1"/>
  <c r="M1424" i="1"/>
  <c r="N1344" i="1"/>
  <c r="N1368" i="1"/>
  <c r="M1376" i="1"/>
  <c r="N1384" i="1"/>
  <c r="L1392" i="1"/>
  <c r="O1392" i="1"/>
  <c r="Q1408" i="1"/>
  <c r="Q1352" i="1"/>
  <c r="K1360" i="1"/>
  <c r="K1432" i="1"/>
  <c r="R1344" i="1"/>
  <c r="M1344" i="1"/>
  <c r="M1368" i="1"/>
  <c r="K1376" i="1"/>
  <c r="M1384" i="1"/>
  <c r="J1392" i="1"/>
  <c r="R1400" i="1"/>
  <c r="O1400" i="1"/>
  <c r="Q1360" i="1"/>
  <c r="R1432" i="1"/>
  <c r="K1344" i="1"/>
  <c r="Q1344" i="1"/>
  <c r="L1368" i="1"/>
  <c r="J1376" i="1"/>
  <c r="L1384" i="1"/>
  <c r="K1392" i="1"/>
  <c r="M1400" i="1"/>
  <c r="L1408" i="1"/>
  <c r="O1408" i="1"/>
  <c r="N1352" i="1"/>
  <c r="O1352" i="1"/>
  <c r="N1440" i="1"/>
  <c r="Q17" i="1"/>
  <c r="R211" i="1"/>
  <c r="N152" i="1"/>
  <c r="O67" i="1"/>
  <c r="J1644" i="1"/>
  <c r="K261" i="1"/>
  <c r="R229" i="1"/>
  <c r="Q1970" i="1"/>
  <c r="Q1940" i="1"/>
  <c r="Q1965" i="1"/>
  <c r="L1912" i="1"/>
  <c r="L1916" i="1"/>
  <c r="M323" i="1"/>
  <c r="M1718" i="1"/>
  <c r="B261" i="1"/>
  <c r="N2026" i="1"/>
  <c r="A323" i="1"/>
  <c r="J701" i="1"/>
  <c r="M2026" i="1"/>
  <c r="L1999" i="1"/>
  <c r="K202" i="1"/>
  <c r="A315" i="1"/>
  <c r="R202" i="1"/>
  <c r="N2041" i="1"/>
  <c r="O701" i="1"/>
  <c r="J1999" i="1"/>
  <c r="M2041" i="1"/>
  <c r="N2016" i="1"/>
  <c r="Q1644" i="1"/>
  <c r="J229" i="1"/>
  <c r="A2041" i="1"/>
  <c r="Q747" i="1"/>
  <c r="Q149" i="1"/>
  <c r="J149" i="1"/>
  <c r="N1996" i="1"/>
  <c r="R704" i="1"/>
  <c r="N1354" i="1"/>
  <c r="L152" i="1"/>
  <c r="M1346" i="1"/>
  <c r="K1346" i="1"/>
  <c r="L1394" i="1"/>
  <c r="Q214" i="1"/>
  <c r="J1434" i="1"/>
  <c r="K17" i="1"/>
  <c r="M1354" i="1"/>
  <c r="K1394" i="1"/>
  <c r="M2029" i="1"/>
  <c r="J720" i="1"/>
  <c r="N149" i="1"/>
  <c r="N67" i="1"/>
  <c r="O261" i="1"/>
  <c r="A261" i="1"/>
  <c r="J202" i="1"/>
  <c r="Q229" i="1"/>
  <c r="K1342" i="1"/>
  <c r="R1346" i="1"/>
  <c r="O2023" i="1"/>
  <c r="A2034" i="1"/>
  <c r="Q710" i="1"/>
  <c r="K28" i="1"/>
  <c r="N1350" i="1"/>
  <c r="O1358" i="1"/>
  <c r="O1366" i="1"/>
  <c r="Q1366" i="1"/>
  <c r="J1374" i="1"/>
  <c r="R1382" i="1"/>
  <c r="K1390" i="1"/>
  <c r="L1398" i="1"/>
  <c r="M1406" i="1"/>
  <c r="N1414" i="1"/>
  <c r="O1362" i="1"/>
  <c r="O1422" i="1"/>
  <c r="N1438" i="1"/>
  <c r="Q1446" i="1"/>
  <c r="Q1442" i="1"/>
  <c r="A2029" i="1"/>
  <c r="M732" i="1"/>
  <c r="A149" i="1"/>
  <c r="M67" i="1"/>
  <c r="N1644" i="1"/>
  <c r="N261" i="1"/>
  <c r="Q202" i="1"/>
  <c r="B202" i="1"/>
  <c r="J1342" i="1"/>
  <c r="Q1346" i="1"/>
  <c r="O709" i="1"/>
  <c r="R2033" i="1"/>
  <c r="R320" i="1"/>
  <c r="L1723" i="1"/>
  <c r="M1350" i="1"/>
  <c r="N1358" i="1"/>
  <c r="N1366" i="1"/>
  <c r="Q1374" i="1"/>
  <c r="J1382" i="1"/>
  <c r="R1390" i="1"/>
  <c r="K1398" i="1"/>
  <c r="O1406" i="1"/>
  <c r="M1414" i="1"/>
  <c r="N1362" i="1"/>
  <c r="L1422" i="1"/>
  <c r="R1430" i="1"/>
  <c r="L1438" i="1"/>
  <c r="N1446" i="1"/>
  <c r="L1450" i="1"/>
  <c r="R710" i="1"/>
  <c r="J320" i="1"/>
  <c r="J483" i="1"/>
  <c r="M261" i="1"/>
  <c r="O229" i="1"/>
  <c r="J1370" i="1"/>
  <c r="J1450" i="1"/>
  <c r="R67" i="1"/>
  <c r="L261" i="1"/>
  <c r="O202" i="1"/>
  <c r="N229" i="1"/>
  <c r="O1346" i="1"/>
  <c r="R2008" i="1"/>
  <c r="N2033" i="1"/>
  <c r="L312" i="1"/>
  <c r="M1715" i="1"/>
  <c r="A1699" i="1"/>
  <c r="R730" i="1"/>
  <c r="K1350" i="1"/>
  <c r="M1358" i="1"/>
  <c r="N1374" i="1"/>
  <c r="L1382" i="1"/>
  <c r="Q1390" i="1"/>
  <c r="J1398" i="1"/>
  <c r="R1406" i="1"/>
  <c r="K1414" i="1"/>
  <c r="O1370" i="1"/>
  <c r="R1418" i="1"/>
  <c r="R1422" i="1"/>
  <c r="M1430" i="1"/>
  <c r="J1446" i="1"/>
  <c r="Q1426" i="1"/>
  <c r="L67" i="1"/>
  <c r="M1644" i="1"/>
  <c r="A202" i="1"/>
  <c r="O2008" i="1"/>
  <c r="K1723" i="1"/>
  <c r="M730" i="1"/>
  <c r="L1644" i="1"/>
  <c r="B229" i="1"/>
  <c r="J67" i="1"/>
  <c r="N1346" i="1"/>
  <c r="L1378" i="1"/>
  <c r="R1350" i="1"/>
  <c r="K1358" i="1"/>
  <c r="M1366" i="1"/>
  <c r="M1374" i="1"/>
  <c r="N1390" i="1"/>
  <c r="M1398" i="1"/>
  <c r="Q1398" i="1"/>
  <c r="J1406" i="1"/>
  <c r="R1414" i="1"/>
  <c r="R1386" i="1"/>
  <c r="Q1418" i="1"/>
  <c r="K1422" i="1"/>
  <c r="J1430" i="1"/>
  <c r="O1438" i="1"/>
  <c r="M1446" i="1"/>
  <c r="N1426" i="1"/>
  <c r="J1506" i="1"/>
  <c r="J1346" i="1"/>
  <c r="K67" i="1"/>
  <c r="J2033" i="1"/>
  <c r="K1410" i="1"/>
  <c r="B67" i="1"/>
  <c r="A67" i="1"/>
  <c r="K1644" i="1"/>
  <c r="B1644" i="1"/>
  <c r="R261" i="1"/>
  <c r="N202" i="1"/>
  <c r="L229" i="1"/>
  <c r="Q1342" i="1"/>
  <c r="O1342" i="1"/>
  <c r="B2033" i="1"/>
  <c r="K312" i="1"/>
  <c r="L1715" i="1"/>
  <c r="A736" i="1"/>
  <c r="K2004" i="1"/>
  <c r="M1719" i="1"/>
  <c r="A152" i="1"/>
  <c r="R1644" i="1"/>
  <c r="L202" i="1"/>
  <c r="K229" i="1"/>
  <c r="N1342" i="1"/>
  <c r="L1346" i="1"/>
  <c r="B2008" i="1"/>
  <c r="R2047" i="1"/>
  <c r="Q704" i="1"/>
  <c r="M742" i="1"/>
  <c r="O1378" i="1"/>
  <c r="J1350" i="1"/>
  <c r="R1358" i="1"/>
  <c r="K1366" i="1"/>
  <c r="L1374" i="1"/>
  <c r="O1382" i="1"/>
  <c r="O1390" i="1"/>
  <c r="Q1406" i="1"/>
  <c r="J1414" i="1"/>
  <c r="K1354" i="1"/>
  <c r="Q1386" i="1"/>
  <c r="Q1422" i="1"/>
  <c r="K1430" i="1"/>
  <c r="M1438" i="1"/>
  <c r="R1446" i="1"/>
  <c r="N1434" i="1"/>
  <c r="K152" i="1"/>
  <c r="K214" i="1"/>
  <c r="L17" i="1"/>
  <c r="A322" i="1"/>
  <c r="A1717" i="1"/>
  <c r="M696" i="1"/>
  <c r="L722" i="1"/>
  <c r="Q734" i="1"/>
  <c r="R152" i="1"/>
  <c r="B152" i="1"/>
  <c r="O149" i="1"/>
  <c r="R214" i="1"/>
  <c r="N17" i="1"/>
  <c r="L314" i="1"/>
  <c r="K1725"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J56" i="1"/>
  <c r="N2018" i="1"/>
  <c r="K829" i="1"/>
  <c r="K1353" i="1"/>
  <c r="J1385" i="1"/>
  <c r="L1401" i="1"/>
  <c r="J1377" i="1"/>
  <c r="J1393" i="1"/>
  <c r="M149" i="1"/>
  <c r="M152" i="1"/>
  <c r="F83" i="8"/>
  <c r="F79" i="8"/>
  <c r="F88" i="8"/>
  <c r="F60" i="8"/>
  <c r="F172" i="8"/>
  <c r="F203" i="8"/>
  <c r="F72" i="8"/>
  <c r="F78" i="8"/>
  <c r="F54" i="8"/>
  <c r="F202" i="8"/>
  <c r="F84" i="8"/>
  <c r="F136" i="8"/>
  <c r="F57" i="8"/>
  <c r="F92"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98" i="8"/>
  <c r="F139" i="8"/>
  <c r="F143" i="8"/>
  <c r="L2026" i="1"/>
  <c r="L2041" i="1"/>
  <c r="K16" i="1"/>
  <c r="Q320" i="1"/>
  <c r="R312" i="1"/>
  <c r="O483" i="1"/>
  <c r="R1723" i="1"/>
  <c r="R1715" i="1"/>
  <c r="M1699" i="1"/>
  <c r="M698" i="1"/>
  <c r="Q730" i="1"/>
  <c r="N742" i="1"/>
  <c r="Q1999" i="1"/>
  <c r="R1411" i="1"/>
  <c r="O1419" i="1"/>
  <c r="R1356" i="1"/>
  <c r="Q1435" i="1"/>
  <c r="R1546" i="1"/>
  <c r="N1451" i="1"/>
  <c r="M1443" i="1"/>
  <c r="K2026" i="1"/>
  <c r="K2041" i="1"/>
  <c r="A1646" i="1"/>
  <c r="N483" i="1"/>
  <c r="J1723" i="1"/>
  <c r="J1715" i="1"/>
  <c r="R1699" i="1"/>
  <c r="L698" i="1"/>
  <c r="M704" i="1"/>
  <c r="K710" i="1"/>
  <c r="O730" i="1"/>
  <c r="L742" i="1"/>
  <c r="B1999" i="1"/>
  <c r="K1419" i="1"/>
  <c r="O1435" i="1"/>
  <c r="A1552" i="1"/>
  <c r="R1451" i="1"/>
  <c r="L1451" i="1"/>
  <c r="N1427" i="1"/>
  <c r="J1443" i="1"/>
  <c r="R2026" i="1"/>
  <c r="B2026" i="1"/>
  <c r="R2041" i="1"/>
  <c r="M1870" i="1"/>
  <c r="B320" i="1"/>
  <c r="O312" i="1"/>
  <c r="M483" i="1"/>
  <c r="Q1715" i="1"/>
  <c r="J1699" i="1"/>
  <c r="J698" i="1"/>
  <c r="J704" i="1"/>
  <c r="N710" i="1"/>
  <c r="A730" i="1"/>
  <c r="Q742" i="1"/>
  <c r="O1411" i="1"/>
  <c r="J1419" i="1"/>
  <c r="O1451" i="1"/>
  <c r="Q1427" i="1"/>
  <c r="L1427" i="1"/>
  <c r="N1443" i="1"/>
  <c r="J820" i="1"/>
  <c r="J2026" i="1"/>
  <c r="A2026" i="1"/>
  <c r="J2041" i="1"/>
  <c r="M320" i="1"/>
  <c r="A320" i="1"/>
  <c r="B312" i="1"/>
  <c r="L483" i="1"/>
  <c r="O1723" i="1"/>
  <c r="Q1699" i="1"/>
  <c r="K698" i="1"/>
  <c r="N704" i="1"/>
  <c r="A710" i="1"/>
  <c r="K1411" i="1"/>
  <c r="Q1419" i="1"/>
  <c r="K1435" i="1"/>
  <c r="K1451" i="1"/>
  <c r="O1427" i="1"/>
  <c r="Q1443" i="1"/>
  <c r="L1443" i="1"/>
  <c r="O820" i="1"/>
  <c r="L320" i="1"/>
  <c r="N1723" i="1"/>
  <c r="N698" i="1"/>
  <c r="Q1403" i="1"/>
  <c r="N1411" i="1"/>
  <c r="Q1551" i="1"/>
  <c r="J1435" i="1"/>
  <c r="J1451" i="1"/>
  <c r="K1427" i="1"/>
  <c r="B846" i="1"/>
  <c r="Q2026"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R1353" i="1"/>
  <c r="R1385" i="1"/>
  <c r="J1401" i="1"/>
  <c r="R1393" i="1"/>
  <c r="J1369" i="1"/>
  <c r="Q1621" i="1"/>
  <c r="J1741" i="1"/>
  <c r="K206" i="1"/>
  <c r="K48" i="1"/>
  <c r="L2024" i="1"/>
  <c r="B2048" i="1"/>
  <c r="N1345" i="1"/>
  <c r="O1361" i="1"/>
  <c r="J1353" i="1"/>
  <c r="Q1385" i="1"/>
  <c r="O1377" i="1"/>
  <c r="R1369" i="1"/>
  <c r="R1425" i="1"/>
  <c r="M1621" i="1"/>
  <c r="Q1741" i="1"/>
  <c r="J206" i="1"/>
  <c r="L48" i="1"/>
  <c r="K2024" i="1"/>
  <c r="K1345" i="1"/>
  <c r="L1361" i="1"/>
  <c r="N1361" i="1"/>
  <c r="Q1353" i="1"/>
  <c r="M1385" i="1"/>
  <c r="Q1377" i="1"/>
  <c r="N1377" i="1"/>
  <c r="O1393" i="1"/>
  <c r="Q1369" i="1"/>
  <c r="K1621" i="1"/>
  <c r="B40" i="1"/>
  <c r="Q1393" i="1"/>
  <c r="O1965" i="1"/>
  <c r="M223" i="1"/>
  <c r="K1356" i="1"/>
  <c r="M1364" i="1"/>
  <c r="L1372" i="1"/>
  <c r="Q1935" i="1"/>
  <c r="J233" i="1"/>
  <c r="M1380" i="1"/>
  <c r="O872" i="1"/>
  <c r="R1900" i="1"/>
  <c r="J268" i="1"/>
  <c r="J1388" i="1"/>
  <c r="Q1420" i="1"/>
  <c r="N58" i="1"/>
  <c r="L1875" i="1"/>
  <c r="L267" i="1"/>
  <c r="N1404" i="1"/>
  <c r="O1428" i="1"/>
  <c r="O34" i="1"/>
  <c r="O1652" i="1"/>
  <c r="Q1412" i="1"/>
  <c r="A1514" i="1"/>
  <c r="J1436" i="1"/>
  <c r="Q782" i="1"/>
  <c r="N18" i="1"/>
  <c r="J1660" i="1"/>
  <c r="N1348" i="1"/>
  <c r="L1457" i="1"/>
  <c r="J1444" i="1"/>
  <c r="K58" i="1"/>
  <c r="K34" i="1"/>
  <c r="B18" i="1"/>
  <c r="L1991" i="1"/>
  <c r="M1965" i="1"/>
  <c r="O1940" i="1"/>
  <c r="O1935" i="1"/>
  <c r="Q1900" i="1"/>
  <c r="K1875" i="1"/>
  <c r="N1652" i="1"/>
  <c r="Q1660" i="1"/>
  <c r="B267" i="1"/>
  <c r="O263" i="1"/>
  <c r="L231" i="1"/>
  <c r="M366" i="1"/>
  <c r="L1364" i="1"/>
  <c r="M1396" i="1"/>
  <c r="M1348" i="1"/>
  <c r="Q1356" i="1"/>
  <c r="N1372" i="1"/>
  <c r="K1372" i="1"/>
  <c r="L1380" i="1"/>
  <c r="M1388" i="1"/>
  <c r="J1404" i="1"/>
  <c r="O1420" i="1"/>
  <c r="J1428" i="1"/>
  <c r="Q1436" i="1"/>
  <c r="R1444" i="1"/>
  <c r="J1452" i="1"/>
  <c r="K1991" i="1"/>
  <c r="L1965" i="1"/>
  <c r="N1940" i="1"/>
  <c r="M1935" i="1"/>
  <c r="N1900" i="1"/>
  <c r="J1875" i="1"/>
  <c r="M1652" i="1"/>
  <c r="Q268" i="1"/>
  <c r="L263" i="1"/>
  <c r="K231" i="1"/>
  <c r="Q1364" i="1"/>
  <c r="K1364" i="1"/>
  <c r="L1396" i="1"/>
  <c r="L1348" i="1"/>
  <c r="J1372" i="1"/>
  <c r="Q1380" i="1"/>
  <c r="K1380" i="1"/>
  <c r="L1388" i="1"/>
  <c r="M1404" i="1"/>
  <c r="N1412" i="1"/>
  <c r="M1420" i="1"/>
  <c r="Q1428" i="1"/>
  <c r="N1436" i="1"/>
  <c r="L1452" i="1"/>
  <c r="R1991" i="1"/>
  <c r="A1965" i="1"/>
  <c r="K1935" i="1"/>
  <c r="L1935" i="1"/>
  <c r="M1900" i="1"/>
  <c r="K1652" i="1"/>
  <c r="L1652" i="1"/>
  <c r="O1660" i="1"/>
  <c r="B268" i="1"/>
  <c r="R231" i="1"/>
  <c r="O1396" i="1"/>
  <c r="K1396" i="1"/>
  <c r="K1348" i="1"/>
  <c r="N1356" i="1"/>
  <c r="R1372" i="1"/>
  <c r="O1380" i="1"/>
  <c r="R1388" i="1"/>
  <c r="K1388" i="1"/>
  <c r="L1404" i="1"/>
  <c r="M1412" i="1"/>
  <c r="K1420" i="1"/>
  <c r="M1428" i="1"/>
  <c r="L1436" i="1"/>
  <c r="O1444" i="1"/>
  <c r="R1452" i="1"/>
  <c r="B58" i="1"/>
  <c r="R34" i="1"/>
  <c r="M1623" i="1"/>
  <c r="B34" i="1"/>
  <c r="O1623" i="1"/>
  <c r="B203" i="1"/>
  <c r="A50" i="1"/>
  <c r="R26" i="1"/>
  <c r="K1940" i="1"/>
  <c r="J1935" i="1"/>
  <c r="B1935" i="1"/>
  <c r="B1900" i="1"/>
  <c r="R1652" i="1"/>
  <c r="B1652" i="1"/>
  <c r="N1660" i="1"/>
  <c r="A268" i="1"/>
  <c r="Q1646" i="1"/>
  <c r="N263" i="1"/>
  <c r="N1364" i="1"/>
  <c r="J1396" i="1"/>
  <c r="J1356" i="1"/>
  <c r="Q1372"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B263" i="1"/>
  <c r="A231" i="1"/>
  <c r="J1364" i="1"/>
  <c r="N1396" i="1"/>
  <c r="R1348" i="1"/>
  <c r="O1356" i="1"/>
  <c r="N1380" i="1"/>
  <c r="O1412" i="1"/>
  <c r="K1412" i="1"/>
  <c r="Q1520" i="1"/>
  <c r="Q1456" i="1"/>
  <c r="J1420" i="1"/>
  <c r="R1428" i="1"/>
  <c r="R1436" i="1"/>
  <c r="K1436" i="1"/>
  <c r="M1444" i="1"/>
  <c r="O1452" i="1"/>
  <c r="O213" i="1"/>
  <c r="N42" i="1"/>
  <c r="K18" i="1"/>
  <c r="R1965" i="1"/>
  <c r="L1900" i="1"/>
  <c r="N268" i="1"/>
  <c r="M1646" i="1"/>
  <c r="Q223" i="1"/>
  <c r="R1364" i="1"/>
  <c r="R1396" i="1"/>
  <c r="J1348" i="1"/>
  <c r="M1356" i="1"/>
  <c r="O1372" i="1"/>
  <c r="J1380" i="1"/>
  <c r="O1388" i="1"/>
  <c r="Q1404" i="1"/>
  <c r="J1412" i="1"/>
  <c r="J1536" i="1"/>
  <c r="N1488" i="1"/>
  <c r="L1420" i="1"/>
  <c r="Q1444" i="1"/>
  <c r="K1444" i="1"/>
  <c r="M1452" i="1"/>
  <c r="M1739" i="1"/>
  <c r="R1940" i="1"/>
  <c r="Q1652" i="1"/>
  <c r="K1660" i="1"/>
  <c r="L1660" i="1"/>
  <c r="K1739" i="1"/>
  <c r="O58" i="1"/>
  <c r="L42" i="1"/>
  <c r="J18" i="1"/>
  <c r="Q686" i="1"/>
  <c r="R1660" i="1"/>
  <c r="L268" i="1"/>
  <c r="N267" i="1"/>
  <c r="B1646" i="1"/>
  <c r="O1364" i="1"/>
  <c r="Q1396" i="1"/>
  <c r="O1348" i="1"/>
  <c r="L1356" i="1"/>
  <c r="M1372" i="1"/>
  <c r="R1380" i="1"/>
  <c r="N1388" i="1"/>
  <c r="O1404" i="1"/>
  <c r="R1412" i="1"/>
  <c r="B1560" i="1"/>
  <c r="M1512" i="1"/>
  <c r="R1420" i="1"/>
  <c r="N1428" i="1"/>
  <c r="O1436" i="1"/>
  <c r="N1444" i="1"/>
  <c r="K1452" i="1"/>
  <c r="J65" i="1"/>
  <c r="L73" i="1"/>
  <c r="Q65" i="1"/>
  <c r="K73" i="1"/>
  <c r="L65" i="1"/>
  <c r="R73" i="1"/>
  <c r="M65" i="1"/>
  <c r="J73" i="1"/>
  <c r="B65" i="1"/>
  <c r="B73" i="1"/>
  <c r="N73" i="1"/>
  <c r="N66" i="1"/>
  <c r="R65" i="1"/>
  <c r="B1965" i="1"/>
  <c r="Q1875" i="1"/>
  <c r="R1928" i="1"/>
  <c r="O1988" i="1"/>
  <c r="O1992" i="1"/>
  <c r="N1908" i="1"/>
  <c r="B1974" i="1"/>
  <c r="A1875" i="1"/>
  <c r="N1922" i="1"/>
  <c r="J1914" i="1"/>
  <c r="R316" i="1"/>
  <c r="A1929" i="1"/>
  <c r="A1596" i="1"/>
  <c r="O694" i="1"/>
  <c r="R732" i="1"/>
  <c r="Q316" i="1"/>
  <c r="B694" i="1"/>
  <c r="K714" i="1"/>
  <c r="B322" i="1"/>
  <c r="B314" i="1"/>
  <c r="B1717" i="1"/>
  <c r="O270" i="1"/>
  <c r="L702" i="1"/>
  <c r="A225" i="1"/>
  <c r="M1480" i="1"/>
  <c r="A1520" i="1"/>
  <c r="M1456" i="1"/>
  <c r="J1496" i="1"/>
  <c r="L720" i="1"/>
  <c r="N1464" i="1"/>
  <c r="N1512" i="1"/>
  <c r="B1408" i="1"/>
  <c r="J324" i="1"/>
  <c r="B1719" i="1"/>
  <c r="J372" i="1"/>
  <c r="N1504" i="1"/>
  <c r="O1544" i="1"/>
  <c r="N1576" i="1"/>
  <c r="K1464" i="1"/>
  <c r="L1512" i="1"/>
  <c r="K316" i="1"/>
  <c r="O372" i="1"/>
  <c r="K720" i="1"/>
  <c r="N324" i="1"/>
  <c r="A316" i="1"/>
  <c r="N1596" i="1"/>
  <c r="B372" i="1"/>
  <c r="A720" i="1"/>
  <c r="M734" i="1"/>
  <c r="J1504" i="1"/>
  <c r="N1544" i="1"/>
  <c r="L1472" i="1"/>
  <c r="N316" i="1"/>
  <c r="B700" i="1"/>
  <c r="M2021" i="1"/>
  <c r="K1504" i="1"/>
  <c r="M1544" i="1"/>
  <c r="O1472" i="1"/>
  <c r="M324" i="1"/>
  <c r="N1929" i="1"/>
  <c r="R1596" i="1"/>
  <c r="M694" i="1"/>
  <c r="R726" i="1"/>
  <c r="K324" i="1"/>
  <c r="K1929" i="1"/>
  <c r="B1596" i="1"/>
  <c r="L694" i="1"/>
  <c r="J714" i="1"/>
  <c r="M726" i="1"/>
  <c r="N746" i="1"/>
  <c r="M1520" i="1"/>
  <c r="M1560" i="1"/>
  <c r="B1472" i="1"/>
  <c r="O1552"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R734" i="1"/>
  <c r="B734" i="1"/>
  <c r="O734" i="1"/>
  <c r="M728" i="1"/>
  <c r="L728" i="1"/>
  <c r="N728" i="1"/>
  <c r="J728" i="1"/>
  <c r="Q722" i="1"/>
  <c r="O722" i="1"/>
  <c r="J722" i="1"/>
  <c r="R722" i="1"/>
  <c r="K722" i="1"/>
  <c r="J708" i="1"/>
  <c r="K708" i="1"/>
  <c r="L708" i="1"/>
  <c r="N708" i="1"/>
  <c r="B702" i="1"/>
  <c r="O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M1997" i="1"/>
  <c r="N1997" i="1"/>
  <c r="O1997" i="1"/>
  <c r="R1997" i="1"/>
  <c r="O2003" i="1"/>
  <c r="B2003" i="1"/>
  <c r="N1947" i="1"/>
  <c r="Q1947" i="1"/>
  <c r="J1947" i="1"/>
  <c r="M14" i="1"/>
  <c r="M38" i="1"/>
  <c r="O38" i="1"/>
  <c r="J54" i="1"/>
  <c r="K1743" i="1"/>
  <c r="R1743" i="1"/>
  <c r="B747" i="1"/>
  <c r="L747" i="1"/>
  <c r="M747" i="1"/>
  <c r="O747" i="1"/>
  <c r="R701" i="1"/>
  <c r="K701" i="1"/>
  <c r="M701" i="1"/>
  <c r="L1718" i="1"/>
  <c r="K1718" i="1"/>
  <c r="O315" i="1"/>
  <c r="N315" i="1"/>
  <c r="Q315" i="1"/>
  <c r="L323" i="1"/>
  <c r="J323" i="1"/>
  <c r="O1996" i="1"/>
  <c r="B1996" i="1"/>
  <c r="A1996" i="1"/>
  <c r="M1996" i="1"/>
  <c r="M1403" i="1"/>
  <c r="J1410" i="1"/>
  <c r="O1426" i="1"/>
  <c r="Q1434" i="1"/>
  <c r="L1442" i="1"/>
  <c r="K1403" i="1"/>
  <c r="L1403" i="1"/>
  <c r="R1410" i="1"/>
  <c r="L1418" i="1"/>
  <c r="M1426" i="1"/>
  <c r="O1434" i="1"/>
  <c r="K1442" i="1"/>
  <c r="N1450" i="1"/>
  <c r="N714" i="1"/>
  <c r="L732" i="1"/>
  <c r="L746" i="1"/>
  <c r="M229" i="1"/>
  <c r="K1646" i="1"/>
  <c r="L223" i="1"/>
  <c r="M231" i="1"/>
  <c r="R698" i="1"/>
  <c r="L704" i="1"/>
  <c r="O710" i="1"/>
  <c r="B716" i="1"/>
  <c r="N730" i="1"/>
  <c r="Q736" i="1"/>
  <c r="Q157" i="1"/>
  <c r="R1403" i="1"/>
  <c r="O1410" i="1"/>
  <c r="J1418" i="1"/>
  <c r="L1503" i="1"/>
  <c r="L1426" i="1"/>
  <c r="R1434" i="1"/>
  <c r="M1434" i="1"/>
  <c r="O1442" i="1"/>
  <c r="K1450" i="1"/>
  <c r="L1648" i="1"/>
  <c r="O157" i="1"/>
  <c r="N1410" i="1"/>
  <c r="O1418" i="1"/>
  <c r="J1426" i="1"/>
  <c r="N1442" i="1"/>
  <c r="M1442" i="1"/>
  <c r="O1450" i="1"/>
  <c r="B822" i="1"/>
  <c r="O1403" i="1"/>
  <c r="Q1410" i="1"/>
  <c r="M1410" i="1"/>
  <c r="N1418" i="1"/>
  <c r="K1426" i="1"/>
  <c r="L1434" i="1"/>
  <c r="J1442" i="1"/>
  <c r="R1450" i="1"/>
  <c r="M1450" i="1"/>
  <c r="Q860" i="1"/>
  <c r="J1403" i="1"/>
  <c r="L1410" i="1"/>
  <c r="K1418" i="1"/>
  <c r="M1418" i="1"/>
  <c r="R1426" i="1"/>
  <c r="K1434" i="1"/>
  <c r="R1442" i="1"/>
  <c r="Q1450" i="1"/>
  <c r="B1449" i="1"/>
  <c r="M1449" i="1"/>
  <c r="R1449" i="1"/>
  <c r="Q1449" i="1"/>
  <c r="K1449" i="1"/>
  <c r="N1449" i="1"/>
  <c r="O1449" i="1"/>
  <c r="J1449" i="1"/>
  <c r="B1441" i="1"/>
  <c r="J1441" i="1"/>
  <c r="K1441" i="1"/>
  <c r="O1441" i="1"/>
  <c r="L1441" i="1"/>
  <c r="M1441" i="1"/>
  <c r="N1441" i="1"/>
  <c r="Q1441" i="1"/>
  <c r="B1433" i="1"/>
  <c r="O1433" i="1"/>
  <c r="R1433" i="1"/>
  <c r="L1433" i="1"/>
  <c r="K1433" i="1"/>
  <c r="M1433" i="1"/>
  <c r="Q1433" i="1"/>
  <c r="N1433" i="1"/>
  <c r="J1433" i="1"/>
  <c r="B1425" i="1"/>
  <c r="L1425" i="1"/>
  <c r="O1425" i="1"/>
  <c r="Q1425" i="1"/>
  <c r="J1425" i="1"/>
  <c r="K1425" i="1"/>
  <c r="M1425" i="1"/>
  <c r="B1417" i="1"/>
  <c r="M1417" i="1"/>
  <c r="N1417" i="1"/>
  <c r="R1417" i="1"/>
  <c r="O1417" i="1"/>
  <c r="J1417" i="1"/>
  <c r="K1417" i="1"/>
  <c r="L1417" i="1"/>
  <c r="B1409" i="1"/>
  <c r="J1409" i="1"/>
  <c r="L1409" i="1"/>
  <c r="N1409" i="1"/>
  <c r="Q1409" i="1"/>
  <c r="O1409" i="1"/>
  <c r="M1409" i="1"/>
  <c r="R1409" i="1"/>
  <c r="B1402" i="1"/>
  <c r="L1402" i="1"/>
  <c r="Q1402" i="1"/>
  <c r="R1402" i="1"/>
  <c r="J1402" i="1"/>
  <c r="K1402" i="1"/>
  <c r="M1402" i="1"/>
  <c r="N140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L56" i="1"/>
  <c r="O40" i="1"/>
  <c r="K32" i="1"/>
  <c r="L24" i="1"/>
  <c r="J16" i="1"/>
  <c r="R480" i="1"/>
  <c r="B1989" i="1"/>
  <c r="L1650" i="1"/>
  <c r="R208" i="1"/>
  <c r="A54" i="1"/>
  <c r="K30" i="1"/>
  <c r="N71" i="1"/>
  <c r="M1664" i="1"/>
  <c r="L233" i="1"/>
  <c r="R1347" i="1"/>
  <c r="M879" i="1"/>
  <c r="A879" i="1"/>
  <c r="N873" i="1"/>
  <c r="Q873" i="1"/>
  <c r="A873" i="1"/>
  <c r="K873" i="1"/>
  <c r="L873" i="1"/>
  <c r="J867"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R815" i="1"/>
  <c r="L815" i="1"/>
  <c r="M815" i="1"/>
  <c r="O815" i="1"/>
  <c r="Q815" i="1"/>
  <c r="A815" i="1"/>
  <c r="O809" i="1"/>
  <c r="K809" i="1"/>
  <c r="R809" i="1"/>
  <c r="Q809" i="1"/>
  <c r="A809" i="1"/>
  <c r="B809" i="1"/>
  <c r="Q803" i="1"/>
  <c r="R803" i="1"/>
  <c r="J803" i="1"/>
  <c r="M803" i="1"/>
  <c r="K803" i="1"/>
  <c r="A803" i="1"/>
  <c r="B803" i="1"/>
  <c r="R789" i="1"/>
  <c r="J789" i="1"/>
  <c r="M789" i="1"/>
  <c r="B789" i="1"/>
  <c r="N789" i="1"/>
  <c r="O789" i="1"/>
  <c r="M783" i="1"/>
  <c r="Q783" i="1"/>
  <c r="R783" i="1"/>
  <c r="A783" i="1"/>
  <c r="L783" i="1"/>
  <c r="O783" i="1"/>
  <c r="R777" i="1"/>
  <c r="J777" i="1"/>
  <c r="L777" i="1"/>
  <c r="N777" i="1"/>
  <c r="O777" i="1"/>
  <c r="K777" i="1"/>
  <c r="R771" i="1"/>
  <c r="B771" i="1"/>
  <c r="L771" i="1"/>
  <c r="O771" i="1"/>
  <c r="K771" i="1"/>
  <c r="J771" i="1"/>
  <c r="B757" i="1"/>
  <c r="L757" i="1"/>
  <c r="N757" i="1"/>
  <c r="O757" i="1"/>
  <c r="Q757" i="1"/>
  <c r="R757" i="1"/>
  <c r="B751" i="1"/>
  <c r="L751" i="1"/>
  <c r="N751" i="1"/>
  <c r="Q751" i="1"/>
  <c r="J751" i="1"/>
  <c r="R751" i="1"/>
  <c r="A1395" i="1"/>
  <c r="L1395" i="1"/>
  <c r="J1395" i="1"/>
  <c r="M1395" i="1"/>
  <c r="N1395" i="1"/>
  <c r="K1395" i="1"/>
  <c r="O1395" i="1"/>
  <c r="Q1395" i="1"/>
  <c r="A1355" i="1"/>
  <c r="J1355" i="1"/>
  <c r="K1355" i="1"/>
  <c r="O1355" i="1"/>
  <c r="Q1355" i="1"/>
  <c r="L1355" i="1"/>
  <c r="R1355" i="1"/>
  <c r="M1355" i="1"/>
  <c r="Q1734" i="1"/>
  <c r="L1970" i="1"/>
  <c r="M1871" i="1"/>
  <c r="J24" i="1"/>
  <c r="B16" i="1"/>
  <c r="Q480" i="1"/>
  <c r="O1946" i="1"/>
  <c r="K1933" i="1"/>
  <c r="O1870" i="1"/>
  <c r="B1627" i="1"/>
  <c r="N208" i="1"/>
  <c r="M46" i="1"/>
  <c r="R367" i="1"/>
  <c r="K1664" i="1"/>
  <c r="B233" i="1"/>
  <c r="J1347" i="1"/>
  <c r="O250" i="1"/>
  <c r="K742" i="1"/>
  <c r="R742" i="1"/>
  <c r="O853" i="1"/>
  <c r="A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N1946" i="1"/>
  <c r="Q1933" i="1"/>
  <c r="N1870" i="1"/>
  <c r="Q1650" i="1"/>
  <c r="M1666" i="1"/>
  <c r="A208" i="1"/>
  <c r="Q266" i="1"/>
  <c r="Q1387" i="1"/>
  <c r="J1589" i="1"/>
  <c r="M1589" i="1"/>
  <c r="J1557" i="1"/>
  <c r="A1557" i="1"/>
  <c r="J1509" i="1"/>
  <c r="Q1509" i="1"/>
  <c r="K1477" i="1"/>
  <c r="Q1477" i="1"/>
  <c r="L1469" i="1"/>
  <c r="R1469" i="1"/>
  <c r="A1379" i="1"/>
  <c r="K1379" i="1"/>
  <c r="J1379" i="1"/>
  <c r="L1379" i="1"/>
  <c r="O1379" i="1"/>
  <c r="M1379" i="1"/>
  <c r="N1379" i="1"/>
  <c r="Q1379" i="1"/>
  <c r="A1371" i="1"/>
  <c r="O1371" i="1"/>
  <c r="Q1371" i="1"/>
  <c r="L1371" i="1"/>
  <c r="R1371" i="1"/>
  <c r="M1371" i="1"/>
  <c r="N1371" i="1"/>
  <c r="J1371" i="1"/>
  <c r="A1347" i="1"/>
  <c r="M1347" i="1"/>
  <c r="J1871" i="1"/>
  <c r="O1347" i="1"/>
  <c r="O71" i="1"/>
  <c r="J71" i="1"/>
  <c r="K24" i="1"/>
  <c r="A24" i="1"/>
  <c r="R40" i="1"/>
  <c r="L40" i="1"/>
  <c r="Q56" i="1"/>
  <c r="K56" i="1"/>
  <c r="N1355" i="1"/>
  <c r="K1734" i="1"/>
  <c r="R1970" i="1"/>
  <c r="K40" i="1"/>
  <c r="L32" i="1"/>
  <c r="O16" i="1"/>
  <c r="B480" i="1"/>
  <c r="R1927" i="1"/>
  <c r="B1933" i="1"/>
  <c r="Q1654" i="1"/>
  <c r="B1650" i="1"/>
  <c r="R1905" i="1"/>
  <c r="J38" i="1"/>
  <c r="O14" i="1"/>
  <c r="L1947" i="1"/>
  <c r="K266" i="1"/>
  <c r="L1347" i="1"/>
  <c r="A734" i="1"/>
  <c r="J734" i="1"/>
  <c r="R1395" i="1"/>
  <c r="B1734" i="1"/>
  <c r="B1970" i="1"/>
  <c r="L1871" i="1"/>
  <c r="J48" i="1"/>
  <c r="N40" i="1"/>
  <c r="Q24" i="1"/>
  <c r="A480" i="1"/>
  <c r="O1927" i="1"/>
  <c r="M1654" i="1"/>
  <c r="A1650" i="1"/>
  <c r="M225" i="1"/>
  <c r="Q1347" i="1"/>
  <c r="O367" i="1"/>
  <c r="M367" i="1"/>
  <c r="R22" i="1"/>
  <c r="K22" i="1"/>
  <c r="L46" i="1"/>
  <c r="B46" i="1"/>
  <c r="O1666" i="1"/>
  <c r="A1666" i="1"/>
  <c r="Q798" i="1"/>
  <c r="A868" i="1"/>
  <c r="N320" i="1"/>
  <c r="J312" i="1"/>
  <c r="M1723" i="1"/>
  <c r="B1723" i="1"/>
  <c r="O698" i="1"/>
  <c r="B698" i="1"/>
  <c r="K704" i="1"/>
  <c r="L736" i="1"/>
  <c r="N2003" i="1"/>
  <c r="A1398" i="1"/>
  <c r="M9" i="1"/>
  <c r="N9" i="1"/>
  <c r="A9" i="1"/>
  <c r="O9" i="1"/>
  <c r="B9" i="1"/>
  <c r="L9" i="1"/>
  <c r="Q9" i="1"/>
  <c r="J9" i="1"/>
  <c r="R9" i="1"/>
  <c r="K9" i="1"/>
  <c r="N691" i="1"/>
  <c r="R691" i="1"/>
  <c r="L1713" i="1"/>
  <c r="B1713" i="1"/>
  <c r="J1721" i="1"/>
  <c r="K1721" i="1"/>
  <c r="M218" i="1"/>
  <c r="J17" i="1"/>
  <c r="O1741" i="1"/>
  <c r="R206" i="1"/>
  <c r="N56" i="1"/>
  <c r="R48" i="1"/>
  <c r="B48" i="1"/>
  <c r="M40" i="1"/>
  <c r="N32" i="1"/>
  <c r="O24" i="1"/>
  <c r="Q16" i="1"/>
  <c r="A16" i="1"/>
  <c r="J480" i="1"/>
  <c r="Q263" i="1"/>
  <c r="J223" i="1"/>
  <c r="J231" i="1"/>
  <c r="J2023" i="1"/>
  <c r="A2033" i="1"/>
  <c r="R2034" i="1"/>
  <c r="O1627" i="1"/>
  <c r="K1666" i="1"/>
  <c r="N1743" i="1"/>
  <c r="J208" i="1"/>
  <c r="Q54" i="1"/>
  <c r="K46" i="1"/>
  <c r="A46" i="1"/>
  <c r="B38" i="1"/>
  <c r="A30" i="1"/>
  <c r="B22" i="1"/>
  <c r="L14" i="1"/>
  <c r="Q367" i="1"/>
  <c r="N1627" i="1"/>
  <c r="J1666" i="1"/>
  <c r="M1743" i="1"/>
  <c r="Q208" i="1"/>
  <c r="L54" i="1"/>
  <c r="J46" i="1"/>
  <c r="Q38" i="1"/>
  <c r="Q30" i="1"/>
  <c r="Q22" i="1"/>
  <c r="A22" i="1"/>
  <c r="B14" i="1"/>
  <c r="Q318" i="1"/>
  <c r="K3" i="1"/>
  <c r="L3" i="1"/>
  <c r="M3" i="1"/>
  <c r="R3" i="1"/>
  <c r="N3" i="1"/>
  <c r="O3" i="1"/>
  <c r="B3" i="1"/>
  <c r="J3" i="1"/>
  <c r="A3" i="1"/>
  <c r="Q3" i="1"/>
  <c r="K11" i="1"/>
  <c r="L11" i="1"/>
  <c r="J11" i="1"/>
  <c r="M11" i="1"/>
  <c r="R11" i="1"/>
  <c r="N11" i="1"/>
  <c r="O11" i="1"/>
  <c r="Q11" i="1"/>
  <c r="K1669" i="1"/>
  <c r="R1669" i="1"/>
  <c r="J742" i="1"/>
  <c r="B742" i="1"/>
  <c r="B736" i="1"/>
  <c r="M736" i="1"/>
  <c r="N736" i="1"/>
  <c r="K730" i="1"/>
  <c r="L730" i="1"/>
  <c r="A716" i="1"/>
  <c r="M710" i="1"/>
  <c r="B710" i="1"/>
  <c r="J710" i="1"/>
  <c r="B1699" i="1"/>
  <c r="L1699" i="1"/>
  <c r="A1715" i="1"/>
  <c r="K1715" i="1"/>
  <c r="K483" i="1"/>
  <c r="R483" i="1"/>
  <c r="K1999" i="1"/>
  <c r="M1999" i="1"/>
  <c r="J2016" i="1"/>
  <c r="O2016" i="1"/>
  <c r="K1627" i="1"/>
  <c r="L1743" i="1"/>
  <c r="K54" i="1"/>
  <c r="R46" i="1"/>
  <c r="L38" i="1"/>
  <c r="O30" i="1"/>
  <c r="N22" i="1"/>
  <c r="K14" i="1"/>
  <c r="A367" i="1"/>
  <c r="A4" i="1"/>
  <c r="J4" i="1"/>
  <c r="R4" i="1"/>
  <c r="B4" i="1"/>
  <c r="K4" i="1"/>
  <c r="L4" i="1"/>
  <c r="M4" i="1"/>
  <c r="N4" i="1"/>
  <c r="Q4" i="1"/>
  <c r="O4" i="1"/>
  <c r="B12" i="1"/>
  <c r="J12" i="1"/>
  <c r="R12" i="1"/>
  <c r="K12" i="1"/>
  <c r="L12" i="1"/>
  <c r="M12" i="1"/>
  <c r="N12" i="1"/>
  <c r="Q12" i="1"/>
  <c r="O12" i="1"/>
  <c r="K747" i="1"/>
  <c r="M214" i="1"/>
  <c r="A17" i="1"/>
  <c r="O1621" i="1"/>
  <c r="A1621" i="1"/>
  <c r="O206" i="1"/>
  <c r="O48" i="1"/>
  <c r="Q40" i="1"/>
  <c r="A40" i="1"/>
  <c r="R24" i="1"/>
  <c r="L16" i="1"/>
  <c r="O220" i="1"/>
  <c r="N2008" i="1"/>
  <c r="B2023" i="1"/>
  <c r="L2047" i="1"/>
  <c r="J2009" i="1"/>
  <c r="K2034" i="1"/>
  <c r="B730" i="1"/>
  <c r="O736" i="1"/>
  <c r="O742" i="1"/>
  <c r="O1947" i="1"/>
  <c r="R1999" i="1"/>
  <c r="R157" i="1"/>
  <c r="B155" i="1"/>
  <c r="K367" i="1"/>
  <c r="B367" i="1"/>
  <c r="N367" i="1"/>
  <c r="Q6" i="1"/>
  <c r="J6" i="1"/>
  <c r="R6" i="1"/>
  <c r="K6" i="1"/>
  <c r="A6" i="1"/>
  <c r="L6" i="1"/>
  <c r="O6" i="1"/>
  <c r="B6" i="1"/>
  <c r="M6" i="1"/>
  <c r="N6" i="1"/>
  <c r="A14" i="1"/>
  <c r="Q14" i="1"/>
  <c r="J14" i="1"/>
  <c r="M22" i="1"/>
  <c r="J22" i="1"/>
  <c r="L30" i="1"/>
  <c r="R30" i="1"/>
  <c r="B30" i="1"/>
  <c r="K38" i="1"/>
  <c r="A38" i="1"/>
  <c r="R38" i="1"/>
  <c r="Q46" i="1"/>
  <c r="B54" i="1"/>
  <c r="R54" i="1"/>
  <c r="M54" i="1"/>
  <c r="M208" i="1"/>
  <c r="B208" i="1"/>
  <c r="K208" i="1"/>
  <c r="A1743" i="1"/>
  <c r="O1743" i="1"/>
  <c r="Q1666" i="1"/>
  <c r="R1666" i="1"/>
  <c r="L1627" i="1"/>
  <c r="R1627" i="1"/>
  <c r="M1627" i="1"/>
  <c r="A1627" i="1"/>
  <c r="B1666" i="1"/>
  <c r="J1743" i="1"/>
  <c r="L208" i="1"/>
  <c r="O54" i="1"/>
  <c r="O46" i="1"/>
  <c r="N30" i="1"/>
  <c r="O22" i="1"/>
  <c r="N14" i="1"/>
  <c r="L367" i="1"/>
  <c r="K1947" i="1"/>
  <c r="K1728" i="1"/>
  <c r="O7" i="1"/>
  <c r="B7" i="1"/>
  <c r="Q7" i="1"/>
  <c r="J7" i="1"/>
  <c r="R7" i="1"/>
  <c r="K7" i="1"/>
  <c r="N7" i="1"/>
  <c r="L7" i="1"/>
  <c r="A7" i="1"/>
  <c r="M7" i="1"/>
  <c r="A8" i="1"/>
  <c r="N8" i="1"/>
  <c r="B8" i="1"/>
  <c r="O8" i="1"/>
  <c r="Q8" i="1"/>
  <c r="J8" i="1"/>
  <c r="R8" i="1"/>
  <c r="M8" i="1"/>
  <c r="K8" i="1"/>
  <c r="L8" i="1"/>
  <c r="O719" i="1"/>
  <c r="K1562" i="1"/>
  <c r="M1562" i="1"/>
  <c r="A1522" i="1"/>
  <c r="A1482" i="1"/>
  <c r="B1482" i="1"/>
  <c r="R1504" i="1"/>
  <c r="L1560" i="1"/>
  <c r="O1576" i="1"/>
  <c r="J1552" i="1"/>
  <c r="R1474" i="1"/>
  <c r="K1514" i="1"/>
  <c r="L1554" i="1"/>
  <c r="Q2016" i="1"/>
  <c r="L1562" i="1"/>
  <c r="O1584" i="1"/>
  <c r="K1584" i="1"/>
  <c r="K1568" i="1"/>
  <c r="L1544" i="1"/>
  <c r="O1536" i="1"/>
  <c r="N1536" i="1"/>
  <c r="J1528" i="1"/>
  <c r="O1528" i="1"/>
  <c r="L1520" i="1"/>
  <c r="R1520" i="1"/>
  <c r="O1496" i="1"/>
  <c r="R1496" i="1"/>
  <c r="N1480" i="1"/>
  <c r="A1480" i="1"/>
  <c r="Q1472" i="1"/>
  <c r="N1456" i="1"/>
  <c r="O1456" i="1"/>
  <c r="K824" i="1"/>
  <c r="Q824" i="1"/>
  <c r="O1522" i="1"/>
  <c r="N1570" i="1"/>
  <c r="R1559" i="1"/>
  <c r="B1559" i="1"/>
  <c r="A1471" i="1"/>
  <c r="L1471" i="1"/>
  <c r="B759" i="1"/>
  <c r="Q759" i="1"/>
  <c r="O1530" i="1"/>
  <c r="Q1570" i="1"/>
  <c r="A882" i="1"/>
  <c r="R1480" i="1"/>
  <c r="Q1504" i="1"/>
  <c r="R1536" i="1"/>
  <c r="B1544" i="1"/>
  <c r="M1568"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N771" i="1"/>
  <c r="K757" i="1"/>
  <c r="A757" i="1"/>
  <c r="M757" i="1"/>
  <c r="O751" i="1"/>
  <c r="K751" i="1"/>
  <c r="B1906" i="1"/>
  <c r="L1480" i="1"/>
  <c r="B1504" i="1"/>
  <c r="K1536" i="1"/>
  <c r="B1568" i="1"/>
  <c r="Q1464" i="1"/>
  <c r="A1488" i="1"/>
  <c r="A1512" i="1"/>
  <c r="J1584" i="1"/>
  <c r="J1458" i="1"/>
  <c r="J1538" i="1"/>
  <c r="J1578" i="1"/>
  <c r="A790" i="1"/>
  <c r="A760" i="1"/>
  <c r="A820" i="1"/>
  <c r="R820" i="1"/>
  <c r="L225" i="1"/>
  <c r="R1648" i="1"/>
  <c r="N1648" i="1"/>
  <c r="J1664" i="1"/>
  <c r="Q1664" i="1"/>
  <c r="Q5" i="1"/>
  <c r="J5" i="1"/>
  <c r="R5" i="1"/>
  <c r="A5" i="1"/>
  <c r="K5" i="1"/>
  <c r="B5" i="1"/>
  <c r="L5" i="1"/>
  <c r="M5" i="1"/>
  <c r="N5" i="1"/>
  <c r="O5" i="1"/>
  <c r="Q13" i="1"/>
  <c r="J13" i="1"/>
  <c r="R13" i="1"/>
  <c r="K13" i="1"/>
  <c r="L13" i="1"/>
  <c r="M13" i="1"/>
  <c r="N13" i="1"/>
  <c r="O13" i="1"/>
  <c r="N1543" i="1"/>
  <c r="K1480" i="1"/>
  <c r="N1520" i="1"/>
  <c r="L1536" i="1"/>
  <c r="O1560" i="1"/>
  <c r="J1576" i="1"/>
  <c r="B1464" i="1"/>
  <c r="B148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K10" i="1"/>
  <c r="B10" i="1"/>
  <c r="Q10" i="1"/>
  <c r="J10" i="1"/>
  <c r="R10" i="1"/>
  <c r="L194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A1947" i="1"/>
  <c r="Q2032" i="1"/>
  <c r="N1874" i="1"/>
  <c r="J1929" i="1"/>
  <c r="J1900" i="1"/>
  <c r="Q1921" i="1"/>
  <c r="A1987" i="1"/>
  <c r="N1979" i="1"/>
  <c r="N1971" i="1"/>
  <c r="J1965" i="1"/>
  <c r="M1940" i="1"/>
  <c r="R1875" i="1"/>
  <c r="A1994" i="1"/>
  <c r="M1946" i="1"/>
  <c r="B1947" i="1"/>
  <c r="B1926"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700" i="1"/>
  <c r="Q714" i="1"/>
  <c r="N720" i="1"/>
  <c r="A726" i="1"/>
  <c r="B746" i="1"/>
  <c r="L1623" i="1"/>
  <c r="L203" i="1"/>
  <c r="L58" i="1"/>
  <c r="R50" i="1"/>
  <c r="N34" i="1"/>
  <c r="L18" i="1"/>
  <c r="M1734" i="1"/>
  <c r="N1970" i="1"/>
  <c r="O1970" i="1"/>
  <c r="K1871" i="1"/>
  <c r="B1871" i="1"/>
  <c r="Q1989" i="1"/>
  <c r="Q1946" i="1"/>
  <c r="J1946" i="1"/>
  <c r="N1927" i="1"/>
  <c r="J1933" i="1"/>
  <c r="A1933" i="1"/>
  <c r="J1870" i="1"/>
  <c r="B1654" i="1"/>
  <c r="N252" i="1"/>
  <c r="J1733" i="1"/>
  <c r="O1905" i="1"/>
  <c r="J2008" i="1"/>
  <c r="K2023" i="1"/>
  <c r="A2023" i="1"/>
  <c r="M2033" i="1"/>
  <c r="O2047" i="1"/>
  <c r="O2009" i="1"/>
  <c r="Q2034" i="1"/>
  <c r="R2048" i="1"/>
  <c r="M71" i="1"/>
  <c r="O1664" i="1"/>
  <c r="O266" i="1"/>
  <c r="O225" i="1"/>
  <c r="Q233" i="1"/>
  <c r="J157" i="1"/>
  <c r="R258" i="1"/>
  <c r="A264" i="1"/>
  <c r="N309" i="1"/>
  <c r="M374" i="1"/>
  <c r="L1734" i="1"/>
  <c r="B1946" i="1"/>
  <c r="M1927" i="1"/>
  <c r="R1933" i="1"/>
  <c r="Q1870" i="1"/>
  <c r="O1654" i="1"/>
  <c r="A1654" i="1"/>
  <c r="O1650" i="1"/>
  <c r="M252" i="1"/>
  <c r="O1733" i="1"/>
  <c r="M1905" i="1"/>
  <c r="K2008" i="1"/>
  <c r="R2023" i="1"/>
  <c r="K2033" i="1"/>
  <c r="L2033" i="1"/>
  <c r="N2047" i="1"/>
  <c r="K71" i="1"/>
  <c r="L71" i="1"/>
  <c r="N1664" i="1"/>
  <c r="B1664" i="1"/>
  <c r="B1648" i="1"/>
  <c r="M266" i="1"/>
  <c r="N225" i="1"/>
  <c r="K1994" i="1"/>
  <c r="A309" i="1"/>
  <c r="O641" i="1"/>
  <c r="B649" i="1"/>
  <c r="Q1575" i="1"/>
  <c r="J1575" i="1"/>
  <c r="N1567" i="1"/>
  <c r="O1567" i="1"/>
  <c r="A1535" i="1"/>
  <c r="O1535" i="1"/>
  <c r="J1519" i="1"/>
  <c r="R1519" i="1"/>
  <c r="N1519" i="1"/>
  <c r="B1495" i="1"/>
  <c r="J1495" i="1"/>
  <c r="O1495" i="1"/>
  <c r="R1479" i="1"/>
  <c r="L1479" i="1"/>
  <c r="O1455" i="1"/>
  <c r="J1455" i="1"/>
  <c r="R71" i="1"/>
  <c r="A71" i="1"/>
  <c r="L1664" i="1"/>
  <c r="M1648" i="1"/>
  <c r="L266" i="1"/>
  <c r="A266" i="1"/>
  <c r="K225" i="1"/>
  <c r="M233" i="1"/>
  <c r="N157" i="1"/>
  <c r="N1721" i="1"/>
  <c r="N1949" i="1"/>
  <c r="L1949" i="1"/>
  <c r="R51" i="1"/>
  <c r="Q650" i="1"/>
  <c r="A650" i="1"/>
  <c r="B642" i="1"/>
  <c r="O634" i="1"/>
  <c r="B634" i="1"/>
  <c r="L634" i="1"/>
  <c r="O626" i="1"/>
  <c r="R626" i="1"/>
  <c r="J167" i="1"/>
  <c r="R167" i="1"/>
  <c r="M167" i="1"/>
  <c r="N167" i="1"/>
  <c r="B633" i="1"/>
  <c r="N633" i="1"/>
  <c r="R633" i="1"/>
  <c r="K625" i="1"/>
  <c r="R625" i="1"/>
  <c r="M625" i="1"/>
  <c r="J600" i="1"/>
  <c r="L592" i="1"/>
  <c r="K584" i="1"/>
  <c r="O584" i="1"/>
  <c r="O1596" i="1"/>
  <c r="K1719" i="1"/>
  <c r="M372" i="1"/>
  <c r="K700" i="1"/>
  <c r="A714" i="1"/>
  <c r="B732" i="1"/>
  <c r="J746" i="1"/>
  <c r="J1623" i="1"/>
  <c r="N1739" i="1"/>
  <c r="R213" i="1"/>
  <c r="J42" i="1"/>
  <c r="O26" i="1"/>
  <c r="N686" i="1"/>
  <c r="J1970" i="1"/>
  <c r="O1871" i="1"/>
  <c r="J154" i="1"/>
  <c r="K1989" i="1"/>
  <c r="L1989" i="1"/>
  <c r="L1946" i="1"/>
  <c r="J1927" i="1"/>
  <c r="B1927" i="1"/>
  <c r="O1933" i="1"/>
  <c r="L1870" i="1"/>
  <c r="B1870" i="1"/>
  <c r="K1654" i="1"/>
  <c r="R1650" i="1"/>
  <c r="L361" i="1"/>
  <c r="M2008" i="1"/>
  <c r="A2008" i="1"/>
  <c r="Q2023" i="1"/>
  <c r="J2047" i="1"/>
  <c r="B2047" i="1"/>
  <c r="K2009" i="1"/>
  <c r="M2024" i="1"/>
  <c r="O2048" i="1"/>
  <c r="R1664" i="1"/>
  <c r="K1648" i="1"/>
  <c r="J225" i="1"/>
  <c r="B225" i="1"/>
  <c r="K233" i="1"/>
  <c r="K222" i="1"/>
  <c r="M157" i="1"/>
  <c r="B157" i="1"/>
  <c r="L685" i="1"/>
  <c r="N1713" i="1"/>
  <c r="B718" i="1"/>
  <c r="K650" i="1"/>
  <c r="B266" i="1"/>
  <c r="N266" i="1"/>
  <c r="A692" i="1"/>
  <c r="J692" i="1"/>
  <c r="Q1929" i="1"/>
  <c r="K1596" i="1"/>
  <c r="R1719" i="1"/>
  <c r="L372" i="1"/>
  <c r="L700" i="1"/>
  <c r="Q720" i="1"/>
  <c r="O726" i="1"/>
  <c r="A732" i="1"/>
  <c r="R1623" i="1"/>
  <c r="B1739" i="1"/>
  <c r="J213" i="1"/>
  <c r="B42" i="1"/>
  <c r="R1989" i="1"/>
  <c r="M1933" i="1"/>
  <c r="K1870" i="1"/>
  <c r="R361" i="1"/>
  <c r="B220" i="1"/>
  <c r="M2023" i="1"/>
  <c r="R2009" i="1"/>
  <c r="B2024" i="1"/>
  <c r="N2048" i="1"/>
  <c r="J1648" i="1"/>
  <c r="J266" i="1"/>
  <c r="Q225" i="1"/>
  <c r="R233" i="1"/>
  <c r="A233" i="1"/>
  <c r="K157" i="1"/>
  <c r="J1713" i="1"/>
  <c r="B724" i="1"/>
  <c r="A1999" i="1"/>
  <c r="N1999" i="1"/>
  <c r="M2016" i="1"/>
  <c r="B875" i="1"/>
  <c r="N1466" i="1"/>
  <c r="N1482" i="1"/>
  <c r="A1490" i="1"/>
  <c r="O1506" i="1"/>
  <c r="R1522" i="1"/>
  <c r="A1530" i="1"/>
  <c r="J1546" i="1"/>
  <c r="J1562" i="1"/>
  <c r="K1578" i="1"/>
  <c r="R810" i="1"/>
  <c r="M846" i="1"/>
  <c r="A759" i="1"/>
  <c r="N881" i="1"/>
  <c r="M1555" i="1"/>
  <c r="B1466" i="1"/>
  <c r="L1482" i="1"/>
  <c r="K1498" i="1"/>
  <c r="B1506" i="1"/>
  <c r="Q1522" i="1"/>
  <c r="N1538" i="1"/>
  <c r="M1554" i="1"/>
  <c r="Q1562" i="1"/>
  <c r="R1578" i="1"/>
  <c r="O779" i="1"/>
  <c r="J1686" i="1"/>
  <c r="O1504" i="1"/>
  <c r="K1520" i="1"/>
  <c r="Q1536" i="1"/>
  <c r="R1560" i="1"/>
  <c r="O1568" i="1"/>
  <c r="K1576" i="1"/>
  <c r="J1456" i="1"/>
  <c r="M1464" i="1"/>
  <c r="R1488" i="1"/>
  <c r="A1496" i="1"/>
  <c r="L1528" i="1"/>
  <c r="Q1584" i="1"/>
  <c r="R1458" i="1"/>
  <c r="O1474" i="1"/>
  <c r="Q1498" i="1"/>
  <c r="K1530" i="1"/>
  <c r="O1538" i="1"/>
  <c r="R1554" i="1"/>
  <c r="M1570" i="1"/>
  <c r="N1586" i="1"/>
  <c r="Q777" i="1"/>
  <c r="Q847" i="1"/>
  <c r="O782" i="1"/>
  <c r="R873" i="1"/>
  <c r="B785" i="1"/>
  <c r="N760" i="1"/>
  <c r="R798" i="1"/>
  <c r="L1906" i="1"/>
  <c r="Q1458" i="1"/>
  <c r="L1474"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N480" i="1"/>
  <c r="M480" i="1"/>
  <c r="B32" i="1"/>
  <c r="Q32" i="1"/>
  <c r="A56" i="1"/>
  <c r="O56" i="1"/>
  <c r="L1741" i="1"/>
  <c r="K1741" i="1"/>
  <c r="A1997" i="1"/>
  <c r="Q1997" i="1"/>
  <c r="B1997" i="1"/>
  <c r="J1997" i="1"/>
  <c r="L1997" i="1"/>
  <c r="A2043" i="1"/>
  <c r="M2043" i="1"/>
  <c r="M2028" i="1"/>
  <c r="J2028" i="1"/>
  <c r="K2028" i="1"/>
  <c r="L66" i="1"/>
  <c r="M1628" i="1"/>
  <c r="M1583" i="1"/>
  <c r="N1583" i="1"/>
  <c r="O1583" i="1"/>
  <c r="Q1583" i="1"/>
  <c r="J1583" i="1"/>
  <c r="L1583" i="1"/>
  <c r="A1575" i="1"/>
  <c r="L1575" i="1"/>
  <c r="K1575" i="1"/>
  <c r="M1575" i="1"/>
  <c r="N1575" i="1"/>
  <c r="O1575" i="1"/>
  <c r="B1575" i="1"/>
  <c r="R1575" i="1"/>
  <c r="Q1567" i="1"/>
  <c r="A1567" i="1"/>
  <c r="J1567" i="1"/>
  <c r="B1567" i="1"/>
  <c r="R1567" i="1"/>
  <c r="L1567" i="1"/>
  <c r="K1567" i="1"/>
  <c r="M1567" i="1"/>
  <c r="N1559" i="1"/>
  <c r="O1559" i="1"/>
  <c r="Q1559" i="1"/>
  <c r="A1559" i="1"/>
  <c r="J1559" i="1"/>
  <c r="M1559" i="1"/>
  <c r="B1551" i="1"/>
  <c r="R1551" i="1"/>
  <c r="L1551" i="1"/>
  <c r="K1551" i="1"/>
  <c r="M1551" i="1"/>
  <c r="N1551" i="1"/>
  <c r="O1551" i="1"/>
  <c r="A1551" i="1"/>
  <c r="J1551"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O1519" i="1"/>
  <c r="A1519" i="1"/>
  <c r="Q1519" i="1"/>
  <c r="B1519" i="1"/>
  <c r="K1519" i="1"/>
  <c r="L1519" i="1"/>
  <c r="J1511" i="1"/>
  <c r="Q1511" i="1"/>
  <c r="R1511" i="1"/>
  <c r="L1511" i="1"/>
  <c r="M1511" i="1"/>
  <c r="B1511" i="1"/>
  <c r="O1511" i="1"/>
  <c r="O1503" i="1"/>
  <c r="A1503" i="1"/>
  <c r="Q1503" i="1"/>
  <c r="B1503" i="1"/>
  <c r="K1503" i="1"/>
  <c r="J1503" i="1"/>
  <c r="N1503" i="1"/>
  <c r="R1503" i="1"/>
  <c r="L1495" i="1"/>
  <c r="M1495" i="1"/>
  <c r="K1495" i="1"/>
  <c r="A1495" i="1"/>
  <c r="N1495" i="1"/>
  <c r="R1495" i="1"/>
  <c r="B1487" i="1"/>
  <c r="K1487" i="1"/>
  <c r="J1487" i="1"/>
  <c r="N1487" i="1"/>
  <c r="R1487" i="1"/>
  <c r="L1487" i="1"/>
  <c r="M1487" i="1"/>
  <c r="A1487" i="1"/>
  <c r="Q1487" i="1"/>
  <c r="K1479" i="1"/>
  <c r="A1479" i="1"/>
  <c r="N1479" i="1"/>
  <c r="B1479" i="1"/>
  <c r="O1479" i="1"/>
  <c r="J1479" i="1"/>
  <c r="Q1479" i="1"/>
  <c r="M1479" i="1"/>
  <c r="M1471" i="1"/>
  <c r="O1471" i="1"/>
  <c r="Q1471" i="1"/>
  <c r="K1471" i="1"/>
  <c r="J1471" i="1"/>
  <c r="R1471" i="1"/>
  <c r="A1463" i="1"/>
  <c r="K1463" i="1"/>
  <c r="B1463" i="1"/>
  <c r="M1463" i="1"/>
  <c r="Q1463" i="1"/>
  <c r="J1463" i="1"/>
  <c r="R1463" i="1"/>
  <c r="O1463" i="1"/>
  <c r="L1455" i="1"/>
  <c r="M1455" i="1"/>
  <c r="Q1455" i="1"/>
  <c r="A1455" i="1"/>
  <c r="K1455" i="1"/>
  <c r="B1455" i="1"/>
  <c r="N1455" i="1"/>
  <c r="R1455" i="1"/>
  <c r="L697" i="1"/>
  <c r="N697" i="1"/>
  <c r="J269" i="1"/>
  <c r="B269" i="1"/>
  <c r="K269" i="1"/>
  <c r="M1724" i="1"/>
  <c r="A1724" i="1"/>
  <c r="J1724" i="1"/>
  <c r="B321" i="1"/>
  <c r="J321" i="1"/>
  <c r="L1998" i="1"/>
  <c r="Q2004" i="1"/>
  <c r="Q2019" i="1"/>
  <c r="J2019" i="1"/>
  <c r="R2029" i="1"/>
  <c r="K2044" i="1"/>
  <c r="A2044" i="1"/>
  <c r="B66" i="1"/>
  <c r="L1628" i="1"/>
  <c r="A1966" i="1"/>
  <c r="Q1966" i="1"/>
  <c r="R723" i="1"/>
  <c r="N723" i="1"/>
  <c r="B2019" i="1"/>
  <c r="J2029" i="1"/>
  <c r="R2044" i="1"/>
  <c r="R66" i="1"/>
  <c r="K1628" i="1"/>
  <c r="O697" i="1"/>
  <c r="M363" i="1"/>
  <c r="J150" i="1"/>
  <c r="N1463" i="1"/>
  <c r="O1487" i="1"/>
  <c r="N1511"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Q2044" i="1"/>
  <c r="Q66" i="1"/>
  <c r="B1628" i="1"/>
  <c r="O703" i="1"/>
  <c r="O55" i="1"/>
  <c r="L2003" i="1"/>
  <c r="N1471" i="1"/>
  <c r="Q1495" i="1"/>
  <c r="A1511" i="1"/>
  <c r="B1535" i="1"/>
  <c r="L1559" i="1"/>
  <c r="B1583" i="1"/>
  <c r="N1651" i="1"/>
  <c r="M1651" i="1"/>
  <c r="N2029" i="1"/>
  <c r="A1628" i="1"/>
  <c r="M154" i="1"/>
  <c r="A1716" i="1"/>
  <c r="Q709" i="1"/>
  <c r="B55" i="1"/>
  <c r="Q1378" i="1"/>
  <c r="Q1416" i="1"/>
  <c r="M1401" i="1"/>
  <c r="O1354" i="1"/>
  <c r="Q1362" i="1"/>
  <c r="K1370" i="1"/>
  <c r="J1386" i="1"/>
  <c r="J1424" i="1"/>
  <c r="J1432" i="1"/>
  <c r="R1440" i="1"/>
  <c r="R1448" i="1"/>
  <c r="O1448" i="1"/>
  <c r="M753" i="1"/>
  <c r="A855" i="1"/>
  <c r="Q719" i="1"/>
  <c r="Q70" i="1"/>
  <c r="M1595" i="1"/>
  <c r="K1378" i="1"/>
  <c r="M1416" i="1"/>
  <c r="J1354" i="1"/>
  <c r="R1362" i="1"/>
  <c r="M1362" i="1"/>
  <c r="N1370" i="1"/>
  <c r="O1386" i="1"/>
  <c r="J1394" i="1"/>
  <c r="B167" i="1"/>
  <c r="K1424" i="1"/>
  <c r="M1440" i="1"/>
  <c r="J1448" i="1"/>
  <c r="M759" i="1"/>
  <c r="R785" i="1"/>
  <c r="Q817" i="1"/>
  <c r="K1416" i="1"/>
  <c r="O1401" i="1"/>
  <c r="R1354" i="1"/>
  <c r="R1370" i="1"/>
  <c r="M1370" i="1"/>
  <c r="N1386" i="1"/>
  <c r="O1394" i="1"/>
  <c r="Q1424" i="1"/>
  <c r="M1432" i="1"/>
  <c r="J1440" i="1"/>
  <c r="O361" i="1"/>
  <c r="N220" i="1"/>
  <c r="N1733" i="1"/>
  <c r="J1905" i="1"/>
  <c r="R1949" i="1"/>
  <c r="N1378" i="1"/>
  <c r="L1416" i="1"/>
  <c r="R1401" i="1"/>
  <c r="N1401" i="1"/>
  <c r="L1362" i="1"/>
  <c r="M1386" i="1"/>
  <c r="N1394" i="1"/>
  <c r="N617" i="1"/>
  <c r="R1424" i="1"/>
  <c r="O1424" i="1"/>
  <c r="Q1432" i="1"/>
  <c r="L1448" i="1"/>
  <c r="R765" i="1"/>
  <c r="Q791" i="1"/>
  <c r="A829" i="1"/>
  <c r="Q1922" i="1"/>
  <c r="K591" i="1"/>
  <c r="A361" i="1"/>
  <c r="L220" i="1"/>
  <c r="L1733" i="1"/>
  <c r="K1738" i="1"/>
  <c r="R745" i="1"/>
  <c r="A44" i="1"/>
  <c r="J1378" i="1"/>
  <c r="M1378" i="1"/>
  <c r="J1416" i="1"/>
  <c r="K1401" i="1"/>
  <c r="L1354" i="1"/>
  <c r="K1362" i="1"/>
  <c r="Q1370" i="1"/>
  <c r="K1386" i="1"/>
  <c r="Q1394" i="1"/>
  <c r="M1394" i="1"/>
  <c r="K167"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O66" i="1"/>
  <c r="N1628" i="1"/>
  <c r="Q154" i="1"/>
  <c r="Q1716" i="1"/>
  <c r="O269" i="1"/>
  <c r="J697" i="1"/>
  <c r="M703" i="1"/>
  <c r="M723" i="1"/>
  <c r="M1665" i="1"/>
  <c r="J1742" i="1"/>
  <c r="J55" i="1"/>
  <c r="R222" i="1"/>
  <c r="N635" i="1"/>
  <c r="K635" i="1"/>
  <c r="N154" i="1"/>
  <c r="B154" i="1"/>
  <c r="O321" i="1"/>
  <c r="O313" i="1"/>
  <c r="O1724" i="1"/>
  <c r="N269" i="1"/>
  <c r="R697" i="1"/>
  <c r="K703" i="1"/>
  <c r="N709" i="1"/>
  <c r="L723" i="1"/>
  <c r="L1665" i="1"/>
  <c r="Q1742" i="1"/>
  <c r="R55" i="1"/>
  <c r="B23" i="1"/>
  <c r="L154" i="1"/>
  <c r="A154" i="1"/>
  <c r="A321" i="1"/>
  <c r="N313" i="1"/>
  <c r="N1724" i="1"/>
  <c r="N1716" i="1"/>
  <c r="R269" i="1"/>
  <c r="J703" i="1"/>
  <c r="K709" i="1"/>
  <c r="K723" i="1"/>
  <c r="R1665" i="1"/>
  <c r="L1651" i="1"/>
  <c r="M1709" i="1"/>
  <c r="R1709" i="1"/>
  <c r="L1709" i="1"/>
  <c r="O154" i="1"/>
  <c r="K248" i="1"/>
  <c r="R248" i="1"/>
  <c r="J1659" i="1"/>
  <c r="K1659" i="1"/>
  <c r="J1651" i="1"/>
  <c r="A1651" i="1"/>
  <c r="R1651" i="1"/>
  <c r="B1651" i="1"/>
  <c r="K1651" i="1"/>
  <c r="O1651" i="1"/>
  <c r="Q1651" i="1"/>
  <c r="A1901" i="1"/>
  <c r="R1901" i="1"/>
  <c r="K1901" i="1"/>
  <c r="B1941" i="1"/>
  <c r="O1941" i="1"/>
  <c r="M1966" i="1"/>
  <c r="N1966" i="1"/>
  <c r="O1966" i="1"/>
  <c r="B1966" i="1"/>
  <c r="J1966" i="1"/>
  <c r="K1966" i="1"/>
  <c r="R1966" i="1"/>
  <c r="L1966" i="1"/>
  <c r="O230"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A39" i="1"/>
  <c r="Q39" i="1"/>
  <c r="B39" i="1"/>
  <c r="R39" i="1"/>
  <c r="L55" i="1"/>
  <c r="A55" i="1"/>
  <c r="Q55" i="1"/>
  <c r="K1742" i="1"/>
  <c r="R1742" i="1"/>
  <c r="N1742" i="1"/>
  <c r="K1665" i="1"/>
  <c r="O1665" i="1"/>
  <c r="N1665" i="1"/>
  <c r="N729" i="1"/>
  <c r="Q729" i="1"/>
  <c r="R729" i="1"/>
  <c r="K729" i="1"/>
  <c r="L729" i="1"/>
  <c r="M729" i="1"/>
  <c r="B723" i="1"/>
  <c r="O723" i="1"/>
  <c r="J723" i="1"/>
  <c r="L709" i="1"/>
  <c r="M709" i="1"/>
  <c r="A703" i="1"/>
  <c r="N703" i="1"/>
  <c r="L703" i="1"/>
  <c r="Q697" i="1"/>
  <c r="A697" i="1"/>
  <c r="K697"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Q880" i="1"/>
  <c r="O880" i="1"/>
  <c r="R880" i="1"/>
  <c r="K880" i="1"/>
  <c r="L880" i="1"/>
  <c r="M880" i="1"/>
  <c r="K874" i="1"/>
  <c r="L874" i="1"/>
  <c r="M874" i="1"/>
  <c r="B874" i="1"/>
  <c r="Q874" i="1"/>
  <c r="O874" i="1"/>
  <c r="J874" i="1"/>
  <c r="R874" i="1"/>
  <c r="M860" i="1"/>
  <c r="A860" i="1"/>
  <c r="N860" i="1"/>
  <c r="B860" i="1"/>
  <c r="J860" i="1"/>
  <c r="R860" i="1"/>
  <c r="K860" i="1"/>
  <c r="L860" i="1"/>
  <c r="R854" i="1"/>
  <c r="K854" i="1"/>
  <c r="L854" i="1"/>
  <c r="B854" i="1"/>
  <c r="N854" i="1"/>
  <c r="A854" i="1"/>
  <c r="Q854" i="1"/>
  <c r="O854" i="1"/>
  <c r="J854" i="1"/>
  <c r="A848" i="1"/>
  <c r="Q848" i="1"/>
  <c r="O848" i="1"/>
  <c r="J848" i="1"/>
  <c r="K848" i="1"/>
  <c r="L848" i="1"/>
  <c r="M848" i="1"/>
  <c r="B848" i="1"/>
  <c r="N848" i="1"/>
  <c r="L842" i="1"/>
  <c r="M842" i="1"/>
  <c r="B842" i="1"/>
  <c r="N842" i="1"/>
  <c r="Q842" i="1"/>
  <c r="O842" i="1"/>
  <c r="J842" i="1"/>
  <c r="R842" i="1"/>
  <c r="K842" i="1"/>
  <c r="B828" i="1"/>
  <c r="N828" i="1"/>
  <c r="A828" i="1"/>
  <c r="Q828" i="1"/>
  <c r="O828" i="1"/>
  <c r="R828" i="1"/>
  <c r="K828" i="1"/>
  <c r="L828" i="1"/>
  <c r="M828" i="1"/>
  <c r="K822" i="1"/>
  <c r="L822" i="1"/>
  <c r="M822" i="1"/>
  <c r="A822" i="1"/>
  <c r="Q822" i="1"/>
  <c r="O822" i="1"/>
  <c r="J822" i="1"/>
  <c r="R822" i="1"/>
  <c r="Q816" i="1"/>
  <c r="O816" i="1"/>
  <c r="J816" i="1"/>
  <c r="R816" i="1"/>
  <c r="L816" i="1"/>
  <c r="M816" i="1"/>
  <c r="B816" i="1"/>
  <c r="N816" i="1"/>
  <c r="A816" i="1"/>
  <c r="O810" i="1"/>
  <c r="B810" i="1"/>
  <c r="A810" i="1"/>
  <c r="Q810" i="1"/>
  <c r="M810" i="1"/>
  <c r="N810" i="1"/>
  <c r="J810" i="1"/>
  <c r="L810" i="1"/>
  <c r="A796" i="1"/>
  <c r="L796" i="1"/>
  <c r="K796" i="1"/>
  <c r="J796" i="1"/>
  <c r="M796" i="1"/>
  <c r="O796" i="1"/>
  <c r="Q796" i="1"/>
  <c r="B796" i="1"/>
  <c r="R796" i="1"/>
  <c r="J790" i="1"/>
  <c r="L790" i="1"/>
  <c r="B790" i="1"/>
  <c r="K790" i="1"/>
  <c r="R790" i="1"/>
  <c r="M790" i="1"/>
  <c r="N790" i="1"/>
  <c r="O790" i="1"/>
  <c r="M784" i="1"/>
  <c r="N784" i="1"/>
  <c r="O784" i="1"/>
  <c r="R784" i="1"/>
  <c r="A784" i="1"/>
  <c r="Q784" i="1"/>
  <c r="B784" i="1"/>
  <c r="K784" i="1"/>
  <c r="L784" i="1"/>
  <c r="A778" i="1"/>
  <c r="L778" i="1"/>
  <c r="B778" i="1"/>
  <c r="K778" i="1"/>
  <c r="Q778" i="1"/>
  <c r="N778" i="1"/>
  <c r="O778" i="1"/>
  <c r="J778" i="1"/>
  <c r="R778" i="1"/>
  <c r="K764" i="1"/>
  <c r="M764" i="1"/>
  <c r="N764" i="1"/>
  <c r="J764" i="1"/>
  <c r="R764" i="1"/>
  <c r="A764" i="1"/>
  <c r="L764" i="1"/>
  <c r="B764" i="1"/>
  <c r="Q764" i="1"/>
  <c r="J758" i="1"/>
  <c r="A758" i="1"/>
  <c r="R758" i="1"/>
  <c r="B758" i="1"/>
  <c r="L758" i="1"/>
  <c r="M758" i="1"/>
  <c r="N758" i="1"/>
  <c r="O758" i="1"/>
  <c r="N752" i="1"/>
  <c r="O752" i="1"/>
  <c r="A752" i="1"/>
  <c r="R752" i="1"/>
  <c r="B752" i="1"/>
  <c r="Q752" i="1"/>
  <c r="K752" i="1"/>
  <c r="L752" i="1"/>
  <c r="M752" i="1"/>
  <c r="J66" i="1"/>
  <c r="Q1628" i="1"/>
  <c r="K154" i="1"/>
  <c r="K321" i="1"/>
  <c r="L313" i="1"/>
  <c r="L1724" i="1"/>
  <c r="L1716" i="1"/>
  <c r="A269" i="1"/>
  <c r="B697" i="1"/>
  <c r="B703" i="1"/>
  <c r="B709" i="1"/>
  <c r="L1742" i="1"/>
  <c r="N55" i="1"/>
  <c r="K1998" i="1"/>
  <c r="K39" i="1"/>
  <c r="L74" i="1"/>
  <c r="L619" i="1"/>
  <c r="O619" i="1"/>
  <c r="A619" i="1"/>
  <c r="N874" i="1"/>
  <c r="R321" i="1"/>
  <c r="R313" i="1"/>
  <c r="R1724" i="1"/>
  <c r="R1716" i="1"/>
  <c r="M269" i="1"/>
  <c r="M697" i="1"/>
  <c r="R709" i="1"/>
  <c r="A709" i="1"/>
  <c r="A723" i="1"/>
  <c r="B1665" i="1"/>
  <c r="B1742" i="1"/>
  <c r="M55" i="1"/>
  <c r="B1998" i="1"/>
  <c r="L39" i="1"/>
  <c r="O764" i="1"/>
  <c r="A874" i="1"/>
  <c r="O167" i="1"/>
  <c r="J642" i="1"/>
  <c r="L753" i="1"/>
  <c r="J765" i="1"/>
  <c r="A779" i="1"/>
  <c r="K797" i="1"/>
  <c r="O811" i="1"/>
  <c r="O829" i="1"/>
  <c r="A843" i="1"/>
  <c r="M882" i="1"/>
  <c r="N804" i="1"/>
  <c r="O850" i="1"/>
  <c r="K1922" i="1"/>
  <c r="B1687" i="1"/>
  <c r="N1682" i="1"/>
  <c r="Q642" i="1"/>
  <c r="L785" i="1"/>
  <c r="J797" i="1"/>
  <c r="A811" i="1"/>
  <c r="M829" i="1"/>
  <c r="M849" i="1"/>
  <c r="O875" i="1"/>
  <c r="R1922" i="1"/>
  <c r="A1687" i="1"/>
  <c r="A12" i="1"/>
  <c r="M855" i="1"/>
  <c r="Q875" i="1"/>
  <c r="B1419" i="1"/>
  <c r="B1679" i="1"/>
  <c r="O1681" i="1"/>
  <c r="B1411" i="1"/>
  <c r="R1695" i="1"/>
  <c r="J1679" i="1"/>
  <c r="A1390" i="1"/>
  <c r="Q1695" i="1"/>
  <c r="K1677" i="1"/>
  <c r="N791" i="1"/>
  <c r="N843" i="1"/>
  <c r="O861" i="1"/>
  <c r="Q881" i="1"/>
  <c r="B830" i="1"/>
  <c r="Q1906" i="1"/>
  <c r="A1980" i="1"/>
  <c r="R1694" i="1"/>
  <c r="K765" i="1"/>
  <c r="N779" i="1"/>
  <c r="L791" i="1"/>
  <c r="R823" i="1"/>
  <c r="M843" i="1"/>
  <c r="Q862" i="1"/>
  <c r="M836" i="1"/>
  <c r="L1980" i="1"/>
  <c r="L1914" i="1"/>
  <c r="M1691"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R217" i="1"/>
  <c r="K254" i="1"/>
  <c r="L254" i="1"/>
  <c r="O254" i="1"/>
  <c r="N254" i="1"/>
  <c r="B363" i="1"/>
  <c r="A363" i="1"/>
  <c r="N363" i="1"/>
  <c r="Q363" i="1"/>
  <c r="A1657" i="1"/>
  <c r="R1657" i="1"/>
  <c r="Q1868" i="1"/>
  <c r="A1868" i="1"/>
  <c r="M1868" i="1"/>
  <c r="J1903" i="1"/>
  <c r="N1903"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R1582" i="1"/>
  <c r="K1582" i="1"/>
  <c r="A1582" i="1"/>
  <c r="L1582" i="1"/>
  <c r="N1566" i="1"/>
  <c r="K1566" i="1"/>
  <c r="L1566" i="1"/>
  <c r="B1566" i="1"/>
  <c r="O1566" i="1"/>
  <c r="Q1566" i="1"/>
  <c r="J1566" i="1"/>
  <c r="A1558" i="1"/>
  <c r="B1558" i="1"/>
  <c r="B1550" i="1"/>
  <c r="M1550" i="1"/>
  <c r="N1550" i="1"/>
  <c r="Q1550" i="1"/>
  <c r="R1550" i="1"/>
  <c r="L1550" i="1"/>
  <c r="A1550" i="1"/>
  <c r="J1534" i="1"/>
  <c r="Q1534" i="1"/>
  <c r="A1534" i="1"/>
  <c r="R1534" i="1"/>
  <c r="L1534" i="1"/>
  <c r="O1534" i="1"/>
  <c r="B1526" i="1"/>
  <c r="A1518" i="1"/>
  <c r="O1518" i="1"/>
  <c r="B1518" i="1"/>
  <c r="K1518" i="1"/>
  <c r="R1518" i="1"/>
  <c r="M1518" i="1"/>
  <c r="Q1518" i="1"/>
  <c r="J1518" i="1"/>
  <c r="L1518" i="1"/>
  <c r="A1510" i="1"/>
  <c r="B1510" i="1"/>
  <c r="M1510" i="1"/>
  <c r="R1510" i="1"/>
  <c r="L1510" i="1"/>
  <c r="A1502" i="1"/>
  <c r="O1502" i="1"/>
  <c r="B1502" i="1"/>
  <c r="K1502" i="1"/>
  <c r="K1494" i="1"/>
  <c r="R1494" i="1"/>
  <c r="J1486" i="1"/>
  <c r="B1486" i="1"/>
  <c r="K1486" i="1"/>
  <c r="M1486" i="1"/>
  <c r="L1486" i="1"/>
  <c r="O1486" i="1"/>
  <c r="R1486" i="1"/>
  <c r="O1478" i="1"/>
  <c r="B1478" i="1"/>
  <c r="J1478" i="1"/>
  <c r="L1478" i="1"/>
  <c r="O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M1731" i="1"/>
  <c r="R715" i="1"/>
  <c r="Q247" i="1"/>
  <c r="N1518" i="1"/>
  <c r="M1566" i="1"/>
  <c r="M1657" i="1"/>
  <c r="R1736" i="1"/>
  <c r="J1582" i="1"/>
  <c r="J1550" i="1"/>
  <c r="K1558" i="1"/>
  <c r="R641" i="1"/>
  <c r="L652" i="1"/>
  <c r="B1584" i="1"/>
  <c r="O1453" i="1"/>
  <c r="A1509" i="1"/>
  <c r="O759" i="1"/>
  <c r="O785" i="1"/>
  <c r="R811" i="1"/>
  <c r="A817" i="1"/>
  <c r="B849" i="1"/>
  <c r="J760" i="1"/>
  <c r="K804" i="1"/>
  <c r="B1914" i="1"/>
  <c r="Q1911" i="1"/>
  <c r="M584" i="1"/>
  <c r="A592" i="1"/>
  <c r="B1695" i="1"/>
  <c r="B1675" i="1"/>
  <c r="K1693" i="1"/>
  <c r="O1689" i="1"/>
  <c r="L1684" i="1"/>
  <c r="R1678" i="1"/>
  <c r="M1675"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O1673" i="1"/>
  <c r="R1908" i="1"/>
  <c r="B1683" i="1"/>
  <c r="K1694" i="1"/>
  <c r="O1690" i="1"/>
  <c r="L1685" i="1"/>
  <c r="M1676" i="1"/>
  <c r="M1948" i="1"/>
  <c r="K592" i="1"/>
  <c r="A1683" i="1"/>
  <c r="J1694" i="1"/>
  <c r="N1690" i="1"/>
  <c r="K1685" i="1"/>
  <c r="L1676" i="1"/>
  <c r="R1948" i="1"/>
  <c r="M373" i="1"/>
  <c r="A212" i="1"/>
  <c r="O724" i="1"/>
  <c r="R1987" i="1"/>
  <c r="Q592" i="1"/>
  <c r="L1693" i="1"/>
  <c r="M1684" i="1"/>
  <c r="N1675" i="1"/>
  <c r="R1914" i="1"/>
  <c r="R1907" i="1"/>
  <c r="Q1898" i="1"/>
  <c r="Q1918" i="1"/>
  <c r="R1898" i="1"/>
  <c r="K1869" i="1"/>
  <c r="L1869" i="1"/>
  <c r="O1869" i="1"/>
  <c r="Q1869" i="1"/>
  <c r="M1869" i="1"/>
  <c r="J1869" i="1"/>
  <c r="A1869" i="1"/>
  <c r="N1869" i="1"/>
  <c r="Q1899" i="1"/>
  <c r="K1899" i="1"/>
  <c r="R1934" i="1"/>
  <c r="A1934" i="1"/>
  <c r="L1934" i="1"/>
  <c r="N1934" i="1"/>
  <c r="O1964" i="1"/>
  <c r="J1964" i="1"/>
  <c r="B1964" i="1"/>
  <c r="Q1964" i="1"/>
  <c r="K1964" i="1"/>
  <c r="A1964" i="1"/>
  <c r="R1964" i="1"/>
  <c r="L1964" i="1"/>
  <c r="M1964" i="1"/>
  <c r="N1964" i="1"/>
  <c r="R265" i="1"/>
  <c r="M265" i="1"/>
  <c r="B265" i="1"/>
  <c r="L265" i="1"/>
  <c r="N265" i="1"/>
  <c r="J265" i="1"/>
  <c r="K265" i="1"/>
  <c r="O265" i="1"/>
  <c r="N370" i="1"/>
  <c r="O370" i="1"/>
  <c r="Q72" i="1"/>
  <c r="B72" i="1"/>
  <c r="M72" i="1"/>
  <c r="N72" i="1"/>
  <c r="M29" i="1"/>
  <c r="O29" i="1"/>
  <c r="A29" i="1"/>
  <c r="R29" i="1"/>
  <c r="K29" i="1"/>
  <c r="B29" i="1"/>
  <c r="L29" i="1"/>
  <c r="N29" i="1"/>
  <c r="J29" i="1"/>
  <c r="B53" i="1"/>
  <c r="J53" i="1"/>
  <c r="Q53" i="1"/>
  <c r="M53" i="1"/>
  <c r="O53" i="1"/>
  <c r="N53" i="1"/>
  <c r="R53" i="1"/>
  <c r="K53" i="1"/>
  <c r="L53" i="1"/>
  <c r="Q1667" i="1"/>
  <c r="R1667" i="1"/>
  <c r="J1667" i="1"/>
  <c r="K1667" i="1"/>
  <c r="L1667" i="1"/>
  <c r="A1667" i="1"/>
  <c r="B1667" i="1"/>
  <c r="M1667" i="1"/>
  <c r="N1667" i="1"/>
  <c r="M711" i="1"/>
  <c r="K711" i="1"/>
  <c r="A711" i="1"/>
  <c r="L711" i="1"/>
  <c r="J711" i="1"/>
  <c r="N711" i="1"/>
  <c r="O711" i="1"/>
  <c r="Q711" i="1"/>
  <c r="R711" i="1"/>
  <c r="J1722" i="1"/>
  <c r="R1722" i="1"/>
  <c r="M1722" i="1"/>
  <c r="A1722" i="1"/>
  <c r="N1722" i="1"/>
  <c r="B1722" i="1"/>
  <c r="O1722" i="1"/>
  <c r="Q1722" i="1"/>
  <c r="K1722" i="1"/>
  <c r="J311" i="1"/>
  <c r="B311" i="1"/>
  <c r="N311" i="1"/>
  <c r="L311" i="1"/>
  <c r="M311" i="1"/>
  <c r="O311" i="1"/>
  <c r="A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L1661" i="1"/>
  <c r="A1661" i="1"/>
  <c r="M1661" i="1"/>
  <c r="B1661" i="1"/>
  <c r="J1661" i="1"/>
  <c r="N1661" i="1"/>
  <c r="O1661" i="1"/>
  <c r="K689" i="1"/>
  <c r="O689" i="1"/>
  <c r="B689" i="1"/>
  <c r="R689" i="1"/>
  <c r="A689" i="1"/>
  <c r="Q689" i="1"/>
  <c r="N689" i="1"/>
  <c r="J689" i="1"/>
  <c r="L689" i="1"/>
  <c r="A13" i="1"/>
  <c r="B13" i="1"/>
  <c r="L37" i="1"/>
  <c r="M37" i="1"/>
  <c r="B37" i="1"/>
  <c r="J37" i="1"/>
  <c r="A37" i="1"/>
  <c r="O37" i="1"/>
  <c r="Q37" i="1"/>
  <c r="K37" i="1"/>
  <c r="N37" i="1"/>
  <c r="R37" i="1"/>
  <c r="L209" i="1"/>
  <c r="B209" i="1"/>
  <c r="J209" i="1"/>
  <c r="K209" i="1"/>
  <c r="N209" i="1"/>
  <c r="O209" i="1"/>
  <c r="Q209" i="1"/>
  <c r="R209" i="1"/>
  <c r="A209" i="1"/>
  <c r="Q1626" i="1"/>
  <c r="R1626" i="1"/>
  <c r="L1626" i="1"/>
  <c r="N1626" i="1"/>
  <c r="O1626" i="1"/>
  <c r="A1626" i="1"/>
  <c r="B1626" i="1"/>
  <c r="M1626" i="1"/>
  <c r="J1626" i="1"/>
  <c r="B743" i="1"/>
  <c r="O743" i="1"/>
  <c r="A743" i="1"/>
  <c r="L743" i="1"/>
  <c r="J743" i="1"/>
  <c r="R743" i="1"/>
  <c r="K743" i="1"/>
  <c r="M743" i="1"/>
  <c r="N743" i="1"/>
  <c r="N705" i="1"/>
  <c r="O705" i="1"/>
  <c r="M705" i="1"/>
  <c r="J705" i="1"/>
  <c r="R705" i="1"/>
  <c r="K705" i="1"/>
  <c r="L705" i="1"/>
  <c r="A705" i="1"/>
  <c r="Q705" i="1"/>
  <c r="B1698" i="1"/>
  <c r="M1698" i="1"/>
  <c r="Q1698" i="1"/>
  <c r="A1698" i="1"/>
  <c r="O1698" i="1"/>
  <c r="J1698" i="1"/>
  <c r="R1698" i="1"/>
  <c r="K1698" i="1"/>
  <c r="L1698" i="1"/>
  <c r="A1714" i="1"/>
  <c r="L1714" i="1"/>
  <c r="K1714" i="1"/>
  <c r="N1714" i="1"/>
  <c r="B1714" i="1"/>
  <c r="O1714" i="1"/>
  <c r="Q1714" i="1"/>
  <c r="J1714" i="1"/>
  <c r="R1714" i="1"/>
  <c r="J2032" i="1"/>
  <c r="A2032" i="1"/>
  <c r="K2032" i="1"/>
  <c r="M2032" i="1"/>
  <c r="L2032" i="1"/>
  <c r="O2032" i="1"/>
  <c r="L360" i="1"/>
  <c r="R218" i="1"/>
  <c r="L72" i="1"/>
  <c r="Q2007" i="1"/>
  <c r="N2032" i="1"/>
  <c r="L1722" i="1"/>
  <c r="B711" i="1"/>
  <c r="K1626" i="1"/>
  <c r="K1990" i="1"/>
  <c r="R1990" i="1"/>
  <c r="B1990" i="1"/>
  <c r="N224" i="1"/>
  <c r="J224" i="1"/>
  <c r="M224" i="1"/>
  <c r="Q224" i="1"/>
  <c r="A224" i="1"/>
  <c r="O224" i="1"/>
  <c r="R224" i="1"/>
  <c r="K224" i="1"/>
  <c r="B224" i="1"/>
  <c r="L1647" i="1"/>
  <c r="A1647" i="1"/>
  <c r="N1647" i="1"/>
  <c r="B1647" i="1"/>
  <c r="Q1647" i="1"/>
  <c r="J1647" i="1"/>
  <c r="R1647" i="1"/>
  <c r="K455" i="1"/>
  <c r="B455"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5" i="1"/>
  <c r="L205" i="1"/>
  <c r="K205" i="1"/>
  <c r="A205" i="1"/>
  <c r="N205" i="1"/>
  <c r="J205" i="1"/>
  <c r="R205" i="1"/>
  <c r="M205" i="1"/>
  <c r="O205" i="1"/>
  <c r="R737" i="1"/>
  <c r="M737" i="1"/>
  <c r="Q737" i="1"/>
  <c r="J737" i="1"/>
  <c r="K737" i="1"/>
  <c r="L737" i="1"/>
  <c r="A737" i="1"/>
  <c r="O737" i="1"/>
  <c r="B737" i="1"/>
  <c r="N737" i="1"/>
  <c r="R731" i="1"/>
  <c r="Q731" i="1"/>
  <c r="J731" i="1"/>
  <c r="K731" i="1"/>
  <c r="M731" i="1"/>
  <c r="L731" i="1"/>
  <c r="A731" i="1"/>
  <c r="O731" i="1"/>
  <c r="B731" i="1"/>
  <c r="Q717" i="1"/>
  <c r="N717" i="1"/>
  <c r="O717" i="1"/>
  <c r="J717" i="1"/>
  <c r="R717" i="1"/>
  <c r="K717" i="1"/>
  <c r="M717" i="1"/>
  <c r="A717" i="1"/>
  <c r="L717" i="1"/>
  <c r="R699" i="1"/>
  <c r="L699" i="1"/>
  <c r="B699" i="1"/>
  <c r="M699" i="1"/>
  <c r="J699" i="1"/>
  <c r="K699" i="1"/>
  <c r="N699" i="1"/>
  <c r="O699" i="1"/>
  <c r="Q699" i="1"/>
  <c r="A319" i="1"/>
  <c r="N319" i="1"/>
  <c r="L319" i="1"/>
  <c r="K319" i="1"/>
  <c r="M319" i="1"/>
  <c r="O319" i="1"/>
  <c r="B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M1647" i="1"/>
  <c r="N731" i="1"/>
  <c r="M209" i="1"/>
  <c r="M1735" i="1"/>
  <c r="J2022" i="1"/>
  <c r="M2046" i="1"/>
  <c r="K1647" i="1"/>
  <c r="R319" i="1"/>
  <c r="A360" i="1"/>
  <c r="A507" i="1"/>
  <c r="J1934" i="1"/>
  <c r="Q265" i="1"/>
  <c r="N1698" i="1"/>
  <c r="B61" i="1"/>
  <c r="K1735" i="1"/>
  <c r="M1934" i="1"/>
  <c r="R72" i="1"/>
  <c r="A2022" i="1"/>
  <c r="B2046" i="1"/>
  <c r="A265" i="1"/>
  <c r="K311" i="1"/>
  <c r="Q743" i="1"/>
  <c r="A53" i="1"/>
  <c r="J361" i="1"/>
  <c r="K252" i="1"/>
  <c r="B252" i="1"/>
  <c r="J220" i="1"/>
  <c r="Q1733" i="1"/>
  <c r="L1905" i="1"/>
  <c r="M2009" i="1"/>
  <c r="B2009" i="1"/>
  <c r="N2024" i="1"/>
  <c r="Q2048" i="1"/>
  <c r="J2048" i="1"/>
  <c r="Q254" i="1"/>
  <c r="B254" i="1"/>
  <c r="M217" i="1"/>
  <c r="R1731" i="1"/>
  <c r="N719" i="1"/>
  <c r="M715" i="1"/>
  <c r="J1949" i="1"/>
  <c r="Q1948" i="1"/>
  <c r="B1738" i="1"/>
  <c r="M258" i="1"/>
  <c r="O226" i="1"/>
  <c r="R1924" i="1"/>
  <c r="R1868" i="1"/>
  <c r="L250" i="1"/>
  <c r="K1730" i="1"/>
  <c r="J2003" i="1"/>
  <c r="B2043" i="1"/>
  <c r="A713" i="1"/>
  <c r="N745" i="1"/>
  <c r="B19" i="1"/>
  <c r="J228" i="1"/>
  <c r="O2002" i="1"/>
  <c r="O1942" i="1"/>
  <c r="J739" i="1"/>
  <c r="Q361" i="1"/>
  <c r="O252" i="1"/>
  <c r="A252" i="1"/>
  <c r="Q220" i="1"/>
  <c r="K1905" i="1"/>
  <c r="L2009" i="1"/>
  <c r="A2009" i="1"/>
  <c r="O2034" i="1"/>
  <c r="A2048" i="1"/>
  <c r="O363" i="1"/>
  <c r="M254" i="1"/>
  <c r="A254" i="1"/>
  <c r="L217" i="1"/>
  <c r="J1731" i="1"/>
  <c r="M719" i="1"/>
  <c r="O68" i="1"/>
  <c r="L715" i="1"/>
  <c r="O70" i="1"/>
  <c r="A1948" i="1"/>
  <c r="A1738" i="1"/>
  <c r="M226" i="1"/>
  <c r="B1994" i="1"/>
  <c r="O212" i="1"/>
  <c r="O35" i="1"/>
  <c r="R719" i="1"/>
  <c r="L719" i="1"/>
  <c r="N70" i="1"/>
  <c r="B1949" i="1"/>
  <c r="B1948" i="1"/>
  <c r="K256" i="1"/>
  <c r="R226" i="1"/>
  <c r="L264" i="1"/>
  <c r="N212" i="1"/>
  <c r="L35" i="1"/>
  <c r="Q158" i="1"/>
  <c r="N506" i="1"/>
  <c r="J506" i="1"/>
  <c r="B506" i="1"/>
  <c r="M506" i="1"/>
  <c r="L506" i="1"/>
  <c r="B1730" i="1"/>
  <c r="M1730" i="1"/>
  <c r="J1730" i="1"/>
  <c r="O1730" i="1"/>
  <c r="R1730" i="1"/>
  <c r="K150" i="1"/>
  <c r="B150" i="1"/>
  <c r="N150" i="1"/>
  <c r="O150" i="1"/>
  <c r="R150" i="1"/>
  <c r="A150" i="1"/>
  <c r="R250" i="1"/>
  <c r="Q250" i="1"/>
  <c r="B250" i="1"/>
  <c r="M250" i="1"/>
  <c r="N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Q1993" i="1"/>
  <c r="O1993" i="1"/>
  <c r="R1993" i="1"/>
  <c r="K2043" i="1"/>
  <c r="O2043" i="1"/>
  <c r="Q2043" i="1"/>
  <c r="L2043" i="1"/>
  <c r="N2043" i="1"/>
  <c r="J2043" i="1"/>
  <c r="R2028" i="1"/>
  <c r="B2028" i="1"/>
  <c r="O2028" i="1"/>
  <c r="Q2028" i="1"/>
  <c r="N2028" i="1"/>
  <c r="L2028" i="1"/>
  <c r="B2018" i="1"/>
  <c r="J2018" i="1"/>
  <c r="A2018" i="1"/>
  <c r="R2018" i="1"/>
  <c r="K2018" i="1"/>
  <c r="O2018" i="1"/>
  <c r="Q2003" i="1"/>
  <c r="R2003" i="1"/>
  <c r="A2003" i="1"/>
  <c r="M2003" i="1"/>
  <c r="K2003" i="1"/>
  <c r="J719" i="1"/>
  <c r="B719" i="1"/>
  <c r="O1948" i="1"/>
  <c r="M1738" i="1"/>
  <c r="R256" i="1"/>
  <c r="J264" i="1"/>
  <c r="O373" i="1"/>
  <c r="L212" i="1"/>
  <c r="K35" i="1"/>
  <c r="O1657" i="1"/>
  <c r="N1657" i="1"/>
  <c r="Q1657" i="1"/>
  <c r="J1657" i="1"/>
  <c r="K1657" i="1"/>
  <c r="B1657" i="1"/>
  <c r="L1868" i="1"/>
  <c r="B1868" i="1"/>
  <c r="N1868" i="1"/>
  <c r="J1868" i="1"/>
  <c r="K1868" i="1"/>
  <c r="A1903" i="1"/>
  <c r="R1903" i="1"/>
  <c r="K1903" i="1"/>
  <c r="M1903" i="1"/>
  <c r="B1903" i="1"/>
  <c r="J1924" i="1"/>
  <c r="A1924" i="1"/>
  <c r="K1924" i="1"/>
  <c r="O1924" i="1"/>
  <c r="Q1924" i="1"/>
  <c r="B1924" i="1"/>
  <c r="N1943" i="1"/>
  <c r="M1943" i="1"/>
  <c r="Q1943" i="1"/>
  <c r="A1943" i="1"/>
  <c r="L1943" i="1"/>
  <c r="A1968" i="1"/>
  <c r="N1968" i="1"/>
  <c r="Q1968" i="1"/>
  <c r="J1968" i="1"/>
  <c r="K1968" i="1"/>
  <c r="L228" i="1"/>
  <c r="Q228" i="1"/>
  <c r="N228" i="1"/>
  <c r="O228" i="1"/>
  <c r="B228" i="1"/>
  <c r="R228" i="1"/>
  <c r="M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4" i="1"/>
  <c r="A204" i="1"/>
  <c r="O204" i="1"/>
  <c r="Q204" i="1"/>
  <c r="K204" i="1"/>
  <c r="M204" i="1"/>
  <c r="B1740" i="1"/>
  <c r="Q1740" i="1"/>
  <c r="J1740" i="1"/>
  <c r="L1740" i="1"/>
  <c r="R1740" i="1"/>
  <c r="O1622" i="1"/>
  <c r="Q1622" i="1"/>
  <c r="R1622" i="1"/>
  <c r="L1622" i="1"/>
  <c r="B1622" i="1"/>
  <c r="N1622" i="1"/>
  <c r="J1622" i="1"/>
  <c r="A733" i="1"/>
  <c r="K733" i="1"/>
  <c r="L733" i="1"/>
  <c r="N733" i="1"/>
  <c r="O733" i="1"/>
  <c r="J733" i="1"/>
  <c r="R733" i="1"/>
  <c r="L727" i="1"/>
  <c r="Q727" i="1"/>
  <c r="A727" i="1"/>
  <c r="B727" i="1"/>
  <c r="N727" i="1"/>
  <c r="K727" i="1"/>
  <c r="L721" i="1"/>
  <c r="N721" i="1"/>
  <c r="J721" i="1"/>
  <c r="O721" i="1"/>
  <c r="A721" i="1"/>
  <c r="R721" i="1"/>
  <c r="Q721" i="1"/>
  <c r="Q695" i="1"/>
  <c r="M695" i="1"/>
  <c r="A695" i="1"/>
  <c r="K695" i="1"/>
  <c r="R695" i="1"/>
  <c r="N695" i="1"/>
  <c r="O695" i="1"/>
  <c r="B695" i="1"/>
  <c r="L271" i="1"/>
  <c r="M271" i="1"/>
  <c r="Q271" i="1"/>
  <c r="B271" i="1"/>
  <c r="J271" i="1"/>
  <c r="R271" i="1"/>
  <c r="L1726" i="1"/>
  <c r="N1726" i="1"/>
  <c r="Q1726" i="1"/>
  <c r="K1726" i="1"/>
  <c r="R2042" i="1"/>
  <c r="A2042" i="1"/>
  <c r="L2042" i="1"/>
  <c r="M2042" i="1"/>
  <c r="N2042" i="1"/>
  <c r="B2042" i="1"/>
  <c r="K2042" i="1"/>
  <c r="R2027" i="1"/>
  <c r="A2027" i="1"/>
  <c r="Q2027" i="1"/>
  <c r="M2027" i="1"/>
  <c r="B2027" i="1"/>
  <c r="L2027" i="1"/>
  <c r="K2027" i="1"/>
  <c r="N2027" i="1"/>
  <c r="N2017" i="1"/>
  <c r="O2017" i="1"/>
  <c r="R2017" i="1"/>
  <c r="L2017" i="1"/>
  <c r="Q2017" i="1"/>
  <c r="Q2002" i="1"/>
  <c r="A2002" i="1"/>
  <c r="M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J715" i="1"/>
  <c r="O1968" i="1"/>
  <c r="O1943" i="1"/>
  <c r="O1903" i="1"/>
  <c r="L1657" i="1"/>
  <c r="K364" i="1"/>
  <c r="Q150" i="1"/>
  <c r="R506" i="1"/>
  <c r="Q2018" i="1"/>
  <c r="A2028" i="1"/>
  <c r="N260" i="1"/>
  <c r="B721" i="1"/>
  <c r="L204" i="1"/>
  <c r="O2042" i="1"/>
  <c r="M1740" i="1"/>
  <c r="Q1926" i="1"/>
  <c r="K1926" i="1"/>
  <c r="M1926" i="1"/>
  <c r="O1926" i="1"/>
  <c r="A1926" i="1"/>
  <c r="L1926" i="1"/>
  <c r="R1926" i="1"/>
  <c r="M1945" i="1"/>
  <c r="L226" i="1"/>
  <c r="N226" i="1"/>
  <c r="J226" i="1"/>
  <c r="K226" i="1"/>
  <c r="A226" i="1"/>
  <c r="Q226" i="1"/>
  <c r="L256" i="1"/>
  <c r="O256" i="1"/>
  <c r="B256" i="1"/>
  <c r="Q256" i="1"/>
  <c r="M256" i="1"/>
  <c r="J258" i="1"/>
  <c r="A258" i="1"/>
  <c r="L258" i="1"/>
  <c r="K258" i="1"/>
  <c r="O258" i="1"/>
  <c r="N258" i="1"/>
  <c r="O1738" i="1"/>
  <c r="N1738" i="1"/>
  <c r="Q1738" i="1"/>
  <c r="R1738" i="1"/>
  <c r="L1948" i="1"/>
  <c r="J1948" i="1"/>
  <c r="Q1949" i="1"/>
  <c r="A1949" i="1"/>
  <c r="M1949" i="1"/>
  <c r="O1949" i="1"/>
  <c r="B70" i="1"/>
  <c r="L70" i="1"/>
  <c r="K70" i="1"/>
  <c r="A70" i="1"/>
  <c r="R70" i="1"/>
  <c r="J158" i="1"/>
  <c r="L158" i="1"/>
  <c r="N158" i="1"/>
  <c r="M158" i="1"/>
  <c r="A158" i="1"/>
  <c r="K158" i="1"/>
  <c r="B687" i="1"/>
  <c r="Q687" i="1"/>
  <c r="A687" i="1"/>
  <c r="L687"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2" i="1"/>
  <c r="M212" i="1"/>
  <c r="J212" i="1"/>
  <c r="B212" i="1"/>
  <c r="R212" i="1"/>
  <c r="A215" i="1"/>
  <c r="K215" i="1"/>
  <c r="N215" i="1"/>
  <c r="R215" i="1"/>
  <c r="L1669" i="1"/>
  <c r="O1669" i="1"/>
  <c r="B1669" i="1"/>
  <c r="M1669" i="1"/>
  <c r="N1669" i="1"/>
  <c r="Q1669" i="1"/>
  <c r="A1669" i="1"/>
  <c r="L1624" i="1"/>
  <c r="J1624" i="1"/>
  <c r="N1624" i="1"/>
  <c r="O1624" i="1"/>
  <c r="A690" i="1"/>
  <c r="L690" i="1"/>
  <c r="Q690" i="1"/>
  <c r="M690" i="1"/>
  <c r="B745" i="1"/>
  <c r="M745" i="1"/>
  <c r="J745" i="1"/>
  <c r="L745" i="1"/>
  <c r="K745" i="1"/>
  <c r="M739" i="1"/>
  <c r="L739" i="1"/>
  <c r="K739" i="1"/>
  <c r="B739" i="1"/>
  <c r="M725" i="1"/>
  <c r="Q725" i="1"/>
  <c r="B725" i="1"/>
  <c r="L725" i="1"/>
  <c r="O725" i="1"/>
  <c r="R725" i="1"/>
  <c r="M713" i="1"/>
  <c r="O713" i="1"/>
  <c r="Q713" i="1"/>
  <c r="R713" i="1"/>
  <c r="B713" i="1"/>
  <c r="K713" i="1"/>
  <c r="J707" i="1"/>
  <c r="N707" i="1"/>
  <c r="M707" i="1"/>
  <c r="R707" i="1"/>
  <c r="Q707" i="1"/>
  <c r="A707" i="1"/>
  <c r="O693" i="1"/>
  <c r="A693" i="1"/>
  <c r="M693" i="1"/>
  <c r="J693" i="1"/>
  <c r="R693" i="1"/>
  <c r="L693" i="1"/>
  <c r="L373" i="1"/>
  <c r="A373" i="1"/>
  <c r="Q373" i="1"/>
  <c r="R373" i="1"/>
  <c r="B373" i="1"/>
  <c r="K373" i="1"/>
  <c r="M1720" i="1"/>
  <c r="L1720" i="1"/>
  <c r="Q1720" i="1"/>
  <c r="N1720" i="1"/>
  <c r="O1720" i="1"/>
  <c r="A1720" i="1"/>
  <c r="A1595" i="1"/>
  <c r="L1595" i="1"/>
  <c r="J1595" i="1"/>
  <c r="B1595" i="1"/>
  <c r="R1595" i="1"/>
  <c r="N1595" i="1"/>
  <c r="Q1595" i="1"/>
  <c r="K1595" i="1"/>
  <c r="J1994" i="1"/>
  <c r="R1994" i="1"/>
  <c r="L1994" i="1"/>
  <c r="Q1994" i="1"/>
  <c r="M1994" i="1"/>
  <c r="O1994" i="1"/>
  <c r="L317" i="1"/>
  <c r="K317" i="1"/>
  <c r="J317" i="1"/>
  <c r="N317" i="1"/>
  <c r="O317" i="1"/>
  <c r="M264" i="1"/>
  <c r="Q264" i="1"/>
  <c r="R264" i="1"/>
  <c r="K264" i="1"/>
  <c r="N264" i="1"/>
  <c r="O264" i="1"/>
  <c r="B618" i="1"/>
  <c r="O618" i="1"/>
  <c r="Q618" i="1"/>
  <c r="R618"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K250" i="1"/>
  <c r="N1730" i="1"/>
  <c r="A506" i="1"/>
  <c r="L2018" i="1"/>
  <c r="R2043" i="1"/>
  <c r="N1994" i="1"/>
  <c r="J373" i="1"/>
  <c r="N713" i="1"/>
  <c r="Q745" i="1"/>
  <c r="J1669" i="1"/>
  <c r="O51" i="1"/>
  <c r="M19" i="1"/>
  <c r="Q1663" i="1"/>
  <c r="A260" i="1"/>
  <c r="B733" i="1"/>
  <c r="R41" i="1"/>
  <c r="M685" i="1"/>
  <c r="J1926" i="1"/>
  <c r="K1993" i="1"/>
  <c r="B693" i="1"/>
  <c r="R43" i="1"/>
  <c r="R369" i="1"/>
  <c r="J248" i="1"/>
  <c r="A1737" i="1"/>
  <c r="O1659" i="1"/>
  <c r="B1659" i="1"/>
  <c r="N1659" i="1"/>
  <c r="M1659" i="1"/>
  <c r="O1901" i="1"/>
  <c r="B1901" i="1"/>
  <c r="Q1901" i="1"/>
  <c r="M1901" i="1"/>
  <c r="J1901" i="1"/>
  <c r="A1941" i="1"/>
  <c r="N1941" i="1"/>
  <c r="R1941" i="1"/>
  <c r="Q1941" i="1"/>
  <c r="J230" i="1"/>
  <c r="Q230" i="1"/>
  <c r="A230" i="1"/>
  <c r="N230" i="1"/>
  <c r="B393" i="1"/>
  <c r="A393" i="1"/>
  <c r="B385" i="1"/>
  <c r="O1708" i="1"/>
  <c r="B171" i="1"/>
  <c r="A171" i="1"/>
  <c r="N171" i="1"/>
  <c r="O171" i="1"/>
  <c r="O688" i="1"/>
  <c r="Q688" i="1"/>
  <c r="K36" i="1"/>
  <c r="A36" i="1"/>
  <c r="N60" i="1"/>
  <c r="L60" i="1"/>
  <c r="N210" i="1"/>
  <c r="M211" i="1"/>
  <c r="L688" i="1"/>
  <c r="N621" i="1"/>
  <c r="K621" i="1"/>
  <c r="R621" i="1"/>
  <c r="K1585" i="1"/>
  <c r="K1473" i="1"/>
  <c r="N1571" i="1"/>
  <c r="M1571" i="1"/>
  <c r="B1515" i="1"/>
  <c r="R1515" i="1"/>
  <c r="N1475" i="1"/>
  <c r="N1706" i="1"/>
  <c r="N625" i="1"/>
  <c r="L1555" i="1"/>
  <c r="M1497" i="1"/>
  <c r="N1561" i="1"/>
  <c r="R1561" i="1"/>
  <c r="L1459" i="1"/>
  <c r="B1529" i="1"/>
  <c r="K1919" i="1"/>
  <c r="M1919" i="1"/>
  <c r="N1919" i="1"/>
  <c r="B1919" i="1"/>
  <c r="Q1919" i="1"/>
  <c r="R1919" i="1"/>
  <c r="O1919" i="1"/>
  <c r="O1911" i="1"/>
  <c r="N1911" i="1"/>
  <c r="R1911" i="1"/>
  <c r="B1911" i="1"/>
  <c r="A1911" i="1"/>
  <c r="M1911" i="1"/>
  <c r="K1985" i="1"/>
  <c r="L1985" i="1"/>
  <c r="M1985" i="1"/>
  <c r="B1985" i="1"/>
  <c r="A1985" i="1"/>
  <c r="Q1985" i="1"/>
  <c r="R1985" i="1"/>
  <c r="N1985" i="1"/>
  <c r="R1977" i="1"/>
  <c r="L1977" i="1"/>
  <c r="M1977" i="1"/>
  <c r="K1977" i="1"/>
  <c r="N1977" i="1"/>
  <c r="O1977" i="1"/>
  <c r="A1977" i="1"/>
  <c r="A1348" i="1"/>
  <c r="B1348" i="1"/>
  <c r="L692" i="1"/>
  <c r="N1709" i="1"/>
  <c r="M643"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J866" i="1"/>
  <c r="R866" i="1"/>
  <c r="M866" i="1"/>
  <c r="N852" i="1"/>
  <c r="B852" i="1"/>
  <c r="O852" i="1"/>
  <c r="R852" i="1"/>
  <c r="N846" i="1"/>
  <c r="O846" i="1"/>
  <c r="A846" i="1"/>
  <c r="J846" i="1"/>
  <c r="K846" i="1"/>
  <c r="Q846" i="1"/>
  <c r="B840" i="1"/>
  <c r="R840" i="1"/>
  <c r="K840" i="1"/>
  <c r="O840" i="1"/>
  <c r="M834" i="1"/>
  <c r="Q834" i="1"/>
  <c r="B834" i="1"/>
  <c r="R834" i="1"/>
  <c r="K834" i="1"/>
  <c r="K820" i="1"/>
  <c r="Q820" i="1"/>
  <c r="L820" i="1"/>
  <c r="M820" i="1"/>
  <c r="N820" i="1"/>
  <c r="B814" i="1"/>
  <c r="O814" i="1"/>
  <c r="A814" i="1"/>
  <c r="L814" i="1"/>
  <c r="N814" i="1"/>
  <c r="J814" i="1"/>
  <c r="A808" i="1"/>
  <c r="O808" i="1"/>
  <c r="K808" i="1"/>
  <c r="B802" i="1"/>
  <c r="A802" i="1"/>
  <c r="L788" i="1"/>
  <c r="O788" i="1"/>
  <c r="R788" i="1"/>
  <c r="Q788" i="1"/>
  <c r="K788" i="1"/>
  <c r="M788" i="1"/>
  <c r="N782" i="1"/>
  <c r="A782" i="1"/>
  <c r="R782" i="1"/>
  <c r="B782" i="1"/>
  <c r="K782" i="1"/>
  <c r="M782" i="1"/>
  <c r="J782" i="1"/>
  <c r="M776" i="1"/>
  <c r="J776" i="1"/>
  <c r="J770" i="1"/>
  <c r="A770" i="1"/>
  <c r="K770" i="1"/>
  <c r="N756" i="1"/>
  <c r="M756" i="1"/>
  <c r="J756" i="1"/>
  <c r="O750" i="1"/>
  <c r="J750" i="1"/>
  <c r="B1977" i="1"/>
  <c r="Q1582" i="1"/>
  <c r="O1480" i="1"/>
  <c r="M1504" i="1"/>
  <c r="B1520" i="1"/>
  <c r="A1536" i="1"/>
  <c r="A1544" i="1"/>
  <c r="K1560" i="1"/>
  <c r="L1568" i="1"/>
  <c r="A1576" i="1"/>
  <c r="O1550" i="1"/>
  <c r="A1456" i="1"/>
  <c r="N1472" i="1"/>
  <c r="L1496" i="1"/>
  <c r="Q1512" i="1"/>
  <c r="Q1552" i="1"/>
  <c r="Q1462" i="1"/>
  <c r="Q1510" i="1"/>
  <c r="R1566" i="1"/>
  <c r="A1566" i="1"/>
  <c r="A1486" i="1"/>
  <c r="K1534" i="1"/>
  <c r="L1558" i="1"/>
  <c r="M1454" i="1"/>
  <c r="M1574" i="1"/>
  <c r="R753" i="1"/>
  <c r="N759" i="1"/>
  <c r="O765" i="1"/>
  <c r="B765" i="1"/>
  <c r="Q779" i="1"/>
  <c r="J785" i="1"/>
  <c r="M791" i="1"/>
  <c r="N797" i="1"/>
  <c r="A797"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R829" i="1"/>
  <c r="K843" i="1"/>
  <c r="L849" i="1"/>
  <c r="L855" i="1"/>
  <c r="L861" i="1"/>
  <c r="M875" i="1"/>
  <c r="M881" i="1"/>
  <c r="L868" i="1"/>
  <c r="M1916" i="1"/>
  <c r="O1916" i="1"/>
  <c r="M1908" i="1"/>
  <c r="L1982" i="1"/>
  <c r="A1982" i="1"/>
  <c r="K1982" i="1"/>
  <c r="R1982" i="1"/>
  <c r="L1974" i="1"/>
  <c r="K1974" i="1"/>
  <c r="M1974" i="1"/>
  <c r="Q1480" i="1"/>
  <c r="J1520" i="1"/>
  <c r="Q1544" i="1"/>
  <c r="Q1560" i="1"/>
  <c r="J1568" i="1"/>
  <c r="Q1576" i="1"/>
  <c r="K1550" i="1"/>
  <c r="R1456" i="1"/>
  <c r="R1464" i="1"/>
  <c r="K1472" i="1"/>
  <c r="Q1488" i="1"/>
  <c r="B1496" i="1"/>
  <c r="N1528" i="1"/>
  <c r="N1552" i="1"/>
  <c r="A1584" i="1"/>
  <c r="M1557" i="1"/>
  <c r="O1510" i="1"/>
  <c r="K1510"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J759" i="1"/>
  <c r="M765" i="1"/>
  <c r="R779" i="1"/>
  <c r="N785" i="1"/>
  <c r="B791" i="1"/>
  <c r="L797" i="1"/>
  <c r="J811" i="1"/>
  <c r="L811" i="1"/>
  <c r="R817" i="1"/>
  <c r="M823" i="1"/>
  <c r="A823" i="1"/>
  <c r="Q829" i="1"/>
  <c r="J843" i="1"/>
  <c r="J849" i="1"/>
  <c r="J855" i="1"/>
  <c r="R861" i="1"/>
  <c r="R875" i="1"/>
  <c r="K881" i="1"/>
  <c r="L1922" i="1"/>
  <c r="B1922" i="1"/>
  <c r="M1922" i="1"/>
  <c r="K1914" i="1"/>
  <c r="Q1914" i="1"/>
  <c r="M1914" i="1"/>
  <c r="R1906" i="1"/>
  <c r="O1906" i="1"/>
  <c r="M1906" i="1"/>
  <c r="N1980" i="1"/>
  <c r="B1980" i="1"/>
  <c r="M1980" i="1"/>
  <c r="R1980" i="1"/>
  <c r="B1972" i="1"/>
  <c r="A1972" i="1"/>
  <c r="M1972" i="1"/>
  <c r="Q1972" i="1"/>
  <c r="O596" i="1"/>
  <c r="Q1687" i="1"/>
  <c r="J1510" i="1"/>
  <c r="J1502" i="1"/>
  <c r="K759" i="1"/>
  <c r="K779" i="1"/>
  <c r="K791" i="1"/>
  <c r="K811" i="1"/>
  <c r="N829" i="1"/>
  <c r="L882" i="1"/>
  <c r="J862" i="1"/>
  <c r="O862" i="1"/>
  <c r="R856"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N875" i="1"/>
  <c r="A861" i="1"/>
  <c r="M861" i="1"/>
  <c r="J861" i="1"/>
  <c r="R855" i="1"/>
  <c r="B855" i="1"/>
  <c r="O855" i="1"/>
  <c r="N849" i="1"/>
  <c r="K849" i="1"/>
  <c r="L843" i="1"/>
  <c r="Q843" i="1"/>
  <c r="K1695" i="1"/>
  <c r="L1695" i="1"/>
  <c r="M1695" i="1"/>
  <c r="N1695" i="1"/>
  <c r="O1695" i="1"/>
  <c r="K1687" i="1"/>
  <c r="L1687" i="1"/>
  <c r="M1687" i="1"/>
  <c r="N1687" i="1"/>
  <c r="O1687" i="1"/>
  <c r="K1679" i="1"/>
  <c r="L1679" i="1"/>
  <c r="M1679" i="1"/>
  <c r="N1679" i="1"/>
  <c r="O1679" i="1"/>
  <c r="A1695" i="1"/>
  <c r="A1679" i="1"/>
  <c r="Q1679"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Q1693" i="1"/>
  <c r="R1692" i="1"/>
  <c r="J1692" i="1"/>
  <c r="K1691" i="1"/>
  <c r="L1690" i="1"/>
  <c r="M1689" i="1"/>
  <c r="Q1685" i="1"/>
  <c r="R1684" i="1"/>
  <c r="J1684" i="1"/>
  <c r="K1683" i="1"/>
  <c r="L1682" i="1"/>
  <c r="M1681" i="1"/>
  <c r="Q1677" i="1"/>
  <c r="R1676" i="1"/>
  <c r="J1676" i="1"/>
  <c r="K1675" i="1"/>
  <c r="L1674" i="1"/>
  <c r="M1673" i="1"/>
  <c r="A1358" i="1"/>
  <c r="B1693" i="1"/>
  <c r="B1689" i="1"/>
  <c r="B1685" i="1"/>
  <c r="B1681" i="1"/>
  <c r="B1677" i="1"/>
  <c r="B1673" i="1"/>
  <c r="O1694" i="1"/>
  <c r="Q1692" i="1"/>
  <c r="R1691" i="1"/>
  <c r="J1691" i="1"/>
  <c r="K1690" i="1"/>
  <c r="L1689" i="1"/>
  <c r="O1686" i="1"/>
  <c r="Q1684" i="1"/>
  <c r="R1683" i="1"/>
  <c r="J1683" i="1"/>
  <c r="K1682" i="1"/>
  <c r="L1681" i="1"/>
  <c r="O1678" i="1"/>
  <c r="Q1676" i="1"/>
  <c r="R1675" i="1"/>
  <c r="J1675" i="1"/>
  <c r="K1674" i="1"/>
  <c r="L1673" i="1"/>
  <c r="A1693" i="1"/>
  <c r="A1689" i="1"/>
  <c r="A1685" i="1"/>
  <c r="A1681" i="1"/>
  <c r="A1677" i="1"/>
  <c r="A1673" i="1"/>
  <c r="N1694" i="1"/>
  <c r="O1693" i="1"/>
  <c r="Q1691" i="1"/>
  <c r="R1690" i="1"/>
  <c r="J1690" i="1"/>
  <c r="K1689" i="1"/>
  <c r="N1686" i="1"/>
  <c r="O1685" i="1"/>
  <c r="Q1683" i="1"/>
  <c r="R1682" i="1"/>
  <c r="J1682" i="1"/>
  <c r="K1681" i="1"/>
  <c r="N1678" i="1"/>
  <c r="O1677" i="1"/>
  <c r="Q1675" i="1"/>
  <c r="R1674" i="1"/>
  <c r="J1674" i="1"/>
  <c r="K1673" i="1"/>
  <c r="B584" i="1"/>
  <c r="M600" i="1"/>
  <c r="B1440" i="1"/>
  <c r="B1692" i="1"/>
  <c r="B1684" i="1"/>
  <c r="B1676" i="1"/>
  <c r="M1694" i="1"/>
  <c r="N1693" i="1"/>
  <c r="O1692" i="1"/>
  <c r="Q1690" i="1"/>
  <c r="R1689" i="1"/>
  <c r="J1689" i="1"/>
  <c r="M1686" i="1"/>
  <c r="N1685" i="1"/>
  <c r="O1684" i="1"/>
  <c r="Q1682" i="1"/>
  <c r="R1681" i="1"/>
  <c r="J1681" i="1"/>
  <c r="M1678" i="1"/>
  <c r="N1677" i="1"/>
  <c r="O1676" i="1"/>
  <c r="Q1674" i="1"/>
  <c r="R1673" i="1"/>
  <c r="J1673" i="1"/>
  <c r="M592" i="1"/>
  <c r="L600" i="1"/>
  <c r="A1692" i="1"/>
  <c r="A1684" i="1"/>
  <c r="A1676" i="1"/>
  <c r="N1732" i="1"/>
  <c r="O1732" i="1"/>
  <c r="Q1732" i="1"/>
  <c r="J1732" i="1"/>
  <c r="A1732" i="1"/>
  <c r="R1732" i="1"/>
  <c r="B1732" i="1"/>
  <c r="K1732" i="1"/>
  <c r="K221" i="1"/>
  <c r="B221" i="1"/>
  <c r="L221" i="1"/>
  <c r="A221" i="1"/>
  <c r="M221" i="1"/>
  <c r="O221" i="1"/>
  <c r="N221" i="1"/>
  <c r="Q221" i="1"/>
  <c r="J221" i="1"/>
  <c r="B362" i="1"/>
  <c r="Q362" i="1"/>
  <c r="B1872" i="1"/>
  <c r="R1872" i="1"/>
  <c r="L1872" i="1"/>
  <c r="K1872" i="1"/>
  <c r="M1872" i="1"/>
  <c r="N1872" i="1"/>
  <c r="O1872" i="1"/>
  <c r="Q1872" i="1"/>
  <c r="J1904" i="1"/>
  <c r="R1904" i="1"/>
  <c r="K1904" i="1"/>
  <c r="L1904" i="1"/>
  <c r="M1904" i="1"/>
  <c r="A1904" i="1"/>
  <c r="N1904" i="1"/>
  <c r="B1904" i="1"/>
  <c r="O1904" i="1"/>
  <c r="A1925" i="1"/>
  <c r="R1925" i="1"/>
  <c r="B1925" i="1"/>
  <c r="L1925" i="1"/>
  <c r="M1925" i="1"/>
  <c r="K1925" i="1"/>
  <c r="N1925" i="1"/>
  <c r="O1925" i="1"/>
  <c r="Q1925" i="1"/>
  <c r="O1969" i="1"/>
  <c r="Q1969" i="1"/>
  <c r="J1969" i="1"/>
  <c r="R1969" i="1"/>
  <c r="K1969" i="1"/>
  <c r="L1969" i="1"/>
  <c r="B1969" i="1"/>
  <c r="M1969" i="1"/>
  <c r="L227" i="1"/>
  <c r="M227" i="1"/>
  <c r="N227" i="1"/>
  <c r="A227" i="1"/>
  <c r="O227" i="1"/>
  <c r="B227" i="1"/>
  <c r="Q227" i="1"/>
  <c r="J227" i="1"/>
  <c r="R227" i="1"/>
  <c r="R259" i="1"/>
  <c r="L259" i="1"/>
  <c r="N259" i="1"/>
  <c r="O259" i="1"/>
  <c r="K259" i="1"/>
  <c r="B259" i="1"/>
  <c r="M259"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86" i="1"/>
  <c r="K686" i="1"/>
  <c r="Q26" i="1"/>
  <c r="B50" i="1"/>
  <c r="O50" i="1"/>
  <c r="M2049" i="1"/>
  <c r="A2049" i="1"/>
  <c r="N2049" i="1"/>
  <c r="B2049" i="1"/>
  <c r="O2049" i="1"/>
  <c r="Q2049" i="1"/>
  <c r="J2049" i="1"/>
  <c r="R2049" i="1"/>
  <c r="K2049" i="1"/>
  <c r="Q2031" i="1"/>
  <c r="J2031" i="1"/>
  <c r="R2031" i="1"/>
  <c r="A2031" i="1"/>
  <c r="K2031" i="1"/>
  <c r="B2031" i="1"/>
  <c r="L2031" i="1"/>
  <c r="N2031" i="1"/>
  <c r="M2031" i="1"/>
  <c r="L2006" i="1"/>
  <c r="N2006" i="1"/>
  <c r="A2006" i="1"/>
  <c r="O2006" i="1"/>
  <c r="B2006" i="1"/>
  <c r="J2006" i="1"/>
  <c r="Q2006" i="1"/>
  <c r="R2006" i="1"/>
  <c r="K2006" i="1"/>
  <c r="K632" i="1"/>
  <c r="Q632" i="1"/>
  <c r="J632" i="1"/>
  <c r="R632" i="1"/>
  <c r="L632" i="1"/>
  <c r="L324" i="1"/>
  <c r="O316" i="1"/>
  <c r="O1929" i="1"/>
  <c r="B1929"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L726" i="1"/>
  <c r="K726" i="1"/>
  <c r="O732" i="1"/>
  <c r="M746" i="1"/>
  <c r="N1623" i="1"/>
  <c r="R1739" i="1"/>
  <c r="O203" i="1"/>
  <c r="N213" i="1"/>
  <c r="A213" i="1"/>
  <c r="R58" i="1"/>
  <c r="L50" i="1"/>
  <c r="M34" i="1"/>
  <c r="A34" i="1"/>
  <c r="B26" i="1"/>
  <c r="Q18" i="1"/>
  <c r="L686" i="1"/>
  <c r="L2049" i="1"/>
  <c r="N163" i="1"/>
  <c r="K227" i="1"/>
  <c r="Q324" i="1"/>
  <c r="A324" i="1"/>
  <c r="L316" i="1"/>
  <c r="L1929" i="1"/>
  <c r="L1596" i="1"/>
  <c r="N1719" i="1"/>
  <c r="Q694" i="1"/>
  <c r="J694" i="1"/>
  <c r="M700" i="1"/>
  <c r="L714" i="1"/>
  <c r="O720" i="1"/>
  <c r="Q726" i="1"/>
  <c r="B726" i="1"/>
  <c r="N732" i="1"/>
  <c r="Q746" i="1"/>
  <c r="K746" i="1"/>
  <c r="J1739" i="1"/>
  <c r="M203" i="1"/>
  <c r="M213" i="1"/>
  <c r="B213" i="1"/>
  <c r="J58" i="1"/>
  <c r="K50" i="1"/>
  <c r="Q42" i="1"/>
  <c r="N26" i="1"/>
  <c r="A26" i="1"/>
  <c r="M686" i="1"/>
  <c r="B686" i="1"/>
  <c r="Q1904" i="1"/>
  <c r="J316" i="1"/>
  <c r="Q1596" i="1"/>
  <c r="N694" i="1"/>
  <c r="R714" i="1"/>
  <c r="Q732" i="1"/>
  <c r="R746" i="1"/>
  <c r="K1623" i="1"/>
  <c r="O1739" i="1"/>
  <c r="K213"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J1656" i="1"/>
  <c r="R1656" i="1"/>
  <c r="K1656" i="1"/>
  <c r="L1656" i="1"/>
  <c r="A1656" i="1"/>
  <c r="M1656" i="1"/>
  <c r="B1656" i="1"/>
  <c r="N1656" i="1"/>
  <c r="O1656" i="1"/>
  <c r="O1944" i="1"/>
  <c r="Q1944" i="1"/>
  <c r="B1944" i="1"/>
  <c r="J1944" i="1"/>
  <c r="A1944" i="1"/>
  <c r="R1944" i="1"/>
  <c r="L1944" i="1"/>
  <c r="K1944" i="1"/>
  <c r="M1944" i="1"/>
  <c r="J368" i="1"/>
  <c r="R368" i="1"/>
  <c r="K368" i="1"/>
  <c r="L368" i="1"/>
  <c r="A368" i="1"/>
  <c r="M368" i="1"/>
  <c r="B368" i="1"/>
  <c r="N368" i="1"/>
  <c r="O368" i="1"/>
  <c r="A203" i="1"/>
  <c r="N203" i="1"/>
  <c r="A2021" i="1"/>
  <c r="N2021" i="1"/>
  <c r="O2021" i="1"/>
  <c r="K2021" i="1"/>
  <c r="Q2021" i="1"/>
  <c r="J2021" i="1"/>
  <c r="R2021" i="1"/>
  <c r="L2021" i="1"/>
  <c r="N648" i="1"/>
  <c r="B648" i="1"/>
  <c r="O648" i="1"/>
  <c r="Q648" i="1"/>
  <c r="R648" i="1"/>
  <c r="K648" i="1"/>
  <c r="L648" i="1"/>
  <c r="L640" i="1"/>
  <c r="B640" i="1"/>
  <c r="Q640" i="1"/>
  <c r="R640" i="1"/>
  <c r="K640" i="1"/>
  <c r="M640" i="1"/>
  <c r="N640" i="1"/>
  <c r="R624" i="1"/>
  <c r="Q624" i="1"/>
  <c r="J624" i="1"/>
  <c r="M624" i="1"/>
  <c r="N624" i="1"/>
  <c r="A624" i="1"/>
  <c r="B624" i="1"/>
  <c r="O876" i="1"/>
  <c r="J876" i="1"/>
  <c r="R876" i="1"/>
  <c r="L876" i="1"/>
  <c r="K876" i="1"/>
  <c r="A876" i="1"/>
  <c r="M876" i="1"/>
  <c r="B870" i="1"/>
  <c r="J870" i="1"/>
  <c r="R870" i="1"/>
  <c r="A870" i="1"/>
  <c r="J864" i="1"/>
  <c r="B864" i="1"/>
  <c r="L864" i="1"/>
  <c r="K864" i="1"/>
  <c r="Q858" i="1"/>
  <c r="K858" i="1"/>
  <c r="B858" i="1"/>
  <c r="M858" i="1"/>
  <c r="N858" i="1"/>
  <c r="N844" i="1"/>
  <c r="L844" i="1"/>
  <c r="B844" i="1"/>
  <c r="K844" i="1"/>
  <c r="A844" i="1"/>
  <c r="M844" i="1"/>
  <c r="O844" i="1"/>
  <c r="J844" i="1"/>
  <c r="Q838" i="1"/>
  <c r="Q832" i="1"/>
  <c r="O832" i="1"/>
  <c r="M826" i="1"/>
  <c r="J826" i="1"/>
  <c r="R826" i="1"/>
  <c r="B826" i="1"/>
  <c r="L826" i="1"/>
  <c r="A826" i="1"/>
  <c r="N826" i="1"/>
  <c r="A812" i="1"/>
  <c r="L812" i="1"/>
  <c r="K812" i="1"/>
  <c r="R806" i="1"/>
  <c r="M806" i="1"/>
  <c r="R800" i="1"/>
  <c r="L794" i="1"/>
  <c r="R794" i="1"/>
  <c r="K794" i="1"/>
  <c r="M794" i="1"/>
  <c r="B794" i="1"/>
  <c r="N794" i="1"/>
  <c r="A794" i="1"/>
  <c r="Q794" i="1"/>
  <c r="O780" i="1"/>
  <c r="M780" i="1"/>
  <c r="A780" i="1"/>
  <c r="B780" i="1"/>
  <c r="N774" i="1"/>
  <c r="R774" i="1"/>
  <c r="K774" i="1"/>
  <c r="J768" i="1"/>
  <c r="O768" i="1"/>
  <c r="Q768" i="1"/>
  <c r="B762" i="1"/>
  <c r="N762" i="1"/>
  <c r="A762" i="1"/>
  <c r="Q748" i="1"/>
  <c r="B748" i="1"/>
  <c r="O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J634" i="1"/>
  <c r="R642" i="1"/>
  <c r="L650" i="1"/>
  <c r="B650" i="1"/>
  <c r="O643" i="1"/>
  <c r="B1453" i="1"/>
  <c r="L1509" i="1"/>
  <c r="R844" i="1"/>
  <c r="L762" i="1"/>
  <c r="B1915" i="1"/>
  <c r="L1915" i="1"/>
  <c r="M1915" i="1"/>
  <c r="K1907" i="1"/>
  <c r="M1907" i="1"/>
  <c r="N1907"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M619" i="1"/>
  <c r="J611" i="1"/>
  <c r="K626" i="1"/>
  <c r="A626" i="1"/>
  <c r="M634" i="1"/>
  <c r="O642" i="1"/>
  <c r="J650" i="1"/>
  <c r="R627" i="1"/>
  <c r="J1469" i="1"/>
  <c r="N1525" i="1"/>
  <c r="O1589" i="1"/>
  <c r="N1477" i="1"/>
  <c r="A1501" i="1"/>
  <c r="J794" i="1"/>
  <c r="Q870" i="1"/>
  <c r="A864" i="1"/>
  <c r="B1444" i="1"/>
  <c r="N882" i="1"/>
  <c r="B882" i="1"/>
  <c r="L754" i="1"/>
  <c r="R766" i="1"/>
  <c r="Q766" i="1"/>
  <c r="M772" i="1"/>
  <c r="K786" i="1"/>
  <c r="J792" i="1"/>
  <c r="B798" i="1"/>
  <c r="L804" i="1"/>
  <c r="M818" i="1"/>
  <c r="O818" i="1"/>
  <c r="J824" i="1"/>
  <c r="L830" i="1"/>
  <c r="A830" i="1"/>
  <c r="N850" i="1"/>
  <c r="B850" i="1"/>
  <c r="Q856" i="1"/>
  <c r="K868" i="1"/>
  <c r="L879" i="1"/>
  <c r="B600" i="1"/>
  <c r="J1977" i="1"/>
  <c r="A1449" i="1"/>
  <c r="A1427" i="1"/>
  <c r="A1366" i="1"/>
  <c r="A1478" i="1"/>
  <c r="L1454" i="1"/>
  <c r="L1574" i="1"/>
  <c r="N862" i="1"/>
  <c r="B862" i="1"/>
  <c r="K882" i="1"/>
  <c r="R754" i="1"/>
  <c r="Q754" i="1"/>
  <c r="M760" i="1"/>
  <c r="N766" i="1"/>
  <c r="A766" i="1"/>
  <c r="K772" i="1"/>
  <c r="R786" i="1"/>
  <c r="B786" i="1"/>
  <c r="L792" i="1"/>
  <c r="N798" i="1"/>
  <c r="J804" i="1"/>
  <c r="Q804" i="1"/>
  <c r="L818" i="1"/>
  <c r="A818" i="1"/>
  <c r="R830" i="1"/>
  <c r="N836" i="1"/>
  <c r="B836" i="1"/>
  <c r="K850" i="1"/>
  <c r="M856" i="1"/>
  <c r="O856" i="1"/>
  <c r="J868" i="1"/>
  <c r="O834" i="1"/>
  <c r="M852" i="1"/>
  <c r="B866" i="1"/>
  <c r="J879"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N772" i="1"/>
  <c r="B772" i="1"/>
  <c r="J786" i="1"/>
  <c r="R792" i="1"/>
  <c r="Q792" i="1"/>
  <c r="J798" i="1"/>
  <c r="R804" i="1"/>
  <c r="A804" i="1"/>
  <c r="R818" i="1"/>
  <c r="N824" i="1"/>
  <c r="B824" i="1"/>
  <c r="Q830" i="1"/>
  <c r="K836" i="1"/>
  <c r="J850" i="1"/>
  <c r="L856" i="1"/>
  <c r="B856" i="1"/>
  <c r="R1502" i="1"/>
  <c r="J1542" i="1"/>
  <c r="R862" i="1"/>
  <c r="Q882" i="1"/>
  <c r="O760" i="1"/>
  <c r="Q760" i="1"/>
  <c r="M766" i="1"/>
  <c r="R772" i="1"/>
  <c r="A772" i="1"/>
  <c r="B792" i="1"/>
  <c r="L798" i="1"/>
  <c r="J818" i="1"/>
  <c r="L824" i="1"/>
  <c r="A824" i="1"/>
  <c r="R836" i="1"/>
  <c r="Q850" i="1"/>
  <c r="K856" i="1"/>
  <c r="M868" i="1"/>
  <c r="O868" i="1"/>
  <c r="Q879" i="1"/>
  <c r="M1971" i="1"/>
  <c r="Q1908" i="1"/>
  <c r="N1974" i="1"/>
  <c r="N1916" i="1"/>
  <c r="R760" i="1"/>
  <c r="O792" i="1"/>
  <c r="M830" i="1"/>
  <c r="N868" i="1"/>
  <c r="L1971" i="1"/>
  <c r="Q155" i="1"/>
  <c r="B1658" i="1"/>
  <c r="N1658" i="1"/>
  <c r="B1662" i="1"/>
  <c r="L1662" i="1"/>
  <c r="N1662" i="1"/>
  <c r="N1902" i="1"/>
  <c r="Q1902" i="1"/>
  <c r="J1902" i="1"/>
  <c r="M1937" i="1"/>
  <c r="N1937" i="1"/>
  <c r="L1942" i="1"/>
  <c r="A1942" i="1"/>
  <c r="K1967" i="1"/>
  <c r="A1967" i="1"/>
  <c r="M1993" i="1"/>
  <c r="B1993" i="1"/>
  <c r="A153" i="1"/>
  <c r="M1941" i="1"/>
  <c r="N1901" i="1"/>
  <c r="Q1659" i="1"/>
  <c r="K247" i="1"/>
  <c r="A247" i="1"/>
  <c r="Q1728" i="1"/>
  <c r="M74" i="1"/>
  <c r="M230" i="1"/>
  <c r="B729" i="1"/>
  <c r="A407" i="1"/>
  <c r="L1993" i="1"/>
  <c r="R1967" i="1"/>
  <c r="L1937" i="1"/>
  <c r="L1902" i="1"/>
  <c r="A1658" i="1"/>
  <c r="N1992" i="1"/>
  <c r="R2001" i="1"/>
  <c r="K153" i="1"/>
  <c r="K207" i="1"/>
  <c r="N1705" i="1"/>
  <c r="L1705" i="1"/>
  <c r="M1705" i="1"/>
  <c r="B1705" i="1"/>
  <c r="K1705" i="1"/>
  <c r="B398" i="1"/>
  <c r="A390" i="1"/>
  <c r="B390" i="1"/>
  <c r="J1941" i="1"/>
  <c r="L1901" i="1"/>
  <c r="L2016" i="1"/>
  <c r="R230" i="1"/>
  <c r="K407" i="1"/>
  <c r="Q365" i="1"/>
  <c r="A248" i="1"/>
  <c r="R1992" i="1"/>
  <c r="O2001" i="1"/>
  <c r="J615" i="1"/>
  <c r="O365" i="1"/>
  <c r="O1737" i="1"/>
  <c r="Q1992" i="1"/>
  <c r="M1736" i="1"/>
  <c r="L262" i="1"/>
  <c r="M15" i="1"/>
  <c r="R219" i="1"/>
  <c r="B219" i="1"/>
  <c r="L219" i="1"/>
  <c r="R20" i="1"/>
  <c r="B20" i="1"/>
  <c r="L20" i="1"/>
  <c r="A52" i="1"/>
  <c r="R52" i="1"/>
  <c r="N52" i="1"/>
  <c r="B1625" i="1"/>
  <c r="K1625" i="1"/>
  <c r="M738" i="1"/>
  <c r="R738" i="1"/>
  <c r="O706" i="1"/>
  <c r="A706" i="1"/>
  <c r="Q706" i="1"/>
  <c r="K374" i="1"/>
  <c r="A653" i="1"/>
  <c r="J637" i="1"/>
  <c r="R637" i="1"/>
  <c r="K637" i="1"/>
  <c r="B1728" i="1"/>
  <c r="O1728" i="1"/>
  <c r="Q1736" i="1"/>
  <c r="J1736" i="1"/>
  <c r="N1736" i="1"/>
  <c r="N155" i="1"/>
  <c r="K155" i="1"/>
  <c r="M155" i="1"/>
  <c r="J155" i="1"/>
  <c r="K2001" i="1"/>
  <c r="K1729" i="1"/>
  <c r="B1729" i="1"/>
  <c r="N1737" i="1"/>
  <c r="L1737" i="1"/>
  <c r="M1737" i="1"/>
  <c r="A365" i="1"/>
  <c r="R365" i="1"/>
  <c r="M1936" i="1"/>
  <c r="O1936" i="1"/>
  <c r="Q1936" i="1"/>
  <c r="A1936" i="1"/>
  <c r="L1645" i="1"/>
  <c r="K1645" i="1"/>
  <c r="Q1645" i="1"/>
  <c r="B74" i="1"/>
  <c r="R479" i="1"/>
  <c r="Q407" i="1"/>
  <c r="J407" i="1"/>
  <c r="L15" i="1"/>
  <c r="J15" i="1"/>
  <c r="A207" i="1"/>
  <c r="B207" i="1"/>
  <c r="K741" i="1"/>
  <c r="M741" i="1"/>
  <c r="M735" i="1"/>
  <c r="N735" i="1"/>
  <c r="A735" i="1"/>
  <c r="J729" i="1"/>
  <c r="M1707" i="1"/>
  <c r="B1706"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O1555" i="1"/>
  <c r="Q1555" i="1"/>
  <c r="J1555" i="1"/>
  <c r="B1547" i="1"/>
  <c r="A1547" i="1"/>
  <c r="R1547" i="1"/>
  <c r="L1547" i="1"/>
  <c r="N1547"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A1483" i="1"/>
  <c r="K1483" i="1"/>
  <c r="K1475" i="1"/>
  <c r="J1475" i="1"/>
  <c r="A1475" i="1"/>
  <c r="M1475" i="1"/>
  <c r="B1467" i="1"/>
  <c r="J1467" i="1"/>
  <c r="N1459" i="1"/>
  <c r="R1459" i="1"/>
  <c r="N168" i="1"/>
  <c r="O169" i="1"/>
  <c r="B396" i="1"/>
  <c r="A396" i="1"/>
  <c r="A388" i="1"/>
  <c r="B613" i="1"/>
  <c r="O613" i="1"/>
  <c r="N651" i="1"/>
  <c r="B651" i="1"/>
  <c r="K651" i="1"/>
  <c r="A651" i="1"/>
  <c r="M651" i="1"/>
  <c r="L651" i="1"/>
  <c r="B643" i="1"/>
  <c r="Q643" i="1"/>
  <c r="R643" i="1"/>
  <c r="A643" i="1"/>
  <c r="K643" i="1"/>
  <c r="O635" i="1"/>
  <c r="Q635" i="1"/>
  <c r="J635" i="1"/>
  <c r="L627" i="1"/>
  <c r="N627" i="1"/>
  <c r="O627" i="1"/>
  <c r="B1459" i="1"/>
  <c r="B1475" i="1"/>
  <c r="O1515" i="1"/>
  <c r="K1555" i="1"/>
  <c r="Q1571" i="1"/>
  <c r="A1523" i="1"/>
  <c r="N1467" i="1"/>
  <c r="O1704" i="1"/>
  <c r="M1706" i="1"/>
  <c r="N1707" i="1"/>
  <c r="O1703" i="1"/>
  <c r="N169" i="1"/>
  <c r="Q168" i="1"/>
  <c r="B170" i="1"/>
  <c r="M170" i="1"/>
  <c r="B616" i="1"/>
  <c r="J621" i="1"/>
  <c r="J627" i="1"/>
  <c r="M635" i="1"/>
  <c r="L643" i="1"/>
  <c r="A1459" i="1"/>
  <c r="O1491" i="1"/>
  <c r="M1515" i="1"/>
  <c r="O1531" i="1"/>
  <c r="R1555" i="1"/>
  <c r="M1539" i="1"/>
  <c r="B1585" i="1"/>
  <c r="J1585" i="1"/>
  <c r="A1577" i="1"/>
  <c r="L1577" i="1"/>
  <c r="O1577" i="1"/>
  <c r="N1569" i="1"/>
  <c r="B1569" i="1"/>
  <c r="R1553" i="1"/>
  <c r="L1553" i="1"/>
  <c r="M1553" i="1"/>
  <c r="Q1553" i="1"/>
  <c r="B1545" i="1"/>
  <c r="R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J1465" i="1"/>
  <c r="K1457" i="1"/>
  <c r="A1457" i="1"/>
  <c r="R1726" i="1"/>
  <c r="B1726" i="1"/>
  <c r="M727" i="1"/>
  <c r="O1740" i="1"/>
  <c r="J57" i="1"/>
  <c r="K33" i="1"/>
  <c r="M370" i="1"/>
  <c r="L1706"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N49" i="1"/>
  <c r="A370" i="1"/>
  <c r="R1701" i="1"/>
  <c r="K1706" i="1"/>
  <c r="O1709" i="1"/>
  <c r="Q1708" i="1"/>
  <c r="K1708" i="1"/>
  <c r="Q173" i="1"/>
  <c r="O170" i="1"/>
  <c r="B388" i="1"/>
  <c r="O617" i="1"/>
  <c r="N608" i="1"/>
  <c r="Q638" i="1"/>
  <c r="Q628" i="1"/>
  <c r="M627" i="1"/>
  <c r="A635" i="1"/>
  <c r="J651" i="1"/>
  <c r="Q1459" i="1"/>
  <c r="O1475" i="1"/>
  <c r="K1491"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J582" i="1"/>
  <c r="R582" i="1"/>
  <c r="K582" i="1"/>
  <c r="M582" i="1"/>
  <c r="B582" i="1"/>
  <c r="N582" i="1"/>
  <c r="A582" i="1"/>
  <c r="L582" i="1"/>
  <c r="O582" i="1"/>
  <c r="M598" i="1"/>
  <c r="B598" i="1"/>
  <c r="N598" i="1"/>
  <c r="A598" i="1"/>
  <c r="O598" i="1"/>
  <c r="Q598" i="1"/>
  <c r="R598" i="1"/>
  <c r="K598" i="1"/>
  <c r="L598" i="1"/>
  <c r="R590" i="1"/>
  <c r="K590" i="1"/>
  <c r="L590" i="1"/>
  <c r="M590" i="1"/>
  <c r="A590" i="1"/>
  <c r="O590" i="1"/>
  <c r="Q590" i="1"/>
  <c r="B590" i="1"/>
  <c r="J590" i="1"/>
  <c r="N590" i="1"/>
  <c r="J1460" i="1"/>
  <c r="B1586" i="1"/>
  <c r="A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J1512" i="1"/>
  <c r="B1512" i="1"/>
  <c r="Q1528" i="1"/>
  <c r="M1552" i="1"/>
  <c r="N1584" i="1"/>
  <c r="N1458" i="1"/>
  <c r="J1466" i="1"/>
  <c r="Q1474" i="1"/>
  <c r="M1482" i="1"/>
  <c r="K1490" i="1"/>
  <c r="M1498" i="1"/>
  <c r="K1506" i="1"/>
  <c r="N1514" i="1"/>
  <c r="L1522" i="1"/>
  <c r="Q1530" i="1"/>
  <c r="M1538" i="1"/>
  <c r="A1538" i="1"/>
  <c r="A1554" i="1"/>
  <c r="B1562" i="1"/>
  <c r="B1570" i="1"/>
  <c r="Q1578" i="1"/>
  <c r="J1586" i="1"/>
  <c r="J1508" i="1"/>
  <c r="J598" i="1"/>
  <c r="L1488" i="1"/>
  <c r="N1496" i="1"/>
  <c r="R1512" i="1"/>
  <c r="M1528" i="1"/>
  <c r="A1528" i="1"/>
  <c r="K1552" i="1"/>
  <c r="M1584" i="1"/>
  <c r="O1458" i="1"/>
  <c r="O1466" i="1"/>
  <c r="R1482" i="1"/>
  <c r="J1490" i="1"/>
  <c r="R1498" i="1"/>
  <c r="M1506" i="1"/>
  <c r="L1514" i="1"/>
  <c r="K1522" i="1"/>
  <c r="L1538" i="1"/>
  <c r="N1546" i="1"/>
  <c r="O1554" i="1"/>
  <c r="A1570" i="1"/>
  <c r="B1578" i="1"/>
  <c r="Q1586" i="1"/>
  <c r="J1574" i="1"/>
  <c r="O1574" i="1"/>
  <c r="J1558" i="1"/>
  <c r="R1558" i="1"/>
  <c r="N1542" i="1"/>
  <c r="O1542" i="1"/>
  <c r="B1534" i="1"/>
  <c r="K1526" i="1"/>
  <c r="A1526" i="1"/>
  <c r="N1502" i="1"/>
  <c r="A1494" i="1"/>
  <c r="R1478" i="1"/>
  <c r="N1478" i="1"/>
  <c r="Q611" i="1"/>
  <c r="J649" i="1"/>
  <c r="R1576" i="1"/>
  <c r="B1576" i="1"/>
  <c r="R1472" i="1"/>
  <c r="A1472" i="1"/>
  <c r="K1488" i="1"/>
  <c r="R1552" i="1"/>
  <c r="B1552" i="1"/>
  <c r="L1584" i="1"/>
  <c r="M1458" i="1"/>
  <c r="M1466" i="1"/>
  <c r="N1474" i="1"/>
  <c r="Q1482" i="1"/>
  <c r="Q1490" i="1"/>
  <c r="J1498" i="1"/>
  <c r="R1506" i="1"/>
  <c r="R1514" i="1"/>
  <c r="M1522" i="1"/>
  <c r="N1530" i="1"/>
  <c r="M1546" i="1"/>
  <c r="N1554" i="1"/>
  <c r="O1562" i="1"/>
  <c r="O1570" i="1"/>
  <c r="A1578" i="1"/>
  <c r="K1532" i="1"/>
  <c r="R1574" i="1"/>
  <c r="Q1494" i="1"/>
  <c r="Q1565" i="1"/>
  <c r="L1565" i="1"/>
  <c r="B877" i="1"/>
  <c r="N877" i="1"/>
  <c r="R877" i="1"/>
  <c r="N871" i="1"/>
  <c r="L871" i="1"/>
  <c r="Q865" i="1"/>
  <c r="L865" i="1"/>
  <c r="K859" i="1"/>
  <c r="A859" i="1"/>
  <c r="N859" i="1"/>
  <c r="J859" i="1"/>
  <c r="N845" i="1"/>
  <c r="L845" i="1"/>
  <c r="O845" i="1"/>
  <c r="K845" i="1"/>
  <c r="K839" i="1"/>
  <c r="M839" i="1"/>
  <c r="A839" i="1"/>
  <c r="L839" i="1"/>
  <c r="J839" i="1"/>
  <c r="N833" i="1"/>
  <c r="Q833" i="1"/>
  <c r="J833" i="1"/>
  <c r="A827" i="1"/>
  <c r="L827" i="1"/>
  <c r="N827" i="1"/>
  <c r="K827" i="1"/>
  <c r="J827" i="1"/>
  <c r="Q813" i="1"/>
  <c r="B813" i="1"/>
  <c r="L813" i="1"/>
  <c r="N813" i="1"/>
  <c r="O813" i="1"/>
  <c r="R813" i="1"/>
  <c r="R807" i="1"/>
  <c r="M807" i="1"/>
  <c r="K807" i="1"/>
  <c r="A801" i="1"/>
  <c r="B801" i="1"/>
  <c r="Q801" i="1"/>
  <c r="L801" i="1"/>
  <c r="O801" i="1"/>
  <c r="B795" i="1"/>
  <c r="Q795" i="1"/>
  <c r="R795" i="1"/>
  <c r="L795" i="1"/>
  <c r="L781" i="1"/>
  <c r="A781" i="1"/>
  <c r="B781" i="1"/>
  <c r="J781" i="1"/>
  <c r="R781" i="1"/>
  <c r="K781" i="1"/>
  <c r="J775" i="1"/>
  <c r="R775" i="1"/>
  <c r="K775" i="1"/>
  <c r="O775"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M595" i="1"/>
  <c r="M587" i="1"/>
  <c r="A587" i="1"/>
  <c r="K826" i="1"/>
  <c r="R858" i="1"/>
  <c r="A858" i="1"/>
  <c r="N870" i="1"/>
  <c r="Q876" i="1"/>
  <c r="K748" i="1"/>
  <c r="J762" i="1"/>
  <c r="N768" i="1"/>
  <c r="M774" i="1"/>
  <c r="O774" i="1"/>
  <c r="R780" i="1"/>
  <c r="A800" i="1"/>
  <c r="Q806" i="1"/>
  <c r="L832" i="1"/>
  <c r="B832" i="1"/>
  <c r="M838" i="1"/>
  <c r="J587" i="1"/>
  <c r="J858" i="1"/>
  <c r="K870" i="1"/>
  <c r="M870" i="1"/>
  <c r="R748" i="1"/>
  <c r="Q762" i="1"/>
  <c r="K768" i="1"/>
  <c r="B774" i="1"/>
  <c r="J780" i="1"/>
  <c r="N800" i="1"/>
  <c r="B800" i="1"/>
  <c r="O806" i="1"/>
  <c r="O812" i="1"/>
  <c r="R832" i="1"/>
  <c r="K838" i="1"/>
  <c r="B838" i="1"/>
  <c r="O864" i="1"/>
  <c r="L870" i="1"/>
  <c r="J748" i="1"/>
  <c r="O762" i="1"/>
  <c r="R768" i="1"/>
  <c r="L774" i="1"/>
  <c r="A774" i="1"/>
  <c r="Q780" i="1"/>
  <c r="L800" i="1"/>
  <c r="A806" i="1"/>
  <c r="N812" i="1"/>
  <c r="J832" i="1"/>
  <c r="R838" i="1"/>
  <c r="N864" i="1"/>
  <c r="R879" i="1"/>
  <c r="O879" i="1"/>
  <c r="M867" i="1"/>
  <c r="B867" i="1"/>
  <c r="M762" i="1"/>
  <c r="K800" i="1"/>
  <c r="N806" i="1"/>
  <c r="B806" i="1"/>
  <c r="M812" i="1"/>
  <c r="J838" i="1"/>
  <c r="M864"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96" i="8"/>
  <c r="F153" i="8"/>
  <c r="F23" i="8"/>
  <c r="F193" i="8"/>
  <c r="F94" i="8"/>
  <c r="F158" i="8"/>
  <c r="F161" i="8"/>
  <c r="F91" i="8"/>
  <c r="F26" i="8"/>
  <c r="F67" i="8"/>
  <c r="F93" i="8"/>
  <c r="F65" i="8"/>
  <c r="F95" i="8"/>
  <c r="F73" i="8"/>
  <c r="F63" i="8"/>
  <c r="L724" i="1"/>
  <c r="Q744" i="1"/>
  <c r="R1625" i="1"/>
  <c r="J1993" i="1"/>
  <c r="M1967" i="1"/>
  <c r="Q1942" i="1"/>
  <c r="A1937" i="1"/>
  <c r="K1902" i="1"/>
  <c r="M1662" i="1"/>
  <c r="R1658" i="1"/>
  <c r="N693" i="1"/>
  <c r="J725" i="1"/>
  <c r="J690" i="1"/>
  <c r="A1624" i="1"/>
  <c r="B43" i="1"/>
  <c r="R687" i="1"/>
  <c r="L2001" i="1"/>
  <c r="O153" i="1"/>
  <c r="K49" i="1"/>
  <c r="R1655" i="1"/>
  <c r="O253" i="1"/>
  <c r="R253" i="1"/>
  <c r="J362" i="1"/>
  <c r="O362" i="1"/>
  <c r="A259" i="1"/>
  <c r="Q259" i="1"/>
  <c r="B163" i="1"/>
  <c r="O163" i="1"/>
  <c r="B69" i="1"/>
  <c r="K69" i="1"/>
  <c r="M159" i="1"/>
  <c r="O251" i="1"/>
  <c r="M27" i="1"/>
  <c r="J27" i="1"/>
  <c r="B51" i="1"/>
  <c r="L51" i="1"/>
  <c r="K59" i="1"/>
  <c r="J59" i="1"/>
  <c r="O215" i="1"/>
  <c r="B215" i="1"/>
  <c r="L215" i="1"/>
  <c r="N690" i="1"/>
  <c r="O690" i="1"/>
  <c r="N739" i="1"/>
  <c r="O707" i="1"/>
  <c r="B707" i="1"/>
  <c r="L707" i="1"/>
  <c r="R1720" i="1"/>
  <c r="K1720" i="1"/>
  <c r="M317" i="1"/>
  <c r="A317" i="1"/>
  <c r="Q317" i="1"/>
  <c r="A2017" i="1"/>
  <c r="J2017" i="1"/>
  <c r="L36" i="1"/>
  <c r="Q36" i="1"/>
  <c r="J60" i="1"/>
  <c r="N1668" i="1"/>
  <c r="B1668" i="1"/>
  <c r="L691" i="1"/>
  <c r="A691" i="1"/>
  <c r="Q738" i="1"/>
  <c r="K738" i="1"/>
  <c r="O718" i="1"/>
  <c r="L718" i="1"/>
  <c r="A318" i="1"/>
  <c r="K318" i="1"/>
  <c r="K1661" i="1"/>
  <c r="R1661" i="1"/>
  <c r="M1653" i="1"/>
  <c r="L1653" i="1"/>
  <c r="R1653" i="1"/>
  <c r="M1928" i="1"/>
  <c r="B1928" i="1"/>
  <c r="O1990" i="1"/>
  <c r="A1990" i="1"/>
  <c r="J1990" i="1"/>
  <c r="L232" i="1"/>
  <c r="N232" i="1"/>
  <c r="R455" i="1"/>
  <c r="Q455" i="1"/>
  <c r="A455" i="1"/>
  <c r="L371" i="1"/>
  <c r="K371" i="1"/>
  <c r="J371" i="1"/>
  <c r="R1869" i="1"/>
  <c r="Q1661" i="1"/>
  <c r="O219" i="1"/>
  <c r="L224" i="1"/>
  <c r="N1926" i="1"/>
  <c r="K2002" i="1"/>
  <c r="K2017" i="1"/>
  <c r="B2017" i="1"/>
  <c r="J2027" i="1"/>
  <c r="Q2042" i="1"/>
  <c r="K309" i="1"/>
  <c r="B1721" i="1"/>
  <c r="O692" i="1"/>
  <c r="Q712" i="1"/>
  <c r="K210" i="1"/>
  <c r="R158" i="1"/>
  <c r="B158" i="1"/>
  <c r="Q1967" i="1"/>
  <c r="B1967" i="1"/>
  <c r="R1942" i="1"/>
  <c r="Q1662" i="1"/>
  <c r="B317" i="1"/>
  <c r="B1720" i="1"/>
  <c r="N725" i="1"/>
  <c r="O739" i="1"/>
  <c r="K690" i="1"/>
  <c r="Q1624" i="1"/>
  <c r="Q215" i="1"/>
  <c r="O59" i="1"/>
  <c r="L43" i="1"/>
  <c r="N27" i="1"/>
  <c r="O687" i="1"/>
  <c r="L369" i="1"/>
  <c r="J1936" i="1"/>
  <c r="R153" i="1"/>
  <c r="O1899" i="1"/>
  <c r="N15" i="1"/>
  <c r="O371" i="1"/>
  <c r="L1945" i="1"/>
  <c r="R741" i="1"/>
  <c r="O232" i="1"/>
  <c r="M687" i="1"/>
  <c r="N1899" i="1"/>
  <c r="B371" i="1"/>
  <c r="K1945" i="1"/>
  <c r="N1655" i="1"/>
  <c r="L1729" i="1"/>
  <c r="R1737" i="1"/>
  <c r="J1737" i="1"/>
  <c r="N248" i="1"/>
  <c r="Q248" i="1"/>
  <c r="N365" i="1"/>
  <c r="M365" i="1"/>
  <c r="A1659" i="1"/>
  <c r="R1659" i="1"/>
  <c r="K1941" i="1"/>
  <c r="L1941" i="1"/>
  <c r="M1992" i="1"/>
  <c r="A1992" i="1"/>
  <c r="B230" i="1"/>
  <c r="L230" i="1"/>
  <c r="Q262" i="1"/>
  <c r="J262" i="1"/>
  <c r="A74" i="1"/>
  <c r="O74" i="1"/>
  <c r="B31" i="1"/>
  <c r="K31" i="1"/>
  <c r="L31" i="1"/>
  <c r="L47" i="1"/>
  <c r="A47" i="1"/>
  <c r="Q4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N1653" i="1"/>
  <c r="O455" i="1"/>
  <c r="K1928" i="1"/>
  <c r="K370" i="1"/>
  <c r="L1655" i="1"/>
  <c r="N369" i="1"/>
  <c r="M369" i="1"/>
  <c r="L33" i="1"/>
  <c r="M33" i="1"/>
  <c r="Q49" i="1"/>
  <c r="L49" i="1"/>
  <c r="A57" i="1"/>
  <c r="O57" i="1"/>
  <c r="K57" i="1"/>
  <c r="B204" i="1"/>
  <c r="N204" i="1"/>
  <c r="A1740" i="1"/>
  <c r="K1740" i="1"/>
  <c r="J695" i="1"/>
  <c r="Q733" i="1"/>
  <c r="O271" i="1"/>
  <c r="A271" i="1"/>
  <c r="R727" i="1"/>
  <c r="Q1702" i="1"/>
  <c r="L166" i="1"/>
  <c r="J1710" i="1"/>
  <c r="A394" i="1"/>
  <c r="B394" i="1"/>
  <c r="B386" i="1"/>
  <c r="K1701" i="1"/>
  <c r="L1701" i="1"/>
  <c r="M1701" i="1"/>
  <c r="N1701" i="1"/>
  <c r="N1704" i="1"/>
  <c r="B1704" i="1"/>
  <c r="Q1704" i="1"/>
  <c r="J1704" i="1"/>
  <c r="L1704" i="1"/>
  <c r="Q1710" i="1"/>
  <c r="A1710" i="1"/>
  <c r="B1710" i="1"/>
  <c r="M1710" i="1"/>
  <c r="N1710" i="1"/>
  <c r="O1710" i="1"/>
  <c r="L1702" i="1"/>
  <c r="M1702" i="1"/>
  <c r="N1702" i="1"/>
  <c r="O1702" i="1"/>
  <c r="Q164" i="1"/>
  <c r="M164" i="1"/>
  <c r="J164" i="1"/>
  <c r="R164" i="1"/>
  <c r="K164" i="1"/>
  <c r="O164" i="1"/>
  <c r="J172" i="1"/>
  <c r="L172" i="1"/>
  <c r="M172" i="1"/>
  <c r="N172" i="1"/>
  <c r="O172" i="1"/>
  <c r="J1705" i="1"/>
  <c r="A1706" i="1"/>
  <c r="J1708" i="1"/>
  <c r="J173" i="1"/>
  <c r="Q171" i="1"/>
  <c r="J169" i="1"/>
  <c r="J165" i="1"/>
  <c r="L170" i="1"/>
  <c r="O168" i="1"/>
  <c r="A383" i="1"/>
  <c r="A397" i="1"/>
  <c r="A385" i="1"/>
  <c r="M609" i="1"/>
  <c r="M617" i="1"/>
  <c r="A617" i="1"/>
  <c r="N620" i="1"/>
  <c r="N613" i="1"/>
  <c r="B621" i="1"/>
  <c r="L625" i="1"/>
  <c r="M633" i="1"/>
  <c r="A633" i="1"/>
  <c r="O649" i="1"/>
  <c r="A649" i="1"/>
  <c r="L645" i="1"/>
  <c r="O630" i="1"/>
  <c r="Q1577" i="1"/>
  <c r="R1711" i="1"/>
  <c r="O1707" i="1"/>
  <c r="O173" i="1"/>
  <c r="Q169" i="1"/>
  <c r="B165" i="1"/>
  <c r="A387" i="1"/>
  <c r="M620" i="1"/>
  <c r="M613" i="1"/>
  <c r="R614" i="1"/>
  <c r="M618" i="1"/>
  <c r="L618" i="1"/>
  <c r="B610" i="1"/>
  <c r="K610" i="1"/>
  <c r="O629" i="1"/>
  <c r="N173" i="1"/>
  <c r="A165" i="1"/>
  <c r="B387" i="1"/>
  <c r="L60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K616" i="1"/>
  <c r="R608" i="1"/>
  <c r="Q625" i="1"/>
  <c r="Q633" i="1"/>
  <c r="J641" i="1"/>
  <c r="K649" i="1"/>
  <c r="R638" i="1"/>
  <c r="Q637" i="1"/>
  <c r="K653" i="1"/>
  <c r="A648" i="1"/>
  <c r="J648" i="1"/>
  <c r="J640" i="1"/>
  <c r="O640" i="1"/>
  <c r="O632" i="1"/>
  <c r="A632" i="1"/>
  <c r="M632" i="1"/>
  <c r="K624" i="1"/>
  <c r="L624" i="1"/>
  <c r="K1707" i="1"/>
  <c r="B395" i="1"/>
  <c r="Q617" i="1"/>
  <c r="R612" i="1"/>
  <c r="Q641" i="1"/>
  <c r="R649" i="1"/>
  <c r="O607" i="1"/>
  <c r="N607" i="1"/>
  <c r="B654" i="1"/>
  <c r="O654" i="1"/>
  <c r="Q646" i="1"/>
  <c r="O646" i="1"/>
  <c r="M638" i="1"/>
  <c r="B638" i="1"/>
  <c r="M630" i="1"/>
  <c r="J630" i="1"/>
  <c r="B630" i="1"/>
  <c r="L622" i="1"/>
  <c r="Q622" i="1"/>
  <c r="A622" i="1"/>
  <c r="A1585" i="1"/>
  <c r="O1585" i="1"/>
  <c r="R1585" i="1"/>
  <c r="M1585" i="1"/>
  <c r="N1585" i="1"/>
  <c r="B1577" i="1"/>
  <c r="K1577" i="1"/>
  <c r="M1577" i="1"/>
  <c r="N1577" i="1"/>
  <c r="J1577" i="1"/>
  <c r="R1577" i="1"/>
  <c r="M1569" i="1"/>
  <c r="L1569" i="1"/>
  <c r="O1569" i="1"/>
  <c r="A1569" i="1"/>
  <c r="R1569" i="1"/>
  <c r="K1569" i="1"/>
  <c r="M1561" i="1"/>
  <c r="J1561" i="1"/>
  <c r="K1561" i="1"/>
  <c r="L1561" i="1"/>
  <c r="A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J1477" i="1"/>
  <c r="J1565" i="1"/>
  <c r="L1524" i="1"/>
  <c r="M1548" i="1"/>
  <c r="N1572" i="1"/>
  <c r="N1517" i="1"/>
  <c r="M1457" i="1"/>
  <c r="B1457" i="1"/>
  <c r="O1465" i="1"/>
  <c r="J1473" i="1"/>
  <c r="L1489" i="1"/>
  <c r="K1497" i="1"/>
  <c r="M1505" i="1"/>
  <c r="O1513" i="1"/>
  <c r="A1513" i="1"/>
  <c r="B1521" i="1"/>
  <c r="J1529" i="1"/>
  <c r="L1545" i="1"/>
  <c r="N1553" i="1"/>
  <c r="O1481" i="1"/>
  <c r="L1537" i="1"/>
  <c r="B1537" i="1"/>
  <c r="N1460" i="1"/>
  <c r="Q1484" i="1"/>
  <c r="Q1508" i="1"/>
  <c r="O1572" i="1"/>
  <c r="Q1589" i="1"/>
  <c r="Q1581" i="1"/>
  <c r="O1581" i="1"/>
  <c r="J1573" i="1"/>
  <c r="N1573" i="1"/>
  <c r="M1573" i="1"/>
  <c r="B1565" i="1"/>
  <c r="M1565" i="1"/>
  <c r="B1557" i="1"/>
  <c r="O1557" i="1"/>
  <c r="O1549" i="1"/>
  <c r="L1549" i="1"/>
  <c r="M1549"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M1461" i="1"/>
  <c r="L1453" i="1"/>
  <c r="O1588" i="1"/>
  <c r="M1588" i="1"/>
  <c r="B1588" i="1"/>
  <c r="K1580" i="1"/>
  <c r="O1580" i="1"/>
  <c r="R1580" i="1"/>
  <c r="Q1572" i="1"/>
  <c r="K1572" i="1"/>
  <c r="L1572" i="1"/>
  <c r="B1564" i="1"/>
  <c r="L1564" i="1"/>
  <c r="A1564" i="1"/>
  <c r="R1556" i="1"/>
  <c r="B1556" i="1"/>
  <c r="O1556" i="1"/>
  <c r="J1556" i="1"/>
  <c r="O1548" i="1"/>
  <c r="R1548" i="1"/>
  <c r="K1548" i="1"/>
  <c r="N1548" i="1"/>
  <c r="B1540" i="1"/>
  <c r="K1540" i="1"/>
  <c r="Q1532" i="1"/>
  <c r="B1532" i="1"/>
  <c r="A1532" i="1"/>
  <c r="O1532" i="1"/>
  <c r="M1524" i="1"/>
  <c r="A1524" i="1"/>
  <c r="K1524" i="1"/>
  <c r="R1524" i="1"/>
  <c r="N1524" i="1"/>
  <c r="L1516" i="1"/>
  <c r="J1516" i="1"/>
  <c r="R1516" i="1"/>
  <c r="B1508" i="1"/>
  <c r="O1508" i="1"/>
  <c r="A1500" i="1"/>
  <c r="B1500" i="1"/>
  <c r="K1500" i="1"/>
  <c r="N1500" i="1"/>
  <c r="R1492" i="1"/>
  <c r="K1492" i="1"/>
  <c r="N1492" i="1"/>
  <c r="Q1492" i="1"/>
  <c r="O1484" i="1"/>
  <c r="R1484" i="1"/>
  <c r="M1484" i="1"/>
  <c r="B1476" i="1"/>
  <c r="O1476" i="1"/>
  <c r="J1476" i="1"/>
  <c r="N1468" i="1"/>
  <c r="L1468" i="1"/>
  <c r="R1468" i="1"/>
  <c r="J1468" i="1"/>
  <c r="K1460" i="1"/>
  <c r="A1460" i="1"/>
  <c r="Q1457" i="1"/>
  <c r="M1465" i="1"/>
  <c r="B1465" i="1"/>
  <c r="M1489" i="1"/>
  <c r="Q1497" i="1"/>
  <c r="J1505" i="1"/>
  <c r="K1513" i="1"/>
  <c r="M1521" i="1"/>
  <c r="O1529" i="1"/>
  <c r="A1529" i="1"/>
  <c r="J1545" i="1"/>
  <c r="K1553" i="1"/>
  <c r="Q1453" i="1"/>
  <c r="A1453" i="1"/>
  <c r="B1469" i="1"/>
  <c r="B1509" i="1"/>
  <c r="L1525" i="1"/>
  <c r="N1557" i="1"/>
  <c r="N1589" i="1"/>
  <c r="K1481" i="1"/>
  <c r="Q1537" i="1"/>
  <c r="A1477" i="1"/>
  <c r="A1565" i="1"/>
  <c r="M1541" i="1"/>
  <c r="B1460" i="1"/>
  <c r="A1484" i="1"/>
  <c r="M1508" i="1"/>
  <c r="Q1556" i="1"/>
  <c r="J1580" i="1"/>
  <c r="R1461" i="1"/>
  <c r="N1549" i="1"/>
  <c r="L1581" i="1"/>
  <c r="R1587" i="1"/>
  <c r="J1587" i="1"/>
  <c r="K1587" i="1"/>
  <c r="M1587" i="1"/>
  <c r="J1579" i="1"/>
  <c r="B1579" i="1"/>
  <c r="O1579" i="1"/>
  <c r="R1579" i="1"/>
  <c r="B1563" i="1"/>
  <c r="M1563" i="1"/>
  <c r="A1563" i="1"/>
  <c r="O1563" i="1"/>
  <c r="Q1563" i="1"/>
  <c r="Q1547" i="1"/>
  <c r="J1547" i="1"/>
  <c r="K1547" i="1"/>
  <c r="J1539" i="1"/>
  <c r="K1539" i="1"/>
  <c r="L1539" i="1"/>
  <c r="B1539" i="1"/>
  <c r="O1539" i="1"/>
  <c r="L1523" i="1"/>
  <c r="K1523" i="1"/>
  <c r="O1523" i="1"/>
  <c r="M1507" i="1"/>
  <c r="B1507" i="1"/>
  <c r="J1507" i="1"/>
  <c r="N1507" i="1"/>
  <c r="Q1507" i="1"/>
  <c r="A1499" i="1"/>
  <c r="Q1499" i="1"/>
  <c r="J1499" i="1"/>
  <c r="L1483" i="1"/>
  <c r="B1483" i="1"/>
  <c r="R1483" i="1"/>
  <c r="N1483" i="1"/>
  <c r="Q1483" i="1"/>
  <c r="R1467" i="1"/>
  <c r="M1467" i="1"/>
  <c r="A1467" i="1"/>
  <c r="O1467" i="1"/>
  <c r="L1467" i="1"/>
  <c r="O1457" i="1"/>
  <c r="K1465" i="1"/>
  <c r="A1465" i="1"/>
  <c r="M1473" i="1"/>
  <c r="N1489" i="1"/>
  <c r="O1497" i="1"/>
  <c r="A1497" i="1"/>
  <c r="R1513" i="1"/>
  <c r="M1529" i="1"/>
  <c r="Q1545" i="1"/>
  <c r="J1553" i="1"/>
  <c r="O1537" i="1"/>
  <c r="K1541" i="1"/>
  <c r="M1468" i="1"/>
  <c r="K1516" i="1"/>
  <c r="R1540" i="1"/>
  <c r="K1564" i="1"/>
  <c r="L1588" i="1"/>
  <c r="M1485" i="1"/>
  <c r="B1549" i="1"/>
  <c r="K602" i="1"/>
  <c r="R602" i="1"/>
  <c r="N602" i="1"/>
  <c r="B594" i="1"/>
  <c r="A594" i="1"/>
  <c r="L594" i="1"/>
  <c r="O586" i="1"/>
  <c r="J586" i="1"/>
  <c r="K586" i="1"/>
  <c r="A1545" i="1"/>
  <c r="O1545" i="1"/>
  <c r="L1521" i="1"/>
  <c r="A1481" i="1"/>
  <c r="M1481" i="1"/>
  <c r="O1473" i="1"/>
  <c r="L1497" i="1"/>
  <c r="Q1505" i="1"/>
  <c r="A1505" i="1"/>
  <c r="R1521" i="1"/>
  <c r="N1529" i="1"/>
  <c r="N1545" i="1"/>
  <c r="A1553" i="1"/>
  <c r="K1453" i="1"/>
  <c r="O1469" i="1"/>
  <c r="K1509" i="1"/>
  <c r="M1525" i="1"/>
  <c r="K1557" i="1"/>
  <c r="L1589" i="1"/>
  <c r="M1537" i="1"/>
  <c r="R1477" i="1"/>
  <c r="R1565" i="1"/>
  <c r="B1468" i="1"/>
  <c r="A1492" i="1"/>
  <c r="M1516" i="1"/>
  <c r="Q1564" i="1"/>
  <c r="J1588" i="1"/>
  <c r="O1517" i="1"/>
  <c r="B1377" i="1"/>
  <c r="A1377" i="1"/>
  <c r="B1345" i="1"/>
  <c r="A1345" i="1"/>
  <c r="M583" i="1"/>
  <c r="N587" i="1"/>
  <c r="Q1558" i="1"/>
  <c r="Q1478" i="1"/>
  <c r="R1526" i="1"/>
  <c r="J1454" i="1"/>
  <c r="L1502" i="1"/>
  <c r="K1574" i="1"/>
  <c r="A1574" i="1"/>
  <c r="M1494" i="1"/>
  <c r="N788" i="1"/>
  <c r="B788" i="1"/>
  <c r="M814" i="1"/>
  <c r="Q852" i="1"/>
  <c r="K852" i="1"/>
  <c r="N866" i="1"/>
  <c r="R750" i="1"/>
  <c r="R776" i="1"/>
  <c r="R802" i="1"/>
  <c r="R1921" i="1"/>
  <c r="L1921" i="1"/>
  <c r="N1921" i="1"/>
  <c r="Q1913" i="1"/>
  <c r="R1913" i="1"/>
  <c r="B1987" i="1"/>
  <c r="O1987" i="1"/>
  <c r="M1987" i="1"/>
  <c r="K1979" i="1"/>
  <c r="M1979" i="1"/>
  <c r="A1979" i="1"/>
  <c r="A1971" i="1"/>
  <c r="R1971" i="1"/>
  <c r="B1401" i="1"/>
  <c r="A1401" i="1"/>
  <c r="B1369" i="1"/>
  <c r="A1369" i="1"/>
  <c r="R1920" i="1"/>
  <c r="Q1920" i="1"/>
  <c r="M1920" i="1"/>
  <c r="M1912" i="1"/>
  <c r="Q1912" i="1"/>
  <c r="J1912" i="1"/>
  <c r="B1986" i="1"/>
  <c r="Q1986" i="1"/>
  <c r="M1978" i="1"/>
  <c r="J599" i="1"/>
  <c r="L599" i="1"/>
  <c r="N599" i="1"/>
  <c r="O599" i="1"/>
  <c r="B599" i="1"/>
  <c r="A599" i="1"/>
  <c r="Q591" i="1"/>
  <c r="J591"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L1494" i="1"/>
  <c r="L1542" i="1"/>
  <c r="B1542" i="1"/>
  <c r="R814" i="1"/>
  <c r="Q866" i="1"/>
  <c r="R867" i="1"/>
  <c r="K867" i="1"/>
  <c r="L867" i="1"/>
  <c r="N867" i="1"/>
  <c r="Q867" i="1"/>
  <c r="L1986" i="1"/>
  <c r="M1909" i="1"/>
  <c r="Q595" i="1"/>
  <c r="A1433" i="1"/>
  <c r="B878" i="1"/>
  <c r="R878" i="1"/>
  <c r="K878" i="1"/>
  <c r="Q878" i="1"/>
  <c r="L878" i="1"/>
  <c r="N878" i="1"/>
  <c r="O878" i="1"/>
  <c r="L840" i="1"/>
  <c r="M840" i="1"/>
  <c r="N840" i="1"/>
  <c r="A840" i="1"/>
  <c r="J840" i="1"/>
  <c r="Q808" i="1"/>
  <c r="R808" i="1"/>
  <c r="J808" i="1"/>
  <c r="B808" i="1"/>
  <c r="N808" i="1"/>
  <c r="M808" i="1"/>
  <c r="L808" i="1"/>
  <c r="M802" i="1"/>
  <c r="J802" i="1"/>
  <c r="O802" i="1"/>
  <c r="L802" i="1"/>
  <c r="N802" i="1"/>
  <c r="Q776" i="1"/>
  <c r="L776" i="1"/>
  <c r="A776" i="1"/>
  <c r="K776" i="1"/>
  <c r="B776" i="1"/>
  <c r="N776" i="1"/>
  <c r="B770" i="1"/>
  <c r="N770" i="1"/>
  <c r="M770" i="1"/>
  <c r="R770" i="1"/>
  <c r="O770" i="1"/>
  <c r="Q770" i="1"/>
  <c r="L770" i="1"/>
  <c r="O756" i="1"/>
  <c r="Q756" i="1"/>
  <c r="R756" i="1"/>
  <c r="A756" i="1"/>
  <c r="L756" i="1"/>
  <c r="A750" i="1"/>
  <c r="L750" i="1"/>
  <c r="B750" i="1"/>
  <c r="K750" i="1"/>
  <c r="M750" i="1"/>
  <c r="N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Q587" i="1"/>
  <c r="B587" i="1"/>
  <c r="R587" i="1"/>
  <c r="L587" i="1"/>
  <c r="K587" i="1"/>
  <c r="A1441" i="1"/>
  <c r="A1409" i="1"/>
  <c r="B1399" i="1"/>
  <c r="B1391" i="1"/>
  <c r="B1383" i="1"/>
  <c r="B1375" i="1"/>
  <c r="B1367" i="1"/>
  <c r="B1359" i="1"/>
  <c r="B1351" i="1"/>
  <c r="B1343" i="1"/>
  <c r="R865" i="1"/>
  <c r="A871"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Q309" i="1"/>
  <c r="Q1721" i="1"/>
  <c r="K1713" i="1"/>
  <c r="R374" i="1"/>
  <c r="M692" i="1"/>
  <c r="N706" i="1"/>
  <c r="R712" i="1"/>
  <c r="A712" i="1"/>
  <c r="N718" i="1"/>
  <c r="Q724" i="1"/>
  <c r="R744" i="1"/>
  <c r="J691" i="1"/>
  <c r="O691" i="1"/>
  <c r="M1625" i="1"/>
  <c r="A1625" i="1"/>
  <c r="M1668" i="1"/>
  <c r="M210" i="1"/>
  <c r="O211" i="1"/>
  <c r="B211" i="1"/>
  <c r="O60" i="1"/>
  <c r="K52" i="1"/>
  <c r="M44" i="1"/>
  <c r="R36" i="1"/>
  <c r="O28" i="1"/>
  <c r="A28" i="1"/>
  <c r="O20" i="1"/>
  <c r="R688" i="1"/>
  <c r="Q1729" i="1"/>
  <c r="B1992" i="1"/>
  <c r="L1936" i="1"/>
  <c r="R262" i="1"/>
  <c r="A262" i="1"/>
  <c r="L1990" i="1"/>
  <c r="R251" i="1"/>
  <c r="A251" i="1"/>
  <c r="B735" i="1"/>
  <c r="N207" i="1"/>
  <c r="N31" i="1"/>
  <c r="M479" i="1"/>
  <c r="B479" i="1"/>
  <c r="J455" i="1"/>
  <c r="N1945" i="1"/>
  <c r="N1645" i="1"/>
  <c r="N1928" i="1"/>
  <c r="N741" i="1"/>
  <c r="A741" i="1"/>
  <c r="M47" i="1"/>
  <c r="Q370" i="1"/>
  <c r="J232" i="1"/>
  <c r="M362" i="1"/>
  <c r="L362" i="1"/>
  <c r="Q219" i="1"/>
  <c r="L318" i="1"/>
  <c r="O309" i="1"/>
  <c r="B309" i="1"/>
  <c r="O1721" i="1"/>
  <c r="R1713" i="1"/>
  <c r="J374" i="1"/>
  <c r="K692" i="1"/>
  <c r="M706" i="1"/>
  <c r="J712" i="1"/>
  <c r="K718" i="1"/>
  <c r="M718" i="1"/>
  <c r="O738" i="1"/>
  <c r="J744" i="1"/>
  <c r="K691" i="1"/>
  <c r="B691" i="1"/>
  <c r="L1625" i="1"/>
  <c r="K1668" i="1"/>
  <c r="L1668" i="1"/>
  <c r="L210" i="1"/>
  <c r="N211" i="1"/>
  <c r="A211" i="1"/>
  <c r="Q60" i="1"/>
  <c r="O52" i="1"/>
  <c r="K44" i="1"/>
  <c r="B44" i="1"/>
  <c r="J36" i="1"/>
  <c r="J28" i="1"/>
  <c r="K20" i="1"/>
  <c r="N20" i="1"/>
  <c r="J688" i="1"/>
  <c r="B262" i="1"/>
  <c r="L251" i="1"/>
  <c r="M31" i="1"/>
  <c r="O15" i="1"/>
  <c r="L479" i="1"/>
  <c r="M1645" i="1"/>
  <c r="L1928" i="1"/>
  <c r="O741" i="1"/>
  <c r="B47" i="1"/>
  <c r="Q232" i="1"/>
  <c r="B1655" i="1"/>
  <c r="O1655" i="1"/>
  <c r="K687" i="1"/>
  <c r="N687" i="1"/>
  <c r="Q43" i="1"/>
  <c r="O43" i="1"/>
  <c r="B1624" i="1"/>
  <c r="M1624" i="1"/>
  <c r="A725" i="1"/>
  <c r="K725" i="1"/>
  <c r="K693" i="1"/>
  <c r="Q693" i="1"/>
  <c r="N219" i="1"/>
  <c r="A219" i="1"/>
  <c r="R318" i="1"/>
  <c r="M309" i="1"/>
  <c r="M1721" i="1"/>
  <c r="A1721" i="1"/>
  <c r="Q1713" i="1"/>
  <c r="O374" i="1"/>
  <c r="B374" i="1"/>
  <c r="R692" i="1"/>
  <c r="J706" i="1"/>
  <c r="L706" i="1"/>
  <c r="R718" i="1"/>
  <c r="A718" i="1"/>
  <c r="N724" i="1"/>
  <c r="N738" i="1"/>
  <c r="B738" i="1"/>
  <c r="Q691" i="1"/>
  <c r="Q1625" i="1"/>
  <c r="J1668" i="1"/>
  <c r="A1668" i="1"/>
  <c r="R210" i="1"/>
  <c r="L211" i="1"/>
  <c r="R60" i="1"/>
  <c r="B60" i="1"/>
  <c r="J52" i="1"/>
  <c r="N44" i="1"/>
  <c r="M36" i="1"/>
  <c r="M28" i="1"/>
  <c r="Q20" i="1"/>
  <c r="A20" i="1"/>
  <c r="N688" i="1"/>
  <c r="A688" i="1"/>
  <c r="N251" i="1"/>
  <c r="R1645" i="1"/>
  <c r="B1645" i="1"/>
  <c r="A1899" i="1"/>
  <c r="L1899" i="1"/>
  <c r="A371" i="1"/>
  <c r="R371" i="1"/>
  <c r="M219" i="1"/>
  <c r="J318" i="1"/>
  <c r="L309" i="1"/>
  <c r="L1721" i="1"/>
  <c r="O1713" i="1"/>
  <c r="N374" i="1"/>
  <c r="A374" i="1"/>
  <c r="Q692" i="1"/>
  <c r="K706" i="1"/>
  <c r="B706" i="1"/>
  <c r="O712" i="1"/>
  <c r="J718" i="1"/>
  <c r="K724" i="1"/>
  <c r="M724" i="1"/>
  <c r="L738" i="1"/>
  <c r="A738" i="1"/>
  <c r="O744"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Q741" i="1"/>
  <c r="Q735" i="1"/>
  <c r="K219" i="1"/>
  <c r="O318" i="1"/>
  <c r="B318" i="1"/>
  <c r="R309" i="1"/>
  <c r="R1721" i="1"/>
  <c r="M1713" i="1"/>
  <c r="A1713" i="1"/>
  <c r="L374" i="1"/>
  <c r="B692" i="1"/>
  <c r="K712" i="1"/>
  <c r="M712" i="1"/>
  <c r="R724" i="1"/>
  <c r="A724" i="1"/>
  <c r="J738" i="1"/>
  <c r="K744" i="1"/>
  <c r="B744" i="1"/>
  <c r="M691" i="1"/>
  <c r="J1625" i="1"/>
  <c r="O1668" i="1"/>
  <c r="O210" i="1"/>
  <c r="A210" i="1"/>
  <c r="J211" i="1"/>
  <c r="K60" i="1"/>
  <c r="M52" i="1"/>
  <c r="B52" i="1"/>
  <c r="J44" i="1"/>
  <c r="O36" i="1"/>
  <c r="Q28" i="1"/>
  <c r="N28" i="1"/>
  <c r="J20" i="1"/>
  <c r="K688" i="1"/>
  <c r="B365" i="1"/>
  <c r="B248" i="1"/>
  <c r="Q1737" i="1"/>
  <c r="R1729" i="1"/>
  <c r="J1992" i="1"/>
  <c r="K262" i="1"/>
  <c r="N1990" i="1"/>
  <c r="R1899" i="1"/>
  <c r="J1653" i="1"/>
  <c r="A1653" i="1"/>
  <c r="Q251" i="1"/>
  <c r="R735" i="1"/>
  <c r="Q207" i="1"/>
  <c r="J31" i="1"/>
  <c r="Q15" i="1"/>
  <c r="A15" i="1"/>
  <c r="O479" i="1"/>
  <c r="N371" i="1"/>
  <c r="M455" i="1"/>
  <c r="Q1945" i="1"/>
  <c r="K362" i="1"/>
  <c r="A362" i="1"/>
  <c r="Q1928" i="1"/>
  <c r="A1928" i="1"/>
  <c r="J741" i="1"/>
  <c r="O47" i="1"/>
  <c r="R370" i="1"/>
  <c r="K232" i="1"/>
  <c r="B232" i="1"/>
  <c r="J1655" i="1"/>
  <c r="J153" i="1"/>
  <c r="Q153" i="1"/>
  <c r="N318" i="1"/>
  <c r="N692" i="1"/>
  <c r="L712" i="1"/>
  <c r="L744" i="1"/>
  <c r="O1625" i="1"/>
  <c r="L52" i="1"/>
  <c r="R28" i="1"/>
  <c r="N153" i="1"/>
  <c r="O262" i="1"/>
  <c r="M1990" i="1"/>
  <c r="J1899" i="1"/>
  <c r="Q1653" i="1"/>
  <c r="J251" i="1"/>
  <c r="B251" i="1"/>
  <c r="J735" i="1"/>
  <c r="O207" i="1"/>
  <c r="R15" i="1"/>
  <c r="N479" i="1"/>
  <c r="A479" i="1"/>
  <c r="M371" i="1"/>
  <c r="L455" i="1"/>
  <c r="O1945" i="1"/>
  <c r="R362" i="1"/>
  <c r="O1645" i="1"/>
  <c r="O1928" i="1"/>
  <c r="B741" i="1"/>
  <c r="N47" i="1"/>
  <c r="R155" i="1"/>
  <c r="J370" i="1"/>
  <c r="R232" i="1"/>
  <c r="A232" i="1"/>
  <c r="Q1655" i="1"/>
  <c r="Q1706" i="1"/>
  <c r="L1711" i="1"/>
  <c r="Q1703" i="1"/>
  <c r="A1703" i="1"/>
  <c r="B1709" i="1"/>
  <c r="O1705" i="1"/>
  <c r="Q1705" i="1"/>
  <c r="M166" i="1"/>
  <c r="M171" i="1"/>
  <c r="R169" i="1"/>
  <c r="L164" i="1"/>
  <c r="N164" i="1"/>
  <c r="R172" i="1"/>
  <c r="K172" i="1"/>
  <c r="A398" i="1"/>
  <c r="M614" i="1"/>
  <c r="O615" i="1"/>
  <c r="M631" i="1"/>
  <c r="Q655" i="1"/>
  <c r="Q1701" i="1"/>
  <c r="A1701" i="1"/>
  <c r="J1701" i="1"/>
  <c r="R1704" i="1"/>
  <c r="K1704" i="1"/>
  <c r="K165" i="1"/>
  <c r="M165" i="1"/>
  <c r="Q165" i="1"/>
  <c r="A173" i="1"/>
  <c r="B173" i="1"/>
  <c r="R173" i="1"/>
  <c r="B397" i="1"/>
  <c r="A389" i="1"/>
  <c r="R615" i="1"/>
  <c r="A1711" i="1"/>
  <c r="O1711" i="1"/>
  <c r="B1711" i="1"/>
  <c r="K1703" i="1"/>
  <c r="L1703" i="1"/>
  <c r="A166" i="1"/>
  <c r="R166" i="1"/>
  <c r="K166" i="1"/>
  <c r="J166" i="1"/>
  <c r="L655" i="1"/>
  <c r="M655" i="1"/>
  <c r="J655" i="1"/>
  <c r="B655" i="1"/>
  <c r="O655" i="1"/>
  <c r="R655" i="1"/>
  <c r="K655" i="1"/>
  <c r="A647" i="1"/>
  <c r="O647" i="1"/>
  <c r="Q647" i="1"/>
  <c r="R647" i="1"/>
  <c r="K647" i="1"/>
  <c r="M647" i="1"/>
  <c r="B647" i="1"/>
  <c r="N647" i="1"/>
  <c r="K639" i="1"/>
  <c r="L639" i="1"/>
  <c r="A639" i="1"/>
  <c r="N639" i="1"/>
  <c r="O639" i="1"/>
  <c r="J639" i="1"/>
  <c r="R639" i="1"/>
  <c r="Q631" i="1"/>
  <c r="J631" i="1"/>
  <c r="K631" i="1"/>
  <c r="L631" i="1"/>
  <c r="A631" i="1"/>
  <c r="N631" i="1"/>
  <c r="O631" i="1"/>
  <c r="B623" i="1"/>
  <c r="M623" i="1"/>
  <c r="A623" i="1"/>
  <c r="N623" i="1"/>
  <c r="Q623" i="1"/>
  <c r="J623" i="1"/>
  <c r="K623" i="1"/>
  <c r="L623"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J614" i="1"/>
  <c r="K614" i="1"/>
  <c r="A614" i="1"/>
  <c r="N614" i="1"/>
  <c r="B614" i="1"/>
  <c r="O614" i="1"/>
  <c r="O623" i="1"/>
  <c r="B639" i="1"/>
  <c r="Q652" i="1"/>
  <c r="A652" i="1"/>
  <c r="J652" i="1"/>
  <c r="K652" i="1"/>
  <c r="R652" i="1"/>
  <c r="M652" i="1"/>
  <c r="O652" i="1"/>
  <c r="M644" i="1"/>
  <c r="N644" i="1"/>
  <c r="A644" i="1"/>
  <c r="Q644" i="1"/>
  <c r="K644" i="1"/>
  <c r="R644" i="1"/>
  <c r="L644" i="1"/>
  <c r="B636" i="1"/>
  <c r="J636" i="1"/>
  <c r="K636" i="1"/>
  <c r="R636" i="1"/>
  <c r="M636" i="1"/>
  <c r="N636" i="1"/>
  <c r="A636" i="1"/>
  <c r="Q636" i="1"/>
  <c r="O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N612" i="1"/>
  <c r="O612" i="1"/>
  <c r="A612" i="1"/>
  <c r="Q612" i="1"/>
  <c r="L612" i="1"/>
  <c r="M612" i="1"/>
  <c r="A628" i="1"/>
  <c r="B652" i="1"/>
  <c r="J647" i="1"/>
  <c r="R613" i="1"/>
  <c r="M621" i="1"/>
  <c r="L638" i="1"/>
  <c r="K622" i="1"/>
  <c r="K654" i="1"/>
  <c r="A654" i="1"/>
  <c r="R629" i="1"/>
  <c r="M637"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Q1496" i="1"/>
  <c r="M1496" i="1"/>
  <c r="A1464" i="1"/>
  <c r="L1464" i="1"/>
  <c r="O622" i="1"/>
  <c r="B622" i="1"/>
  <c r="M654" i="1"/>
  <c r="Q630" i="1"/>
  <c r="M646"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Q645" i="1"/>
  <c r="A883" i="1"/>
  <c r="K883" i="1"/>
  <c r="N883" i="1"/>
  <c r="L883" i="1"/>
  <c r="Q883" i="1"/>
  <c r="N869" i="1"/>
  <c r="L869" i="1"/>
  <c r="R869" i="1"/>
  <c r="R863" i="1"/>
  <c r="B863" i="1"/>
  <c r="M863" i="1"/>
  <c r="J857" i="1"/>
  <c r="B857" i="1"/>
  <c r="M857" i="1"/>
  <c r="B851" i="1"/>
  <c r="M851" i="1"/>
  <c r="O851" i="1"/>
  <c r="J851" i="1"/>
  <c r="O837" i="1"/>
  <c r="Q837" i="1"/>
  <c r="A837" i="1"/>
  <c r="K837" i="1"/>
  <c r="A831" i="1"/>
  <c r="K831" i="1"/>
  <c r="N831" i="1"/>
  <c r="L831" i="1"/>
  <c r="Q831" i="1"/>
  <c r="Q825" i="1"/>
  <c r="R825" i="1"/>
  <c r="N825" i="1"/>
  <c r="L825" i="1"/>
  <c r="N819" i="1"/>
  <c r="L819" i="1"/>
  <c r="R819" i="1"/>
  <c r="R805" i="1"/>
  <c r="Q805" i="1"/>
  <c r="B805" i="1"/>
  <c r="O805" i="1"/>
  <c r="J799" i="1"/>
  <c r="M799" i="1"/>
  <c r="A793" i="1"/>
  <c r="Q793" i="1"/>
  <c r="J793" i="1"/>
  <c r="K787" i="1"/>
  <c r="A787" i="1"/>
  <c r="M787" i="1"/>
  <c r="O773" i="1"/>
  <c r="Q773" i="1"/>
  <c r="R767" i="1"/>
  <c r="O767" i="1"/>
  <c r="B761" i="1"/>
  <c r="N761" i="1"/>
  <c r="R761" i="1"/>
  <c r="L755" i="1"/>
  <c r="B755" i="1"/>
  <c r="Q755" i="1"/>
  <c r="A1594" i="1"/>
  <c r="K1594" i="1"/>
  <c r="L1594" i="1"/>
  <c r="O1594" i="1"/>
  <c r="R1594" i="1"/>
  <c r="N1918" i="1"/>
  <c r="J1918" i="1"/>
  <c r="A1918" i="1"/>
  <c r="R1918" i="1"/>
  <c r="B1918" i="1"/>
  <c r="M1918" i="1"/>
  <c r="K1910" i="1"/>
  <c r="Q1910" i="1"/>
  <c r="R1910" i="1"/>
  <c r="L1910" i="1"/>
  <c r="B1984" i="1"/>
  <c r="M1984" i="1"/>
  <c r="N1984" i="1"/>
  <c r="R1984" i="1"/>
  <c r="A1976" i="1"/>
  <c r="O1976" i="1"/>
  <c r="M1976" i="1"/>
  <c r="N1976" i="1"/>
  <c r="R1976" i="1"/>
  <c r="A605" i="1"/>
  <c r="O605" i="1"/>
  <c r="B605" i="1"/>
  <c r="Q605" i="1"/>
  <c r="J605" i="1"/>
  <c r="L605" i="1"/>
  <c r="L597" i="1"/>
  <c r="N597" i="1"/>
  <c r="O597" i="1"/>
  <c r="A597" i="1"/>
  <c r="R597" i="1"/>
  <c r="J589" i="1"/>
  <c r="Q589" i="1"/>
  <c r="L589" i="1"/>
  <c r="M589" i="1"/>
  <c r="N589" i="1"/>
  <c r="B589" i="1"/>
  <c r="A755" i="1"/>
  <c r="A761" i="1"/>
  <c r="B767" i="1"/>
  <c r="B773" i="1"/>
  <c r="M825" i="1"/>
  <c r="R831" i="1"/>
  <c r="J837" i="1"/>
  <c r="N851" i="1"/>
  <c r="A857" i="1"/>
  <c r="M869" i="1"/>
  <c r="J883" i="1"/>
  <c r="B1976" i="1"/>
  <c r="A1910" i="1"/>
  <c r="R1917" i="1"/>
  <c r="Q1917" i="1"/>
  <c r="K1917" i="1"/>
  <c r="M1917" i="1"/>
  <c r="R1909" i="1"/>
  <c r="K1909" i="1"/>
  <c r="B1909" i="1"/>
  <c r="N1909" i="1"/>
  <c r="N1983" i="1"/>
  <c r="A1983" i="1"/>
  <c r="Q1983" i="1"/>
  <c r="B1983" i="1"/>
  <c r="L1983" i="1"/>
  <c r="L1975" i="1"/>
  <c r="Q1975" i="1"/>
  <c r="A1975" i="1"/>
  <c r="K1975" i="1"/>
  <c r="J597" i="1"/>
  <c r="L604" i="1"/>
  <c r="M604" i="1"/>
  <c r="N604" i="1"/>
  <c r="A604" i="1"/>
  <c r="J604" i="1"/>
  <c r="M596" i="1"/>
  <c r="A596" i="1"/>
  <c r="R596" i="1"/>
  <c r="K596" i="1"/>
  <c r="L596" i="1"/>
  <c r="B588" i="1"/>
  <c r="J588" i="1"/>
  <c r="Q588" i="1"/>
  <c r="A588" i="1"/>
  <c r="R588" i="1"/>
  <c r="K588" i="1"/>
  <c r="N588" i="1"/>
  <c r="R1493" i="1"/>
  <c r="L1541" i="1"/>
  <c r="B1541" i="1"/>
  <c r="L1460" i="1"/>
  <c r="O1468" i="1"/>
  <c r="K1468" i="1"/>
  <c r="K1476" i="1"/>
  <c r="N1484" i="1"/>
  <c r="B1484" i="1"/>
  <c r="O1492" i="1"/>
  <c r="J1500" i="1"/>
  <c r="N1508" i="1"/>
  <c r="A1508" i="1"/>
  <c r="J1524" i="1"/>
  <c r="N1532" i="1"/>
  <c r="M1532" i="1"/>
  <c r="J1540" i="1"/>
  <c r="L1548" i="1"/>
  <c r="B1548" i="1"/>
  <c r="R1564" i="1"/>
  <c r="M1572" i="1"/>
  <c r="B1572" i="1"/>
  <c r="Q1580" i="1"/>
  <c r="K1588" i="1"/>
  <c r="L1461" i="1"/>
  <c r="Q1485" i="1"/>
  <c r="L1517" i="1"/>
  <c r="R1533" i="1"/>
  <c r="K1549" i="1"/>
  <c r="A1549" i="1"/>
  <c r="O1573" i="1"/>
  <c r="Q1501" i="1"/>
  <c r="M1581" i="1"/>
  <c r="N1581" i="1"/>
  <c r="N755" i="1"/>
  <c r="Q761" i="1"/>
  <c r="M767" i="1"/>
  <c r="A767" i="1"/>
  <c r="A773" i="1"/>
  <c r="B787" i="1"/>
  <c r="B793" i="1"/>
  <c r="B799" i="1"/>
  <c r="A805" i="1"/>
  <c r="M819" i="1"/>
  <c r="K825" i="1"/>
  <c r="J831" i="1"/>
  <c r="A851" i="1"/>
  <c r="L863" i="1"/>
  <c r="K869" i="1"/>
  <c r="Q1594" i="1"/>
  <c r="L1918" i="1"/>
  <c r="O1983" i="1"/>
  <c r="L1984" i="1"/>
  <c r="N596" i="1"/>
  <c r="O589" i="1"/>
  <c r="B597" i="1"/>
  <c r="Q601" i="1"/>
  <c r="O755" i="1"/>
  <c r="O761" i="1"/>
  <c r="Q767" i="1"/>
  <c r="N773" i="1"/>
  <c r="Q787" i="1"/>
  <c r="M793" i="1"/>
  <c r="L799" i="1"/>
  <c r="A799" i="1"/>
  <c r="K819" i="1"/>
  <c r="J825" i="1"/>
  <c r="N837" i="1"/>
  <c r="L857" i="1"/>
  <c r="K863" i="1"/>
  <c r="J869" i="1"/>
  <c r="O883" i="1"/>
  <c r="M1594" i="1"/>
  <c r="K1918" i="1"/>
  <c r="M1983" i="1"/>
  <c r="N1917" i="1"/>
  <c r="K1984" i="1"/>
  <c r="B596" i="1"/>
  <c r="K589" i="1"/>
  <c r="N605" i="1"/>
  <c r="Q602" i="1"/>
  <c r="O602" i="1"/>
  <c r="J602" i="1"/>
  <c r="A602" i="1"/>
  <c r="L602" i="1"/>
  <c r="N594" i="1"/>
  <c r="M594" i="1"/>
  <c r="O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O831" i="1"/>
  <c r="B837" i="1"/>
  <c r="L851" i="1"/>
  <c r="K857" i="1"/>
  <c r="J863" i="1"/>
  <c r="Q869" i="1"/>
  <c r="B883" i="1"/>
  <c r="J1594" i="1"/>
  <c r="K1983" i="1"/>
  <c r="L1917" i="1"/>
  <c r="Q1984" i="1"/>
  <c r="R589" i="1"/>
  <c r="M605" i="1"/>
  <c r="A601" i="1"/>
  <c r="K601" i="1"/>
  <c r="L601" i="1"/>
  <c r="N601" i="1"/>
  <c r="O601" i="1"/>
  <c r="R601" i="1"/>
  <c r="Q593" i="1"/>
  <c r="R593" i="1"/>
  <c r="B593" i="1"/>
  <c r="N593" i="1"/>
  <c r="O593" i="1"/>
  <c r="K593" i="1"/>
  <c r="N585" i="1"/>
  <c r="M585" i="1"/>
  <c r="Q585" i="1"/>
  <c r="A585" i="1"/>
  <c r="B585" i="1"/>
  <c r="O585" i="1"/>
  <c r="R585" i="1"/>
  <c r="O1909" i="1"/>
  <c r="N1493" i="1"/>
  <c r="J1541" i="1"/>
  <c r="Q1460" i="1"/>
  <c r="Q1476" i="1"/>
  <c r="M1476" i="1"/>
  <c r="K1484" i="1"/>
  <c r="L1492" i="1"/>
  <c r="B1492" i="1"/>
  <c r="O1500" i="1"/>
  <c r="R1508" i="1"/>
  <c r="Q1516" i="1"/>
  <c r="A1516" i="1"/>
  <c r="J1532" i="1"/>
  <c r="N1540" i="1"/>
  <c r="O1540" i="1"/>
  <c r="J1548" i="1"/>
  <c r="L1556" i="1"/>
  <c r="A1556" i="1"/>
  <c r="R1572" i="1"/>
  <c r="M1580" i="1"/>
  <c r="B1580" i="1"/>
  <c r="Q1588" i="1"/>
  <c r="Q1461" i="1"/>
  <c r="B1461" i="1"/>
  <c r="O1485" i="1"/>
  <c r="Q1517" i="1"/>
  <c r="L1533" i="1"/>
  <c r="Q1549" i="1"/>
  <c r="K1573" i="1"/>
  <c r="A1573" i="1"/>
  <c r="O1501" i="1"/>
  <c r="R1581" i="1"/>
  <c r="K755" i="1"/>
  <c r="L761" i="1"/>
  <c r="L767" i="1"/>
  <c r="L773" i="1"/>
  <c r="O787" i="1"/>
  <c r="O793" i="1"/>
  <c r="O799" i="1"/>
  <c r="M805" i="1"/>
  <c r="Q819" i="1"/>
  <c r="O825" i="1"/>
  <c r="B831" i="1"/>
  <c r="K851" i="1"/>
  <c r="R857" i="1"/>
  <c r="Q863" i="1"/>
  <c r="O869" i="1"/>
  <c r="R1983" i="1"/>
  <c r="B1917" i="1"/>
  <c r="A1984" i="1"/>
  <c r="B1921" i="1"/>
  <c r="O1921" i="1"/>
  <c r="K1921" i="1"/>
  <c r="M1921" i="1"/>
  <c r="N1913" i="1"/>
  <c r="K1913" i="1"/>
  <c r="M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J1492" i="1"/>
  <c r="R1500" i="1"/>
  <c r="M1500" i="1"/>
  <c r="K1508" i="1"/>
  <c r="N1516" i="1"/>
  <c r="B1516" i="1"/>
  <c r="O1524" i="1"/>
  <c r="R1532" i="1"/>
  <c r="M1540" i="1"/>
  <c r="A1540" i="1"/>
  <c r="Q1548" i="1"/>
  <c r="K1556" i="1"/>
  <c r="N1564" i="1"/>
  <c r="O1564" i="1"/>
  <c r="J1572" i="1"/>
  <c r="L1580" i="1"/>
  <c r="A1580" i="1"/>
  <c r="O1461" i="1"/>
  <c r="A1461" i="1"/>
  <c r="N1485" i="1"/>
  <c r="R1517" i="1"/>
  <c r="N1533" i="1"/>
  <c r="B1533" i="1"/>
  <c r="R1573" i="1"/>
  <c r="N1501" i="1"/>
  <c r="J1581" i="1"/>
  <c r="R755" i="1"/>
  <c r="K761" i="1"/>
  <c r="K767" i="1"/>
  <c r="K773" i="1"/>
  <c r="L787" i="1"/>
  <c r="L793" i="1"/>
  <c r="N799" i="1"/>
  <c r="L805" i="1"/>
  <c r="O819" i="1"/>
  <c r="B825" i="1"/>
  <c r="L837" i="1"/>
  <c r="R851" i="1"/>
  <c r="Q857" i="1"/>
  <c r="O863" i="1"/>
  <c r="B869" i="1"/>
  <c r="Q877" i="1"/>
  <c r="A877" i="1"/>
  <c r="J877" i="1"/>
  <c r="M877" i="1"/>
  <c r="M871" i="1"/>
  <c r="O871" i="1"/>
  <c r="Q871" i="1"/>
  <c r="B871" i="1"/>
  <c r="R871" i="1"/>
  <c r="A865" i="1"/>
  <c r="K865" i="1"/>
  <c r="M865" i="1"/>
  <c r="O865" i="1"/>
  <c r="J865" i="1"/>
  <c r="O859" i="1"/>
  <c r="B859" i="1"/>
  <c r="R859" i="1"/>
  <c r="M859" i="1"/>
  <c r="Q859" i="1"/>
  <c r="Q845" i="1"/>
  <c r="A845" i="1"/>
  <c r="J845" i="1"/>
  <c r="M845" i="1"/>
  <c r="N839" i="1"/>
  <c r="O839" i="1"/>
  <c r="Q839" i="1"/>
  <c r="B839" i="1"/>
  <c r="R839" i="1"/>
  <c r="B833" i="1"/>
  <c r="R833" i="1"/>
  <c r="M833" i="1"/>
  <c r="O833" i="1"/>
  <c r="K833" i="1"/>
  <c r="B827" i="1"/>
  <c r="R827" i="1"/>
  <c r="M827" i="1"/>
  <c r="Q827" i="1"/>
  <c r="A813" i="1"/>
  <c r="K813" i="1"/>
  <c r="J813" i="1"/>
  <c r="M813" i="1"/>
  <c r="L807" i="1"/>
  <c r="Q807" i="1"/>
  <c r="O807" i="1"/>
  <c r="B807" i="1"/>
  <c r="J807" i="1"/>
  <c r="N801" i="1"/>
  <c r="J801" i="1"/>
  <c r="M801" i="1"/>
  <c r="A795" i="1"/>
  <c r="O795" i="1"/>
  <c r="N795" i="1"/>
  <c r="K795" i="1"/>
  <c r="J795" i="1"/>
  <c r="N781" i="1"/>
  <c r="O781" i="1"/>
  <c r="Q781" i="1"/>
  <c r="M781" i="1"/>
  <c r="M775" i="1"/>
  <c r="B775" i="1"/>
  <c r="L775" i="1"/>
  <c r="Q775" i="1"/>
  <c r="Q769" i="1"/>
  <c r="R769" i="1"/>
  <c r="B769" i="1"/>
  <c r="O769" i="1"/>
  <c r="B763" i="1"/>
  <c r="L763" i="1"/>
  <c r="R763" i="1"/>
  <c r="J749" i="1"/>
  <c r="A749" i="1"/>
  <c r="M749" i="1"/>
  <c r="N1594" i="1"/>
  <c r="N1975" i="1"/>
  <c r="Q1909" i="1"/>
  <c r="L1976" i="1"/>
  <c r="N1910" i="1"/>
  <c r="N1920" i="1"/>
  <c r="B1920" i="1"/>
  <c r="K1920" i="1"/>
  <c r="R1912" i="1"/>
  <c r="N1912" i="1"/>
  <c r="B1912" i="1"/>
  <c r="K1912" i="1"/>
  <c r="A1986" i="1"/>
  <c r="N1986" i="1"/>
  <c r="R1986" i="1"/>
  <c r="M1986" i="1"/>
  <c r="L1978" i="1"/>
  <c r="N1978" i="1"/>
  <c r="A1978" i="1"/>
  <c r="B1978" i="1"/>
  <c r="R1978" i="1"/>
  <c r="L588" i="1"/>
  <c r="O604" i="1"/>
  <c r="Q597" i="1"/>
  <c r="R605" i="1"/>
  <c r="J594" i="1"/>
  <c r="B602" i="1"/>
  <c r="M1469" i="1"/>
  <c r="L1557" i="1"/>
  <c r="L1458" i="1"/>
  <c r="K1482" i="1"/>
  <c r="N1498" i="1"/>
  <c r="N1522" i="1"/>
  <c r="N1562" i="1"/>
  <c r="O1586" i="1"/>
  <c r="M1499" i="1"/>
  <c r="N1563" i="1"/>
  <c r="O1547" i="1"/>
  <c r="O1526" i="1"/>
  <c r="R1460" i="1"/>
  <c r="L1476" i="1"/>
  <c r="Q1500" i="1"/>
  <c r="Q1524" i="1"/>
  <c r="L1540" i="1"/>
  <c r="M1564" i="1"/>
  <c r="N1588" i="1"/>
  <c r="M1533"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K1976" i="1"/>
  <c r="M1910" i="1"/>
  <c r="J596" i="1"/>
  <c r="K604" i="1"/>
  <c r="M597" i="1"/>
  <c r="Q594" i="1"/>
  <c r="L585" i="1"/>
  <c r="A593" i="1"/>
  <c r="A867" i="1"/>
  <c r="O867" i="1"/>
  <c r="R1973" i="1"/>
  <c r="R1981" i="1"/>
  <c r="L1907" i="1"/>
  <c r="K1915"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600" i="1"/>
  <c r="C1598" i="1"/>
  <c r="C1599" i="1"/>
  <c r="A1597" i="1"/>
  <c r="B1597" i="1"/>
  <c r="J1597" i="1"/>
  <c r="K1597" i="1"/>
  <c r="L1597" i="1"/>
  <c r="M1597" i="1"/>
  <c r="N1597" i="1"/>
  <c r="O1597" i="1"/>
  <c r="Q1597" i="1"/>
  <c r="R1597" i="1"/>
  <c r="J1599" i="1" l="1"/>
  <c r="K1600" i="1"/>
  <c r="Q1598" i="1"/>
  <c r="B1599" i="1"/>
  <c r="M1599" i="1"/>
  <c r="N1599" i="1"/>
  <c r="A1599" i="1"/>
  <c r="L1599" i="1"/>
  <c r="K1599" i="1"/>
  <c r="R1599" i="1"/>
  <c r="Q1599" i="1"/>
  <c r="O1599" i="1"/>
  <c r="B1598" i="1"/>
  <c r="A1598" i="1"/>
  <c r="L1598" i="1"/>
  <c r="K1598" i="1"/>
  <c r="O1598" i="1"/>
  <c r="M1598" i="1"/>
  <c r="N1598" i="1"/>
  <c r="R1598" i="1"/>
  <c r="J1598" i="1"/>
  <c r="O1600" i="1"/>
  <c r="J1600" i="1"/>
  <c r="M1600" i="1"/>
  <c r="N1600" i="1"/>
  <c r="A1600" i="1"/>
  <c r="B1600" i="1"/>
  <c r="Q1600" i="1"/>
  <c r="R1600" i="1"/>
  <c r="L1600" i="1"/>
  <c r="Q531" i="1" l="1"/>
  <c r="P531" i="1"/>
  <c r="N531" i="1"/>
  <c r="M531" i="1"/>
  <c r="K531" i="1"/>
  <c r="B531" i="1"/>
  <c r="A531" i="1"/>
  <c r="O531" i="1"/>
  <c r="L531" i="1"/>
  <c r="J531" i="1"/>
  <c r="Q552" i="1"/>
  <c r="P552" i="1"/>
  <c r="O552" i="1"/>
  <c r="N552" i="1"/>
  <c r="M552" i="1"/>
  <c r="L552" i="1"/>
  <c r="K552" i="1"/>
  <c r="J552" i="1"/>
  <c r="B552" i="1"/>
  <c r="A552" i="1"/>
  <c r="Q551" i="1"/>
  <c r="N551" i="1"/>
  <c r="B551" i="1"/>
  <c r="A551" i="1"/>
  <c r="Q550" i="1"/>
  <c r="P550" i="1"/>
  <c r="O550" i="1"/>
  <c r="N550" i="1"/>
  <c r="M550" i="1"/>
  <c r="K550" i="1"/>
  <c r="J550" i="1"/>
  <c r="B550" i="1"/>
  <c r="A550" i="1"/>
  <c r="Q549" i="1"/>
  <c r="P549" i="1"/>
  <c r="O549" i="1"/>
  <c r="N549" i="1"/>
  <c r="M549" i="1"/>
  <c r="L549" i="1"/>
  <c r="K549" i="1"/>
  <c r="J549" i="1"/>
  <c r="B549" i="1"/>
  <c r="A549" i="1"/>
  <c r="Q548" i="1"/>
  <c r="P548" i="1"/>
  <c r="O548" i="1"/>
  <c r="N548" i="1"/>
  <c r="M548" i="1"/>
  <c r="L548" i="1"/>
  <c r="K548" i="1"/>
  <c r="J548" i="1"/>
  <c r="B548" i="1"/>
  <c r="A548" i="1"/>
  <c r="Q547" i="1"/>
  <c r="P547" i="1"/>
  <c r="O547" i="1"/>
  <c r="M547" i="1"/>
  <c r="L547" i="1"/>
  <c r="K547" i="1"/>
  <c r="J547" i="1"/>
  <c r="B547" i="1"/>
  <c r="M545" i="1"/>
  <c r="L545" i="1"/>
  <c r="Q541" i="1"/>
  <c r="O541" i="1"/>
  <c r="M541" i="1"/>
  <c r="L541" i="1"/>
  <c r="J541" i="1"/>
  <c r="B541" i="1"/>
  <c r="Q540" i="1"/>
  <c r="P540" i="1"/>
  <c r="N540" i="1"/>
  <c r="M540" i="1"/>
  <c r="K540" i="1"/>
  <c r="J540" i="1"/>
  <c r="A540" i="1"/>
  <c r="P539" i="1"/>
  <c r="O539" i="1"/>
  <c r="N539" i="1"/>
  <c r="L539" i="1"/>
  <c r="K539" i="1"/>
  <c r="B539" i="1"/>
  <c r="A539" i="1"/>
  <c r="P538" i="1"/>
  <c r="O538" i="1"/>
  <c r="M538" i="1"/>
  <c r="L538" i="1"/>
  <c r="J538" i="1"/>
  <c r="B538" i="1"/>
  <c r="Q537" i="1"/>
  <c r="O537" i="1"/>
  <c r="N537" i="1"/>
  <c r="L537" i="1"/>
  <c r="J537" i="1"/>
  <c r="B537" i="1"/>
  <c r="Q536" i="1"/>
  <c r="O536" i="1"/>
  <c r="N536" i="1"/>
  <c r="L536" i="1"/>
  <c r="K536" i="1"/>
  <c r="B536" i="1"/>
  <c r="Q535" i="1"/>
  <c r="P535" i="1"/>
  <c r="N535" i="1"/>
  <c r="L535" i="1"/>
  <c r="K535" i="1"/>
  <c r="B535" i="1"/>
  <c r="Q534" i="1"/>
  <c r="P534" i="1"/>
  <c r="N534" i="1"/>
  <c r="L534" i="1"/>
  <c r="K534" i="1"/>
  <c r="B534" i="1"/>
  <c r="A534" i="1"/>
  <c r="O533" i="1"/>
  <c r="M533" i="1"/>
  <c r="L533" i="1"/>
  <c r="J533" i="1"/>
  <c r="B533" i="1"/>
  <c r="P544" i="1"/>
  <c r="M544" i="1"/>
  <c r="L544" i="1"/>
  <c r="K544" i="1"/>
  <c r="J544" i="1"/>
  <c r="B544" i="1"/>
  <c r="A544" i="1"/>
  <c r="Q543" i="1"/>
  <c r="P543" i="1"/>
  <c r="O543" i="1"/>
  <c r="N543" i="1"/>
  <c r="K538" i="1"/>
  <c r="Q553" i="1"/>
  <c r="O553" i="1"/>
  <c r="M553" i="1"/>
  <c r="O551" i="1"/>
  <c r="L551" i="1"/>
  <c r="J551" i="1"/>
  <c r="L550" i="1"/>
  <c r="B545" i="1"/>
  <c r="M543" i="1"/>
  <c r="L543" i="1"/>
  <c r="K543" i="1"/>
  <c r="J543" i="1"/>
  <c r="B543" i="1"/>
  <c r="A543" i="1"/>
  <c r="P541" i="1"/>
  <c r="N541" i="1"/>
  <c r="K541" i="1"/>
  <c r="A541" i="1"/>
  <c r="O540" i="1"/>
  <c r="L540" i="1"/>
  <c r="B540" i="1"/>
  <c r="Q539" i="1"/>
  <c r="M539" i="1"/>
  <c r="J539" i="1"/>
  <c r="Q538" i="1"/>
  <c r="N538" i="1"/>
  <c r="A538" i="1"/>
  <c r="P537" i="1"/>
  <c r="M537" i="1"/>
  <c r="K537" i="1"/>
  <c r="A537" i="1"/>
  <c r="P536" i="1"/>
  <c r="M536" i="1"/>
  <c r="J536" i="1"/>
  <c r="A536" i="1"/>
  <c r="O535" i="1"/>
  <c r="M535" i="1"/>
  <c r="J535" i="1"/>
  <c r="A535" i="1"/>
  <c r="P553" i="1"/>
  <c r="N553" i="1"/>
  <c r="P551" i="1"/>
  <c r="M551" i="1"/>
  <c r="K551" i="1"/>
  <c r="N545" i="1"/>
  <c r="O534" i="1"/>
  <c r="M534" i="1"/>
  <c r="J534" i="1"/>
  <c r="Q533" i="1"/>
  <c r="N533" i="1"/>
  <c r="K533" i="1"/>
  <c r="A533" i="1"/>
  <c r="P532" i="1"/>
  <c r="L532" i="1"/>
  <c r="A532" i="1"/>
  <c r="L553" i="1"/>
  <c r="K553" i="1"/>
  <c r="J553" i="1"/>
  <c r="B553" i="1"/>
  <c r="A553" i="1"/>
  <c r="O544" i="1"/>
  <c r="N547" i="1"/>
  <c r="K545" i="1"/>
  <c r="O546" i="1"/>
  <c r="N546" i="1"/>
  <c r="B546" i="1"/>
  <c r="P545" i="1"/>
  <c r="A545" i="1"/>
  <c r="A547" i="1"/>
  <c r="P546" i="1"/>
  <c r="K546" i="1"/>
  <c r="A546" i="1"/>
  <c r="O545" i="1"/>
  <c r="J545" i="1"/>
  <c r="Q544" i="1"/>
  <c r="N544" i="1"/>
  <c r="Q545" i="1"/>
  <c r="Q546" i="1"/>
  <c r="M546" i="1"/>
  <c r="J546" i="1"/>
  <c r="L546" i="1"/>
  <c r="L542" i="1"/>
  <c r="J542" i="1"/>
  <c r="A542" i="1"/>
  <c r="P533" i="1"/>
  <c r="B532" i="1"/>
  <c r="Q532" i="1"/>
  <c r="O532" i="1"/>
  <c r="N532" i="1"/>
  <c r="M532" i="1"/>
  <c r="K532" i="1"/>
  <c r="J532" i="1"/>
  <c r="O542" i="1"/>
  <c r="M542" i="1"/>
  <c r="K542" i="1"/>
  <c r="Q542" i="1"/>
  <c r="P542" i="1"/>
  <c r="N542" i="1"/>
  <c r="B54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tc={29AB7576-817E-4274-9A6E-B9C3EE25E04B}</author>
    <author>tc={C628B71D-C3A5-4BD2-8BA3-F913D91394D4}</author>
    <author>tc={D0801E46-9E1F-4D2B-A06C-3AD5C5DDEBCA}</author>
    <author>tc={19777683-0E7F-4DAF-955F-A7EBAC7AAEEA}</author>
    <author>tc={A2328F4B-C3F9-4761-BF76-1D4F4D6A14B6}</author>
    <author>tc={E2106FC3-386C-4714-B306-9BA0FD425274}</author>
    <author>tc={6BF04B71-E1A0-4BD0-8F08-150C5169E512}</author>
    <author>tc={0B117930-C77B-4E11-ABE7-9F4C668A6592}</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tc={7F54AD39-CF17-4E33-B16F-820D9B9E119E}</author>
    <author>tc={BCC1F100-3A94-4285-9203-F853C8D249E7}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29AB7576-817E-4274-9A6E-B9C3EE25E04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6BF04B71-E1A0-4BD0-8F08-150C5169E51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2" authorId="8"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7F54AD39-CF17-4E33-B16F-820D9B9E119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BCC1F100-3A94-4285-9203-F853C8D249E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<sst xmlns="http://schemas.openxmlformats.org/spreadsheetml/2006/main" count="19290" uniqueCount="3992">
  <si>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</si>
  <si>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</si>
  <si>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</si>
  <si>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</si>
  <si>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</si>
  <si>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</si>
  <si>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</si>
  <si>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</si>
  <si>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</si>
  <si>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</si>
  <si>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</si>
  <si>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</si>
  <si>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</si>
  <si>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</si>
  <si>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</si>
  <si>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</si>
  <si>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</si>
  <si>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</si>
  <si>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</si>
  <si>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</si>
  <si>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</si>
  <si>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</si>
  <si>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</si>
  <si>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</si>
  <si>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</si>
  <si>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</si>
  <si>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</si>
  <si>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</si>
  <si>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</si>
  <si>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</si>
  <si>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</si>
  <si>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</si>
  <si>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</si>
  <si>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</si>
  <si>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</si>
  <si>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</si>
  <si>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</si>
  <si>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</si>
  <si>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</si>
  <si>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</si>
  <si>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</si>
  <si>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</si>
  <si>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</si>
  <si>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</si>
  <si>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</si>
  <si>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</si>
  <si>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</si>
  <si>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</si>
  <si>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</si>
  <si>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</si>
  <si>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</si>
  <si>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</si>
  <si>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</si>
  <si>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</si>
  <si>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</si>
  <si>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</si>
  <si>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</si>
  <si>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</si>
  <si>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</si>
  <si>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</si>
  <si>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</si>
  <si>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</si>
  <si>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</si>
  <si>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</si>
  <si>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</si>
  <si>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</si>
  <si>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</si>
  <si>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</si>
  <si>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</si>
  <si>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</si>
  <si>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</si>
  <si>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</si>
  <si>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</si>
  <si>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</si>
  <si>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</si>
  <si>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</si>
  <si>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</si>
  <si>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</si>
  <si>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</si>
  <si>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</si>
  <si>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</si>
  <si>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</si>
  <si>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</si>
  <si>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</si>
  <si>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</si>
  <si>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</si>
  <si>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</si>
  <si>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</si>
  <si>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</si>
  <si>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</si>
  <si>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</si>
  <si>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</si>
  <si>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</si>
  <si>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</si>
  <si>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</si>
  <si>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</si>
  <si>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</si>
  <si>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</si>
  <si>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</si>
  <si>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</si>
  <si>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</si>
  <si>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</si>
  <si>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</si>
  <si>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</si>
  <si>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</si>
  <si>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</si>
  <si>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</si>
  <si>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</si>
  <si>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</si>
  <si>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</si>
  <si>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</si>
  <si>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</si>
  <si>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</si>
  <si>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</si>
  <si>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</si>
  <si>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</si>
  <si>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</si>
  <si>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</si>
  <si>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</si>
  <si>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</si>
  <si>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</si>
  <si>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</si>
  <si>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</si>
  <si>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</si>
  <si>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</si>
  <si>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</si>
  <si>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</si>
  <si>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</si>
  <si>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</si>
  <si>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</si>
  <si>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</si>
  <si>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</si>
  <si>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</si>
  <si>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</si>
  <si>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</si>
  <si>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</si>
  <si>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</si>
  <si>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</si>
  <si>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</si>
  <si>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</si>
  <si>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</si>
  <si>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</si>
  <si>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</si>
  <si>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</si>
  <si>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</si>
  <si>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</si>
  <si>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</si>
  <si>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</si>
  <si>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3"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</si>
  <si>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</si>
  <si>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</si>
  <si>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</si>
  <si>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</si>
  <si>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</si>
  <si>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</si>
  <si>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</si>
  <si>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</si>
  <si>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</si>
  <si>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</si>
  <si>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</si>
  <si>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</si>
  <si>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</si>
  <si>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</si>
  <si>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</si>
  <si>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</si>
  <si>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</si>
  <si>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</si>
  <si>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</si>
  <si>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</si>
  <si>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</si>
  <si>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</si>
  <si>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</si>
  <si>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</si>
  <si>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</si>
  <si>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</si>
  <si>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</si>
  <si>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</si>
  <si>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</si>
  <si>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</si>
  <si>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</si>
  <si>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</si>
  <si>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</si>
  <si>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</si>
  <si>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</si>
  <si>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</si>
  <si>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</si>
  <si>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</si>
  <si>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</si>
  <si>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</si>
  <si>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</si>
  <si>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</si>
  <si>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</si>
  <si>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</si>
  <si>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</si>
  <si>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</si>
  <si>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</si>
  <si>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</si>
  <si>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</si>
  <si>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</si>
  <si>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</si>
  <si>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</si>
  <si>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</si>
  <si>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</si>
  <si>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</si>
  <si>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</si>
  <si>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</si>
  <si>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</si>
  <si>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</si>
  <si>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</si>
  <si>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</si>
  <si>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</si>
  <si>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</si>
  <si>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</si>
  <si>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</si>
  <si>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</si>
  <si>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</si>
  <si>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Boolean Ban New Power Plants</t>
  </si>
  <si>
    <t>elec ban new power plants</t>
  </si>
  <si>
    <t>**Description:** This policy prevents new capacity of the selected type(s) from being built or deployed.</t>
  </si>
  <si>
    <t>electricity-sector-main.html#ban</t>
  </si>
  <si>
    <t>ban-new-capacity.html</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</si>
  <si>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</si>
  <si>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</si>
  <si>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</si>
  <si>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</si>
  <si>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</si>
  <si>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</si>
  <si>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</si>
  <si>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</si>
  <si>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</si>
  <si>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</si>
  <si>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</si>
  <si>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</si>
  <si>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</si>
  <si>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</si>
  <si>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</si>
  <si>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</si>
  <si>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</si>
  <si>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</si>
  <si>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</si>
  <si>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</si>
  <si>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</si>
  <si>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</si>
  <si>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</si>
  <si>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</si>
  <si>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</si>
  <si>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</si>
  <si>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</si>
  <si>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</si>
  <si>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</si>
  <si>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</si>
  <si>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</si>
  <si>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</si>
  <si>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</si>
  <si>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</si>
  <si>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</si>
  <si>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</si>
  <si>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</si>
  <si>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</si>
  <si>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</si>
  <si>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</si>
  <si>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</si>
  <si>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</si>
  <si>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</si>
  <si>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</si>
  <si>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</si>
  <si>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</si>
  <si>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</si>
  <si>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</si>
  <si>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</si>
  <si>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</si>
  <si>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</si>
  <si>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</si>
  <si>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</si>
  <si>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</si>
  <si>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</si>
  <si>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</si>
  <si>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</si>
  <si>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</si>
  <si>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</si>
  <si>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</si>
  <si>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3"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</si>
  <si>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</si>
  <si>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</si>
  <si>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</si>
  <si>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</si>
  <si>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</si>
  <si>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</si>
  <si>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</si>
  <si>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</si>
  <si>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</si>
  <si>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</si>
  <si>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</si>
  <si>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</si>
  <si>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</si>
  <si>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</si>
  <si>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</si>
  <si>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</si>
  <si>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</si>
  <si>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</si>
  <si>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</si>
  <si>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</si>
  <si>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</si>
  <si>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</si>
  <si>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</si>
  <si>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3"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</si>
  <si>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</si>
  <si>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</si>
  <si>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</si>
  <si>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</si>
  <si>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</si>
  <si>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</si>
  <si>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</si>
  <si>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3"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</si>
  <si>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</si>
  <si>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</si>
  <si>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</si>
  <si>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</si>
  <si>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</si>
  <si>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3"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</si>
  <si>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</si>
  <si>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</si>
  <si>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</si>
  <si>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</si>
  <si>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</si>
  <si>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</si>
  <si>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</si>
  <si>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</si>
  <si>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</si>
  <si>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</si>
  <si>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</si>
  <si>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</si>
  <si>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</si>
  <si>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</si>
  <si>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</si>
  <si>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</si>
  <si>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3" type="noConversion"/>
  </si>
  <si>
    <t>Electricity CCS Subsidy</t>
  </si>
  <si>
    <t>Additional Subsidy for Elec CCS</t>
  </si>
  <si>
    <t>elec CCS subsidy</t>
  </si>
  <si>
    <t>thousand KRW/metric ton CO2e</t>
  </si>
  <si>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</si>
  <si>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</si>
  <si>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</si>
  <si>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</si>
  <si>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</si>
  <si>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</si>
  <si>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</si>
  <si>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</si>
  <si>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</si>
  <si>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</si>
  <si>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</si>
  <si>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</si>
  <si>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</si>
  <si>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</si>
  <si>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</si>
  <si>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</si>
  <si>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</si>
  <si>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</si>
  <si>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</si>
  <si>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</si>
  <si>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</si>
  <si>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</si>
  <si>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</si>
  <si>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</si>
  <si>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</si>
  <si>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</si>
  <si>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</si>
  <si>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</si>
  <si>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</si>
  <si>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</si>
  <si>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</si>
  <si>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</si>
  <si>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</si>
  <si>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</si>
  <si>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</si>
  <si>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</si>
  <si>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</si>
  <si>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</si>
  <si>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</si>
  <si>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</si>
  <si>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</si>
  <si>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</si>
  <si>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</si>
  <si>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</si>
  <si>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</si>
  <si>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</si>
  <si>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</si>
  <si>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</si>
  <si>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</si>
  <si>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</si>
  <si>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</si>
  <si>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</si>
  <si>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</si>
  <si>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</si>
  <si>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</si>
  <si>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</si>
  <si>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</si>
  <si>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</si>
  <si>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</si>
  <si>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</si>
  <si>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</si>
  <si>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</si>
  <si>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</si>
  <si>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</si>
  <si>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</si>
  <si>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</si>
  <si>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</si>
  <si>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</si>
  <si>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</si>
  <si>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</si>
  <si>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</si>
  <si>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</si>
  <si>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</si>
  <si>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</si>
  <si>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</si>
  <si>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</si>
  <si>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</si>
  <si>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</si>
  <si>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</si>
  <si>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</si>
  <si>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</si>
  <si>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</si>
  <si>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</si>
  <si>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</si>
  <si>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</si>
  <si>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</si>
  <si>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</si>
  <si>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</si>
  <si>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</si>
  <si>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</si>
  <si>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</si>
  <si>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</si>
  <si>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</si>
  <si>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</si>
  <si>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</si>
  <si>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</si>
  <si>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</si>
  <si>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</si>
  <si>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</si>
  <si>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</si>
  <si>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</si>
  <si>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</si>
  <si>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</si>
  <si>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</si>
  <si>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</si>
  <si>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</si>
  <si>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</si>
  <si>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</si>
  <si>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</si>
  <si>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</si>
  <si>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</si>
  <si>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</si>
  <si>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3"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</si>
  <si>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</si>
  <si>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</si>
  <si>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</si>
  <si>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</si>
  <si>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</si>
  <si>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</si>
  <si>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</si>
  <si>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</si>
  <si>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</si>
  <si>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</si>
  <si>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3"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</si>
  <si>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</si>
  <si>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</si>
  <si>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</si>
  <si>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</si>
  <si>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</si>
  <si>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</si>
  <si>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</si>
  <si>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</si>
  <si>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</si>
  <si>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</si>
  <si>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</si>
  <si>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</si>
  <si>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</si>
  <si>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</si>
  <si>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</si>
  <si>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</si>
  <si>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</si>
  <si>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</si>
  <si>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</si>
  <si>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</si>
  <si>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</si>
  <si>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</si>
  <si>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</si>
  <si>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</si>
  <si>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</si>
  <si>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</si>
  <si>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</si>
  <si>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</si>
  <si>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</si>
  <si>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</si>
  <si>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3"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</si>
  <si>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</si>
  <si>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</si>
  <si>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</si>
  <si>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</si>
  <si>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</si>
  <si>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</si>
  <si>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</si>
  <si>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</si>
  <si>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</si>
  <si>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</si>
  <si>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</si>
  <si>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</si>
  <si>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</si>
  <si>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</si>
  <si>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</si>
  <si>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</si>
  <si>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</si>
  <si>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</si>
  <si>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</si>
  <si>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</si>
  <si>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</si>
  <si>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</si>
  <si>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3"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</si>
  <si>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</si>
  <si>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</si>
  <si>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</si>
  <si>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</si>
  <si>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</si>
  <si>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3"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</si>
  <si>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</si>
  <si>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</si>
  <si>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</si>
  <si>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</si>
  <si>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</si>
  <si>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</si>
  <si>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</si>
  <si>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</si>
  <si>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</si>
  <si>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</si>
  <si>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</si>
  <si>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</si>
  <si>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</si>
  <si>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</si>
  <si>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</si>
  <si>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</si>
  <si>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</si>
  <si>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</si>
  <si>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</si>
  <si>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</si>
  <si>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</si>
  <si>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</si>
  <si>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</si>
  <si>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</si>
  <si>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</si>
  <si>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</si>
  <si>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</si>
  <si>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</si>
  <si>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</si>
  <si>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</si>
  <si>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</si>
  <si>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</si>
  <si>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</si>
  <si>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</si>
  <si>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</si>
  <si>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</si>
  <si>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</si>
  <si>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</si>
  <si>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</si>
  <si>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</si>
  <si>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</si>
  <si>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</si>
  <si>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</si>
  <si>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</si>
  <si>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</si>
  <si>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</si>
  <si>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</si>
  <si>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</si>
  <si>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</si>
  <si>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</si>
  <si>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</si>
  <si>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</si>
  <si>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</si>
  <si>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</si>
  <si>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</si>
  <si>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</si>
  <si>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</si>
  <si>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</si>
  <si>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</si>
  <si>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</si>
  <si>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</si>
  <si>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</si>
  <si>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</si>
  <si>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</si>
  <si>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</si>
  <si>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</si>
  <si>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</si>
  <si>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</si>
  <si>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</si>
  <si>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</si>
  <si>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</si>
  <si>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</si>
  <si>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</si>
  <si>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</si>
  <si>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</si>
  <si>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</si>
  <si>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</si>
  <si>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</si>
  <si>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</si>
  <si>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</si>
  <si>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</si>
  <si>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</si>
  <si>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</si>
  <si>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</si>
  <si>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</si>
  <si>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</si>
  <si>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</si>
  <si>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</si>
  <si>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</si>
  <si>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</si>
  <si>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</si>
  <si>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</si>
  <si>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</si>
  <si>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</si>
  <si>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</si>
  <si>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</si>
  <si>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</si>
  <si>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</si>
  <si>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</si>
  <si>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</si>
  <si>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</si>
  <si>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</si>
  <si>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</si>
  <si>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</si>
  <si>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</si>
  <si>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</si>
  <si>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</si>
  <si>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</si>
  <si>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</si>
  <si>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</si>
  <si>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</si>
  <si>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</si>
  <si>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</si>
  <si>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</si>
  <si>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</si>
  <si>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</si>
  <si>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</si>
  <si>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</si>
  <si>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</si>
  <si>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</si>
  <si>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</si>
  <si>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</si>
  <si>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</si>
  <si>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</si>
  <si>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</si>
  <si>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</si>
  <si>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</si>
  <si>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</si>
  <si>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</si>
  <si>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</si>
  <si>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</si>
  <si>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</si>
  <si>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</si>
  <si>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</si>
  <si>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</si>
  <si>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</si>
  <si>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</si>
  <si>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</si>
  <si>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</si>
  <si>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</si>
  <si>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</si>
  <si>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</si>
  <si>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</si>
  <si>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</si>
  <si>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</si>
  <si>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</si>
  <si>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</si>
  <si>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</si>
  <si>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</si>
  <si>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</si>
  <si>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</si>
  <si>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</si>
  <si>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</si>
  <si>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</si>
  <si>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</si>
  <si>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</si>
  <si>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</si>
  <si>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</si>
  <si>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</si>
  <si>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</si>
  <si>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</si>
  <si>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</si>
  <si>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</si>
  <si>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</si>
  <si>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</si>
  <si>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</si>
  <si>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</si>
  <si>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</si>
  <si>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</si>
  <si>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</si>
  <si>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</si>
  <si>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</si>
  <si>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</si>
  <si>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</si>
  <si>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</si>
  <si>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</si>
  <si>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</si>
  <si>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</si>
  <si>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</si>
  <si>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</si>
  <si>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</si>
  <si>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</si>
  <si>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</si>
  <si>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</si>
  <si>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</si>
  <si>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</si>
  <si>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</si>
  <si>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</si>
  <si>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</si>
  <si>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</si>
  <si>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</si>
  <si>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</si>
  <si>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</si>
  <si>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</si>
  <si>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</si>
  <si>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</si>
  <si>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</si>
  <si>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</si>
  <si>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</si>
  <si>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</si>
  <si>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</si>
  <si>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</si>
  <si>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</si>
  <si>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</si>
  <si>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</si>
  <si>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</si>
  <si>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</si>
  <si>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</si>
  <si>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</si>
  <si>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</si>
  <si>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</si>
  <si>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</si>
  <si>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</si>
  <si>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</si>
  <si>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</si>
  <si>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</si>
  <si>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</si>
  <si>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</si>
  <si>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</si>
  <si>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</si>
  <si>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</si>
  <si>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</si>
  <si>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</si>
  <si>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</si>
  <si>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</si>
  <si>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</si>
  <si>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</si>
  <si>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</si>
  <si>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</si>
  <si>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</si>
  <si>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</si>
  <si>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</si>
  <si>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</si>
  <si>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</si>
  <si>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</si>
  <si>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</si>
  <si>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</si>
  <si>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</si>
  <si>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</si>
  <si>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</si>
  <si>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</si>
  <si>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</si>
  <si>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</si>
  <si>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</si>
  <si>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</si>
  <si>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</si>
  <si>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</si>
  <si>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</si>
  <si>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</si>
  <si>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</si>
  <si>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</si>
  <si>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</si>
  <si>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</si>
  <si>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</si>
  <si>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</si>
  <si>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</si>
  <si>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</si>
  <si>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</si>
  <si>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</si>
  <si>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</si>
  <si>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</si>
  <si>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</si>
  <si>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</si>
  <si>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</si>
  <si>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</si>
  <si>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</si>
  <si>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</si>
  <si>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</si>
  <si>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</si>
  <si>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</si>
  <si>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</si>
  <si>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</si>
  <si>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</si>
  <si>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</si>
  <si>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</si>
  <si>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</si>
  <si>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</si>
  <si>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</si>
  <si>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</si>
  <si>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</si>
  <si>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</si>
  <si>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</si>
  <si>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</si>
  <si>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</si>
  <si>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</si>
  <si>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</si>
  <si>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</si>
  <si>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</si>
  <si>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</si>
  <si>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</si>
  <si>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</si>
  <si>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</si>
  <si>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</si>
  <si>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</si>
  <si>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</si>
  <si>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</si>
  <si>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</si>
  <si>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</si>
  <si>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</si>
  <si>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</si>
  <si>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</si>
  <si>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</si>
  <si>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</si>
  <si>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</si>
  <si>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</si>
  <si>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</si>
  <si>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</si>
  <si>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</si>
  <si>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</si>
  <si>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</si>
  <si>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</si>
  <si>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</si>
  <si>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</si>
  <si>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</si>
  <si>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</si>
  <si>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</si>
  <si>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</si>
  <si>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</si>
  <si>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</si>
  <si>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</si>
  <si>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</si>
  <si>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</si>
  <si>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</si>
  <si>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</si>
  <si>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</si>
  <si>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</si>
  <si>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</si>
  <si>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</si>
  <si>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</si>
  <si>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</si>
  <si>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</si>
  <si>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</si>
  <si>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</si>
  <si>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</si>
  <si>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</si>
  <si>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</si>
  <si>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</si>
  <si>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</si>
  <si>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</si>
  <si>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</si>
  <si>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</si>
  <si>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</si>
  <si>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</si>
  <si>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</si>
  <si>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</si>
  <si>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</si>
  <si>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</si>
  <si>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</si>
  <si>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</si>
  <si>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</si>
  <si>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</si>
  <si>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</si>
  <si>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</si>
  <si>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</si>
  <si>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</si>
  <si>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</si>
  <si>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</si>
  <si>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</si>
  <si>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</si>
  <si>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</si>
  <si>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</si>
  <si>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</si>
  <si>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</si>
  <si>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</si>
  <si>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</si>
  <si>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</si>
  <si>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</si>
  <si>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</si>
  <si>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</si>
  <si>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</si>
  <si>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</si>
  <si>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</si>
  <si>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</si>
  <si>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</si>
  <si>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</si>
  <si>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</si>
  <si>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</si>
  <si>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</si>
  <si>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</si>
  <si>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</si>
  <si>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</si>
  <si>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</si>
  <si>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</si>
  <si>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</si>
  <si>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</si>
  <si>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</si>
  <si>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</si>
  <si>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</si>
  <si>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</si>
  <si>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</si>
  <si>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</si>
  <si>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</si>
  <si>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</si>
  <si>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</si>
  <si>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</si>
  <si>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</si>
  <si>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</si>
  <si>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</si>
  <si>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</si>
  <si>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</si>
  <si>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</si>
  <si>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</si>
  <si>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</si>
  <si>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</si>
  <si>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</si>
  <si>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</si>
  <si>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</si>
  <si>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</si>
  <si>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</si>
  <si>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</si>
  <si>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</si>
  <si>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</si>
  <si>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</si>
  <si>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</si>
  <si>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</si>
  <si>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</si>
  <si>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</si>
  <si>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</si>
  <si>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</si>
  <si>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</si>
  <si>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</si>
  <si>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</si>
  <si>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</si>
  <si>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</si>
  <si>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</si>
  <si>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</si>
  <si>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</si>
  <si>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</si>
  <si>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</si>
  <si>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</si>
  <si>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</si>
  <si>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</si>
  <si>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</si>
  <si>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</si>
  <si>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</si>
  <si>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</si>
  <si>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</si>
  <si>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</si>
  <si>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</si>
  <si>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</si>
  <si>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</si>
  <si>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</si>
  <si>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</si>
  <si>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</si>
  <si>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</si>
  <si>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</si>
  <si>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</si>
  <si>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</si>
  <si>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</si>
  <si>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</si>
  <si>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</si>
  <si>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</si>
  <si>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</si>
  <si>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</si>
  <si>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</si>
  <si>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</si>
  <si>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</si>
  <si>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</si>
  <si>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</si>
  <si>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</si>
  <si>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</si>
  <si>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</si>
  <si>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</si>
  <si>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</si>
  <si>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</si>
  <si>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</si>
  <si>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</si>
  <si>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</si>
  <si>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</si>
  <si>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</si>
  <si>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</si>
  <si>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</si>
  <si>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</si>
  <si>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</si>
  <si>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</si>
  <si>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</si>
  <si>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</si>
  <si>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</si>
  <si>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</si>
  <si>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</si>
  <si>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</si>
  <si>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</si>
  <si>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</si>
  <si>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</si>
  <si>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</si>
  <si>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</si>
  <si>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</si>
  <si>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</si>
  <si>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</si>
  <si>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</si>
  <si>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</si>
  <si>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</si>
  <si>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</si>
  <si>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</si>
  <si>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</si>
  <si>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</si>
  <si>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</si>
  <si>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</si>
  <si>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</si>
  <si>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</si>
  <si>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</si>
  <si>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</si>
  <si>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</si>
  <si>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</si>
  <si>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</si>
  <si>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</si>
  <si>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</si>
  <si>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</si>
  <si>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</si>
  <si>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</si>
  <si>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</si>
  <si>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</si>
  <si>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</si>
  <si>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</si>
  <si>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</si>
  <si>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</si>
  <si>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</si>
  <si>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</si>
  <si>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</si>
  <si>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</si>
  <si>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</si>
  <si>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</si>
  <si>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</si>
  <si>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</si>
  <si>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</si>
  <si>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</si>
  <si>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</si>
  <si>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</si>
  <si>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</si>
  <si>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</si>
  <si>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</si>
  <si>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</si>
  <si>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</si>
  <si>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</si>
  <si>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</si>
  <si>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</si>
  <si>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</si>
  <si>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</si>
  <si>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</si>
  <si>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</si>
  <si>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</si>
  <si>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</si>
  <si>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</si>
  <si>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</si>
  <si>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</si>
  <si>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</si>
  <si>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</si>
  <si>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</si>
  <si>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</si>
  <si>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</si>
  <si>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</si>
  <si>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</si>
  <si>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</si>
  <si>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</si>
  <si>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</si>
  <si>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</si>
  <si>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</si>
  <si>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</si>
  <si>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</si>
  <si>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</si>
  <si>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</si>
  <si>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</si>
  <si>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</si>
  <si>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</si>
  <si>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</si>
  <si>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</si>
  <si>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</si>
  <si>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</si>
  <si>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</si>
  <si>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</si>
  <si>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</si>
  <si>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</si>
  <si>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</si>
  <si>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</si>
  <si>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</si>
  <si>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</si>
  <si>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</si>
  <si>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</si>
  <si>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</si>
  <si>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</si>
  <si>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</si>
  <si>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</si>
  <si>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</si>
  <si>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</si>
  <si>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</si>
  <si>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</si>
  <si>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</si>
  <si>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</si>
  <si>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</si>
  <si>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</si>
  <si>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</si>
  <si>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</si>
  <si>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</si>
  <si>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</si>
  <si>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</si>
  <si>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</si>
  <si>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</si>
  <si>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</si>
  <si>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</si>
  <si>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</si>
  <si>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</si>
  <si>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</si>
  <si>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</si>
  <si>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</si>
  <si>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</si>
  <si>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</si>
  <si>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</si>
  <si>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</si>
  <si>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</si>
  <si>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</si>
  <si>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</si>
  <si>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</si>
  <si>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</si>
  <si>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</si>
  <si>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</si>
  <si>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</si>
  <si>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</si>
  <si>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</si>
  <si>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</si>
  <si>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</si>
  <si>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</si>
  <si>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</si>
  <si>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</si>
  <si>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</si>
  <si>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</si>
  <si>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</si>
  <si>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</si>
  <si>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</si>
  <si>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</si>
  <si>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</si>
  <si>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</si>
  <si>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</si>
  <si>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</si>
  <si>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</si>
  <si>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</si>
  <si>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</si>
  <si>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</si>
  <si>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</si>
  <si>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</si>
  <si>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</si>
  <si>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</si>
  <si>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</si>
  <si>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</si>
  <si>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</si>
  <si>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</si>
  <si>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</si>
  <si>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</si>
  <si>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</si>
  <si>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</si>
  <si>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</si>
  <si>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</si>
  <si>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</si>
  <si>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</si>
  <si>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</si>
  <si>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</si>
  <si>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</si>
  <si>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</si>
  <si>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</si>
  <si>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</si>
  <si>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</si>
  <si>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</si>
  <si>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</si>
  <si>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</si>
  <si>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</si>
  <si>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</si>
  <si>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</si>
  <si>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</si>
  <si>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</si>
  <si>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</si>
  <si>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</si>
  <si>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</si>
  <si>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</si>
  <si>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</si>
  <si>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</si>
  <si>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</si>
  <si>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</si>
  <si>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</si>
  <si>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</si>
  <si>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</si>
  <si>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</si>
  <si>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</si>
  <si>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</si>
  <si>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</si>
  <si>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</si>
  <si>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</si>
  <si>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</si>
  <si>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</si>
  <si>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</si>
  <si>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</si>
  <si>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</si>
  <si>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</si>
  <si>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</si>
  <si>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</si>
  <si>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</si>
  <si>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</si>
  <si>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</si>
  <si>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</si>
  <si>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</si>
  <si>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</si>
  <si>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</si>
  <si>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</si>
  <si>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</si>
  <si>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</si>
  <si>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</si>
  <si>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</si>
  <si>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</si>
  <si>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</si>
  <si>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</si>
  <si>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</si>
  <si>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</si>
  <si>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</si>
  <si>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</si>
  <si>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</si>
  <si>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</si>
  <si>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</si>
  <si>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</si>
  <si>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</si>
  <si>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</si>
  <si>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</si>
  <si>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</si>
  <si>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</si>
  <si>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</si>
  <si>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</si>
  <si>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</si>
  <si>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</si>
  <si>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</si>
  <si>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</si>
  <si>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</si>
  <si>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</si>
  <si>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</si>
  <si>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</si>
  <si>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</si>
  <si>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</si>
  <si>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</si>
  <si>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</si>
  <si>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</si>
  <si>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</si>
  <si>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</si>
  <si>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</si>
  <si>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</si>
  <si>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</si>
  <si>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</si>
  <si>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</si>
  <si>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</si>
  <si>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</si>
  <si>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</si>
  <si>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</si>
  <si>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</si>
  <si>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</si>
  <si>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</si>
  <si>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</si>
  <si>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</si>
  <si>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</si>
  <si>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</si>
  <si>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</si>
  <si>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</si>
  <si>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</si>
  <si>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</si>
  <si>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</si>
  <si>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</si>
  <si>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</si>
  <si>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</si>
  <si>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</si>
  <si>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</si>
  <si>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</si>
  <si>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</si>
  <si>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</si>
  <si>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</si>
  <si>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</si>
  <si>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</si>
  <si>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</si>
  <si>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</si>
  <si>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</si>
  <si>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</si>
  <si>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</si>
  <si>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</si>
  <si>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</si>
  <si>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</si>
  <si>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</si>
  <si>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</si>
  <si>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Monetized Avoided Deaths &amp; Climate Benefits</t>
  </si>
  <si>
    <t>Output Social Benefits from Emissions Reduction</t>
  </si>
  <si>
    <t>Avoided Lost Workdays</t>
  </si>
  <si>
    <t>Output Avoided Lost Workdays</t>
  </si>
  <si>
    <t>Avoided Asthma Attacks</t>
  </si>
  <si>
    <t>Output Avoided Asthma Attacks</t>
  </si>
  <si>
    <t>Avoided Nonfatal Heart Attacks</t>
  </si>
  <si>
    <t>Output Avoided Nonfatal Heart Attacks</t>
  </si>
  <si>
    <t>Avoided Hospital Admissions</t>
  </si>
  <si>
    <t>Output Avoided Hospital Admissions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</si>
  <si>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</si>
  <si>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</si>
  <si>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</si>
  <si>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</si>
  <si>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</si>
  <si>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</si>
  <si>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</si>
  <si>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</si>
  <si>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</si>
  <si>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</si>
  <si>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</si>
  <si>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</si>
  <si>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</si>
  <si>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</si>
  <si>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</si>
  <si>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</si>
  <si>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</si>
  <si>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</si>
  <si>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</si>
  <si>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Carbon Intensity of Electricity Generation</t>
  </si>
  <si>
    <t>Output Carbon Intensity of Electricity Generation</t>
  </si>
  <si>
    <t>Electricity Intensity per Unit GDP</t>
  </si>
  <si>
    <t>Output Electricity Intensity per Unit GDP</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</si>
  <si>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</si>
  <si>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</si>
  <si>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</si>
  <si>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</si>
  <si>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</si>
  <si>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</si>
  <si>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</si>
  <si>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</si>
  <si>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</si>
  <si>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</si>
  <si>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</si>
  <si>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</si>
  <si>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</si>
  <si>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</si>
  <si>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</si>
  <si>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</si>
  <si>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</si>
  <si>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</si>
  <si>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hourly stacked area, 2050</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</si>
  <si>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</si>
  <si>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</si>
  <si>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</si>
  <si>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</si>
  <si>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</si>
  <si>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</si>
  <si>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</si>
  <si>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</si>
  <si>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</si>
  <si>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</si>
  <si>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</si>
  <si>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</si>
  <si>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</si>
  <si>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</si>
  <si>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</si>
  <si>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</si>
  <si>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</si>
  <si>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</si>
  <si>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</si>
  <si>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</si>
  <si>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</si>
  <si>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</si>
  <si>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</si>
  <si>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</si>
  <si>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</si>
  <si>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</si>
  <si>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</si>
  <si>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</si>
  <si>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</si>
  <si>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</si>
  <si>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</si>
  <si>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</si>
  <si>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</si>
  <si>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</si>
  <si>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</si>
  <si>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</si>
  <si>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</si>
  <si>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</si>
  <si>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</si>
  <si>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</si>
  <si>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</si>
  <si>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</si>
  <si>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</si>
  <si>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</si>
  <si>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</si>
  <si>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</si>
  <si>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</si>
  <si>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</si>
  <si>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</si>
  <si>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</si>
  <si>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</si>
  <si>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</si>
  <si>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</si>
  <si>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</si>
  <si>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</si>
  <si>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</si>
  <si>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</si>
  <si>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</si>
  <si>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</si>
  <si>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</si>
  <si>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</si>
  <si>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</si>
  <si>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</si>
  <si>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</si>
  <si>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</si>
  <si>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</si>
  <si>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</si>
  <si>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</si>
  <si>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</si>
  <si>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</si>
  <si>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</si>
  <si>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</si>
  <si>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</si>
  <si>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</si>
  <si>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</si>
  <si>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</si>
  <si>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</si>
  <si>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</si>
  <si>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</si>
  <si>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</si>
  <si>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</si>
  <si>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</si>
  <si>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</si>
  <si>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</si>
  <si>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</si>
  <si>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</si>
  <si>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</si>
  <si>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</si>
  <si>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</si>
  <si>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</si>
  <si>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</si>
  <si>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</si>
  <si>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</si>
  <si>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</si>
  <si>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</si>
  <si>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</si>
  <si>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</si>
  <si>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</si>
  <si>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</si>
  <si>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</si>
  <si>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</si>
  <si>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</si>
  <si>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</si>
  <si>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</si>
  <si>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</si>
  <si>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</si>
  <si>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</si>
  <si>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</si>
  <si>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</si>
  <si>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</si>
  <si>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</si>
  <si>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</si>
  <si>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</si>
  <si>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</si>
  <si>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</si>
  <si>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</si>
  <si>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</si>
  <si>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</si>
  <si>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</si>
  <si>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</si>
  <si>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</si>
  <si>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</si>
  <si>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</si>
  <si>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</si>
  <si>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</si>
  <si>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</si>
  <si>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</si>
  <si>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</si>
  <si>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</si>
  <si>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</si>
  <si>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</si>
  <si>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</si>
  <si>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</si>
  <si>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</si>
  <si>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</si>
  <si>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</si>
  <si>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</si>
  <si>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</si>
  <si>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</si>
  <si>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</si>
  <si>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</si>
  <si>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</si>
  <si>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</si>
  <si>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</si>
  <si>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</si>
  <si>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</si>
  <si>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</si>
  <si>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</si>
  <si>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</si>
  <si>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</si>
  <si>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</si>
  <si>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</si>
  <si>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</si>
  <si>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</si>
  <si>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</si>
  <si>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</si>
  <si>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</si>
  <si>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</si>
  <si>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</si>
  <si>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</si>
  <si>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</si>
  <si>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</si>
  <si>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</si>
  <si>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</si>
  <si>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</si>
  <si>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</si>
  <si>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</si>
  <si>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</si>
  <si>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</si>
  <si>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</si>
  <si>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</si>
  <si>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</si>
  <si>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</si>
  <si>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</si>
  <si>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</si>
  <si>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</si>
  <si>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</si>
  <si>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</si>
  <si>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</si>
  <si>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</si>
  <si>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</si>
  <si>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</si>
  <si>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</si>
  <si>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</si>
  <si>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</si>
  <si>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</si>
  <si>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</si>
  <si>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</si>
  <si>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</si>
  <si>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</si>
  <si>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</si>
  <si>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</si>
  <si>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</si>
  <si>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</si>
  <si>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</si>
  <si>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</si>
  <si>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</si>
  <si>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</si>
  <si>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</si>
  <si>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</si>
  <si>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</si>
  <si>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</si>
  <si>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</si>
  <si>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</si>
  <si>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</si>
  <si>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</si>
  <si>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</si>
  <si>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</si>
  <si>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</si>
  <si>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</si>
  <si>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</si>
  <si>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</si>
  <si>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</si>
  <si>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</si>
  <si>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</si>
  <si>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</si>
  <si>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</si>
  <si>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</si>
  <si>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</si>
  <si>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</si>
  <si>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</si>
  <si>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</si>
  <si>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</si>
  <si>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</si>
  <si>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</si>
  <si>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</si>
  <si>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</si>
  <si>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</si>
  <si>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</si>
  <si>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</si>
  <si>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</si>
  <si>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</si>
  <si>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</si>
  <si>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</si>
  <si>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</si>
  <si>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</si>
  <si>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</si>
  <si>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</si>
  <si>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</si>
  <si>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</si>
  <si>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</si>
  <si>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</si>
  <si>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</si>
  <si>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</si>
  <si>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</si>
  <si>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</si>
  <si>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</si>
  <si>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</si>
  <si>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</si>
  <si>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</si>
  <si>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</si>
  <si>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</si>
  <si>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</si>
  <si>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</si>
  <si>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</si>
  <si>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</si>
  <si>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</si>
  <si>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</si>
  <si>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</si>
  <si>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</si>
  <si>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</si>
  <si>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</si>
  <si>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</si>
  <si>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</si>
  <si>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</si>
  <si>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</si>
  <si>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</si>
  <si>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</si>
  <si>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</si>
  <si>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</si>
  <si>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</si>
  <si>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</si>
  <si>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</si>
  <si>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</si>
  <si>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</si>
  <si>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</si>
  <si>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</si>
  <si>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</si>
  <si>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</si>
  <si>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</si>
  <si>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</si>
  <si>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</si>
  <si>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</si>
  <si>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</si>
  <si>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</si>
  <si>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</si>
  <si>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</si>
  <si>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</si>
  <si>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</si>
  <si>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</si>
  <si>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</si>
  <si>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</si>
  <si>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</si>
  <si>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</si>
  <si>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</si>
  <si>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</si>
  <si>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</si>
  <si>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</si>
  <si>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</si>
  <si>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</si>
  <si>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</si>
  <si>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</si>
  <si>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</si>
  <si>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</si>
  <si>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</si>
  <si>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</si>
  <si>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</si>
  <si>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</si>
  <si>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</si>
  <si>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</si>
  <si>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</si>
  <si>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</si>
  <si>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</si>
  <si>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</si>
  <si>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</si>
  <si>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</si>
  <si>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</si>
  <si>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</si>
  <si>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</si>
  <si>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</si>
  <si>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</si>
  <si>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</si>
  <si>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</si>
  <si>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</si>
  <si>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</si>
  <si>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</si>
  <si>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</si>
  <si>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</si>
  <si>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</si>
  <si>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</si>
  <si>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</si>
  <si>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</si>
  <si>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</si>
  <si>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</si>
  <si>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</si>
  <si>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</si>
  <si>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</si>
  <si>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</si>
  <si>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</si>
  <si>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</si>
  <si>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</si>
  <si>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</si>
  <si>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</si>
  <si>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</si>
  <si>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</si>
  <si>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</si>
  <si>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</si>
  <si>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</si>
  <si>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</si>
  <si>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</si>
  <si>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</si>
  <si>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</si>
  <si>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</si>
  <si>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</si>
  <si>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</si>
  <si>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</si>
  <si>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</si>
  <si>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</si>
  <si>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</si>
  <si>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</si>
  <si>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</si>
  <si>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</si>
  <si>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</si>
  <si>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</si>
  <si>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</si>
  <si>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</si>
  <si>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</si>
  <si>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</si>
  <si>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</si>
  <si>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</si>
  <si>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</si>
  <si>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</si>
  <si>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</si>
  <si>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</si>
  <si>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</si>
  <si>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</si>
  <si>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</si>
  <si>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</si>
  <si>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</si>
  <si>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</si>
  <si>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</si>
  <si>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</si>
  <si>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</si>
  <si>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</si>
  <si>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</si>
  <si>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</si>
  <si>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</si>
  <si>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</si>
  <si>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</si>
  <si>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</si>
  <si>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</si>
  <si>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</si>
  <si>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</si>
  <si>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</si>
  <si>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</si>
  <si>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</si>
  <si>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</si>
  <si>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</si>
  <si>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</si>
  <si>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</si>
  <si>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</si>
  <si>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</si>
  <si>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</si>
  <si>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</si>
  <si>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</si>
  <si>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</si>
  <si>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</si>
  <si>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</si>
  <si>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</si>
  <si>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</si>
  <si>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</si>
  <si>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</si>
  <si>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</si>
  <si>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</si>
  <si>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</si>
  <si>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</si>
  <si>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</si>
  <si>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</si>
  <si>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</si>
  <si>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</si>
  <si>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</si>
  <si>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</si>
  <si>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</si>
  <si>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</si>
  <si>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</si>
  <si>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</si>
  <si>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</si>
  <si>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</si>
  <si>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</si>
  <si>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</si>
  <si>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</si>
  <si>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</si>
  <si>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</si>
  <si>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</si>
  <si>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</si>
  <si>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</si>
  <si>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</si>
  <si>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</si>
  <si>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</si>
  <si>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</si>
  <si>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</si>
  <si>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</si>
  <si>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</si>
  <si>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</si>
  <si>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</si>
  <si>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</si>
  <si>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</si>
  <si>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</si>
  <si>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</si>
  <si>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</si>
  <si>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</si>
  <si>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</si>
  <si>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</si>
  <si>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</si>
  <si>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</si>
  <si>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</si>
  <si>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</si>
  <si>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</si>
  <si>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</si>
  <si>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</si>
  <si>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</si>
  <si>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</si>
  <si>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</si>
  <si>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</si>
  <si>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</si>
  <si>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</si>
  <si>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</si>
  <si>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</si>
  <si>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</si>
  <si>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</si>
  <si>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</si>
  <si>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</si>
  <si>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</si>
  <si>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</si>
  <si>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</si>
  <si>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</si>
  <si>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</si>
  <si>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</si>
  <si>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</si>
  <si>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</si>
  <si>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</si>
  <si>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</si>
  <si>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</si>
  <si>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</si>
  <si>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</si>
  <si>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</si>
  <si>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</si>
  <si>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</si>
  <si>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</si>
  <si>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</si>
  <si>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</si>
  <si>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</si>
  <si>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</si>
  <si>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</si>
  <si>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</si>
  <si>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</si>
  <si>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</si>
  <si>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</si>
  <si>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</si>
  <si>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</si>
  <si>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</si>
  <si>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</si>
  <si>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</si>
  <si>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</si>
  <si>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</si>
  <si>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</si>
  <si>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</si>
  <si>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</si>
  <si>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</si>
  <si>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</si>
  <si>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</si>
  <si>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</si>
  <si>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</si>
  <si>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</si>
  <si>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</si>
  <si>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</si>
  <si>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</si>
  <si>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</si>
  <si>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</si>
  <si>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</si>
  <si>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</si>
  <si>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</si>
  <si>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</si>
  <si>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</si>
  <si>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</si>
  <si>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</si>
  <si>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</si>
  <si>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</si>
  <si>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</si>
  <si>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</si>
  <si>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</si>
  <si>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</si>
  <si>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</si>
  <si>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</si>
  <si>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</si>
  <si>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</si>
  <si>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</si>
  <si>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</si>
  <si>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</si>
  <si>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</si>
  <si>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</si>
  <si>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</si>
  <si>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</si>
  <si>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</si>
  <si>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</si>
  <si>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</si>
  <si>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</si>
  <si>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</si>
  <si>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</si>
  <si>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</si>
  <si>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</si>
  <si>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</si>
  <si>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</si>
  <si>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</si>
  <si>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</si>
  <si>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</si>
  <si>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</si>
  <si>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</si>
  <si>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</si>
  <si>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</si>
  <si>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</si>
  <si>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</si>
  <si>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</si>
  <si>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</si>
  <si>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</si>
  <si>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</si>
  <si>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</si>
  <si>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</si>
  <si>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</si>
  <si>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</si>
  <si>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</si>
  <si>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</si>
  <si>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</si>
  <si>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</si>
  <si>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</si>
  <si>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</si>
  <si>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</si>
  <si>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</si>
  <si>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</si>
  <si>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</si>
  <si>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</si>
  <si>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</si>
  <si>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</si>
  <si>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</si>
  <si>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</si>
  <si>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</si>
  <si>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</si>
  <si>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</si>
  <si>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</si>
  <si>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</si>
  <si>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</si>
  <si>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</si>
  <si>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</si>
  <si>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</si>
  <si>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</si>
  <si>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</si>
  <si>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</si>
  <si>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</si>
  <si>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</si>
  <si>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</si>
  <si>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</si>
  <si>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</si>
  <si>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</si>
  <si>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</si>
  <si>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</si>
  <si>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</si>
  <si>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</si>
  <si>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</si>
  <si>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</si>
  <si>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</si>
  <si>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</si>
  <si>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</si>
  <si>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</si>
  <si>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</si>
  <si>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</si>
  <si>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</si>
  <si>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</si>
  <si>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</si>
  <si>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</si>
  <si>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</si>
  <si>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</si>
  <si>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</si>
  <si>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</si>
  <si>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</si>
  <si>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</si>
  <si>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</si>
  <si>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</si>
  <si>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</si>
  <si>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</si>
  <si>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</si>
  <si>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</si>
  <si>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</si>
  <si>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</si>
  <si>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</si>
  <si>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</si>
  <si>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</si>
  <si>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</si>
  <si>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</si>
  <si>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</si>
  <si>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</si>
  <si>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</si>
  <si>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</si>
  <si>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</si>
  <si>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</si>
  <si>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</si>
  <si>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</si>
  <si>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</si>
  <si>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</si>
  <si>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</si>
  <si>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</si>
  <si>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</si>
  <si>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</si>
  <si>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</si>
  <si>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</si>
  <si>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</si>
  <si>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</si>
  <si>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</si>
  <si>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</si>
  <si>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</si>
  <si>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</si>
  <si>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</si>
  <si>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</si>
  <si>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</si>
  <si>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</si>
  <si>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</si>
  <si>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</si>
  <si>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</si>
  <si>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</si>
  <si>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</si>
  <si>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</si>
  <si>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</si>
  <si>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</si>
  <si>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</si>
  <si>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</si>
  <si>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</si>
  <si>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</si>
  <si>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</si>
  <si>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</si>
  <si>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</si>
  <si>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</si>
  <si>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</si>
  <si>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</si>
  <si>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</si>
  <si>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</si>
  <si>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</si>
  <si>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</si>
  <si>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</si>
  <si>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</si>
  <si>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</si>
  <si>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</si>
  <si>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</si>
  <si>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</si>
  <si>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</si>
  <si>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</si>
  <si>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</si>
  <si>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</si>
  <si>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</si>
  <si>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</si>
  <si>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</si>
  <si>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</si>
  <si>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</si>
  <si>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</si>
  <si>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</si>
  <si>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</si>
  <si>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</si>
  <si>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</si>
  <si>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</si>
  <si>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</si>
  <si>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</si>
  <si>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</si>
  <si>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</si>
  <si>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</si>
  <si>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</si>
  <si>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</si>
  <si>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</si>
  <si>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</si>
  <si>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</si>
  <si>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</si>
  <si>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</si>
  <si>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</si>
  <si>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</si>
  <si>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</si>
  <si>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</si>
  <si>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</si>
  <si>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</si>
  <si>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</si>
  <si>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</si>
  <si>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</si>
  <si>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</si>
  <si>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</si>
  <si>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</si>
  <si>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</si>
  <si>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</si>
  <si>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</si>
  <si>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</si>
  <si>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</si>
  <si>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</si>
  <si>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</si>
  <si>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</si>
  <si>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</si>
  <si>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</si>
  <si>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</si>
  <si>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</si>
  <si>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</si>
  <si>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</si>
  <si>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</si>
  <si>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</si>
  <si>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</si>
  <si>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</si>
  <si>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</si>
  <si>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</si>
  <si>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</si>
  <si>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</si>
  <si>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</si>
  <si>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</si>
  <si>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</si>
  <si>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</si>
  <si>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</si>
  <si>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</si>
  <si>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</si>
  <si>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</si>
  <si>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</si>
  <si>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</si>
  <si>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</si>
  <si>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</si>
  <si>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</si>
  <si>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</si>
  <si>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</si>
  <si>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</si>
  <si>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</si>
  <si>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</si>
  <si>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</si>
  <si>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</si>
  <si>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</si>
  <si>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</si>
  <si>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</si>
  <si>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</si>
  <si>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</si>
  <si>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</si>
  <si>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</si>
  <si>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</si>
  <si>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</si>
  <si>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</si>
  <si>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</si>
  <si>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</si>
  <si>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</si>
  <si>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</si>
  <si>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</si>
  <si>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</si>
  <si>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</si>
  <si>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</si>
  <si>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</si>
  <si>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</si>
  <si>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</si>
  <si>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</si>
  <si>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</si>
  <si>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</si>
  <si>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</si>
  <si>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</si>
  <si>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</si>
  <si>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</si>
  <si>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</si>
  <si>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</si>
  <si>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</si>
  <si>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</si>
  <si>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</si>
  <si>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</si>
  <si>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</si>
  <si>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</si>
  <si>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</si>
  <si>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</si>
  <si>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</si>
  <si>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</si>
  <si>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</si>
  <si>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</si>
  <si>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</si>
  <si>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</si>
  <si>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</si>
  <si>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</si>
  <si>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</si>
  <si>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</si>
  <si>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</si>
  <si>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</si>
  <si>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</si>
  <si>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</si>
  <si>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</si>
  <si>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</si>
  <si>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</si>
  <si>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</si>
  <si>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</si>
  <si>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</si>
  <si>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</si>
  <si>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</si>
  <si>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</si>
  <si>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</si>
  <si>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</si>
  <si>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</si>
  <si>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</si>
  <si>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</si>
  <si>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</si>
  <si>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</si>
  <si>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</si>
  <si>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</si>
  <si>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</si>
  <si>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</si>
  <si>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</si>
  <si>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</si>
  <si>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</si>
  <si>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</si>
  <si>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</si>
  <si>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</si>
  <si>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</si>
  <si>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</si>
  <si>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</si>
  <si>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</si>
  <si>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</si>
  <si>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</si>
  <si>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</si>
  <si>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</si>
  <si>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</si>
  <si>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</si>
  <si>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</si>
  <si>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</si>
  <si>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</si>
  <si>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</si>
  <si>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</si>
  <si>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</si>
  <si>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</si>
  <si>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</si>
  <si>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</si>
  <si>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</si>
  <si>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</si>
  <si>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</si>
  <si>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</si>
  <si>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</si>
  <si>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</si>
  <si>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</si>
  <si>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</si>
  <si>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</si>
  <si>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</si>
  <si>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</si>
  <si>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</si>
  <si>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</si>
  <si>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</si>
  <si>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</si>
  <si>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</si>
  <si>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</si>
  <si>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</si>
  <si>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</si>
  <si>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</si>
  <si>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</si>
  <si>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</si>
  <si>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</si>
  <si>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</si>
  <si>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</si>
  <si>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</si>
  <si>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</si>
  <si>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</si>
  <si>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</si>
  <si>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</si>
  <si>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</si>
  <si>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</si>
  <si>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</si>
  <si>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</si>
  <si>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</si>
  <si>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</si>
  <si>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</si>
  <si>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</si>
  <si>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</si>
  <si>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</si>
  <si>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</si>
  <si>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</si>
  <si>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</si>
  <si>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</si>
  <si>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</si>
  <si>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</si>
  <si>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</si>
  <si>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</si>
  <si>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</si>
  <si>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</si>
  <si>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</si>
  <si>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</si>
  <si>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</si>
  <si>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</si>
  <si>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</si>
  <si>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</si>
  <si>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</si>
  <si>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</si>
  <si>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</si>
  <si>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</si>
  <si>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</si>
  <si>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</si>
  <si>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</si>
  <si>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</si>
  <si>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</si>
  <si>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</si>
  <si>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</si>
  <si>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</si>
  <si>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</si>
  <si>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</si>
  <si>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</si>
  <si>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</si>
  <si>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</si>
  <si>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</si>
  <si>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</si>
  <si>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</si>
  <si>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</si>
  <si>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</si>
  <si>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</si>
  <si>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</si>
  <si>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</si>
  <si>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</si>
  <si>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</si>
  <si>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</si>
  <si>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</si>
  <si>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</si>
  <si>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</si>
  <si>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</si>
  <si>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</si>
  <si>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</si>
  <si>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</si>
  <si>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</si>
  <si>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</si>
  <si>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</si>
  <si>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</si>
  <si>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</si>
  <si>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</si>
  <si>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</si>
  <si>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</si>
  <si>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</si>
  <si>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</si>
  <si>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</si>
  <si>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</si>
  <si>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</si>
  <si>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</si>
  <si>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</si>
  <si>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</si>
  <si>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</si>
  <si>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</si>
  <si>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</si>
  <si>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</si>
  <si>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</si>
  <si>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</si>
  <si>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</si>
  <si>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</si>
  <si>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</si>
  <si>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</si>
  <si>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</si>
  <si>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</si>
  <si>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</si>
  <si>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</si>
  <si>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</si>
  <si>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</si>
  <si>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</si>
  <si>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</si>
  <si>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</si>
  <si>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</si>
  <si>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</si>
  <si>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</si>
  <si>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</si>
  <si>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</si>
  <si>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</si>
  <si>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</si>
  <si>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</si>
  <si>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</si>
  <si>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</si>
  <si>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</si>
  <si>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</si>
  <si>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</si>
  <si>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</si>
  <si>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</si>
  <si>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</si>
  <si>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</si>
  <si>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</si>
  <si>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</si>
  <si>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</si>
  <si>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</si>
  <si>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</si>
  <si>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</si>
  <si>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</si>
  <si>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</si>
  <si>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</si>
  <si>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</si>
  <si>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</si>
  <si>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</si>
  <si>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</si>
  <si>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</si>
  <si>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</si>
  <si>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</si>
  <si>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</si>
  <si>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</si>
  <si>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</si>
  <si>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</si>
  <si>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</si>
  <si>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</si>
  <si>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</si>
  <si>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</si>
  <si>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</si>
  <si>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</si>
  <si>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</si>
  <si>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</si>
  <si>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</si>
  <si>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</si>
  <si>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</si>
  <si>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</si>
  <si>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</si>
  <si>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</si>
  <si>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</si>
  <si>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</si>
  <si>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</si>
  <si>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</si>
  <si>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</si>
  <si>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</si>
  <si>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</si>
  <si>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</si>
  <si>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</si>
  <si>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</si>
  <si>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</si>
  <si>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</si>
  <si>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</si>
  <si>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</si>
  <si>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</si>
  <si>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</si>
  <si>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</si>
  <si>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</si>
  <si>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</si>
  <si>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</si>
  <si>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</si>
  <si>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</si>
  <si>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</si>
  <si>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</si>
  <si>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</si>
  <si>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</si>
  <si>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</si>
  <si>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</si>
  <si>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</si>
  <si>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</si>
  <si>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</si>
  <si>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</si>
  <si>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</si>
  <si>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</si>
  <si>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</si>
  <si>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</si>
  <si>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</si>
  <si>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</si>
  <si>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</si>
  <si>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</si>
  <si>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</si>
  <si>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</si>
  <si>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</si>
  <si>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</si>
  <si>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</si>
  <si>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</si>
  <si>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</si>
  <si>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</si>
  <si>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</si>
  <si>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</si>
  <si>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</si>
  <si>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</si>
  <si>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</si>
  <si>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</si>
  <si>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</si>
  <si>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</si>
  <si>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</si>
  <si>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</si>
  <si>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</si>
  <si>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</si>
  <si>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</si>
  <si>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</si>
  <si>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</si>
  <si>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</si>
  <si>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</si>
  <si>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</si>
  <si>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</si>
  <si>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</si>
  <si>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</si>
  <si>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</si>
  <si>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</si>
  <si>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</si>
  <si>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</si>
  <si>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</si>
  <si>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</si>
  <si>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</si>
  <si>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</si>
  <si>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</si>
  <si>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</si>
  <si>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</si>
  <si>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</si>
  <si>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</si>
  <si>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</si>
  <si>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</si>
  <si>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</si>
  <si>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</si>
  <si>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</si>
  <si>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</si>
  <si>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</si>
  <si>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</si>
  <si>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</si>
  <si>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</si>
  <si>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</si>
  <si>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</si>
  <si>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</si>
  <si>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</si>
  <si>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</si>
  <si>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</si>
  <si>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</si>
  <si>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</si>
  <si>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</si>
  <si>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</si>
  <si>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</si>
  <si>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</si>
  <si>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</si>
  <si>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</si>
  <si>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</si>
  <si>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</si>
  <si>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</si>
  <si>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</si>
  <si>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</si>
  <si>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</si>
  <si>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</si>
  <si>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</si>
  <si>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</si>
  <si>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</si>
  <si>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</si>
  <si>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</si>
  <si>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</si>
  <si>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</si>
  <si>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</si>
  <si>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</si>
  <si>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</si>
  <si>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</si>
  <si>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</si>
  <si>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</si>
  <si>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</si>
  <si>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</si>
  <si>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</si>
  <si>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</si>
  <si>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</si>
  <si>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</si>
  <si>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</si>
  <si>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</si>
  <si>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</si>
  <si>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</si>
  <si>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</si>
  <si>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</si>
  <si>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</si>
  <si>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</si>
  <si>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</si>
  <si>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</si>
  <si>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</si>
  <si>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</si>
  <si>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</si>
  <si>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</si>
  <si>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</si>
  <si>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</si>
  <si>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</si>
  <si>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</si>
  <si>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</si>
  <si>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</si>
  <si>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</si>
  <si>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</si>
  <si>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</si>
  <si>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</si>
  <si>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</si>
  <si>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</si>
  <si>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</si>
  <si>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</si>
  <si>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</si>
  <si>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</si>
  <si>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</si>
  <si>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</si>
  <si>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</si>
  <si>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</si>
  <si>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</si>
  <si>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</si>
  <si>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</si>
  <si>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</si>
  <si>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</si>
  <si>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</si>
  <si>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</si>
  <si>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</si>
  <si>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</si>
  <si>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</si>
  <si>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</si>
  <si>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</si>
  <si>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</si>
  <si>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</si>
  <si>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</si>
  <si>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</si>
  <si>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</si>
  <si>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</si>
  <si>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</si>
  <si>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</si>
  <si>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</si>
  <si>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</si>
  <si>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</si>
  <si>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</si>
  <si>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</si>
  <si>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</si>
  <si>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</si>
  <si>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</si>
  <si>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</si>
  <si>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</si>
  <si>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</si>
  <si>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</si>
  <si>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</si>
  <si>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</si>
  <si>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</si>
  <si>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</si>
  <si>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</si>
  <si>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</si>
  <si>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</si>
  <si>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</si>
  <si>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</si>
  <si>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</si>
  <si>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</si>
  <si>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</si>
  <si>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</si>
  <si>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</si>
  <si>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</si>
  <si>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</si>
  <si>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</si>
  <si>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</si>
  <si>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</si>
  <si>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</si>
  <si>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</si>
  <si>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</si>
  <si>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</si>
  <si>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</si>
  <si>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</si>
  <si>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</si>
  <si>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</si>
  <si>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</si>
  <si>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</si>
  <si>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</si>
  <si>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</si>
  <si>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</si>
  <si>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</si>
  <si>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</si>
  <si>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</si>
  <si>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</si>
  <si>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</si>
  <si>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</si>
  <si>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</si>
  <si>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</si>
  <si>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</si>
  <si>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</si>
  <si>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</si>
  <si>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</si>
  <si>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</si>
  <si>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</si>
  <si>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</si>
  <si>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</si>
  <si>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</si>
  <si>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</si>
  <si>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</si>
  <si>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</si>
  <si>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</si>
  <si>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</si>
  <si>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</si>
  <si>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</si>
  <si>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</si>
  <si>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</si>
  <si>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</si>
  <si>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</si>
  <si>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</si>
  <si>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</si>
  <si>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</si>
  <si>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</si>
  <si>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</si>
  <si>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</si>
  <si>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</si>
  <si>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</si>
  <si>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</si>
  <si>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</si>
  <si>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</si>
  <si>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</si>
  <si>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</si>
  <si>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</si>
  <si>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</si>
  <si>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</si>
  <si>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</si>
  <si>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</si>
  <si>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</si>
  <si>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</si>
  <si>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</si>
  <si>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</si>
  <si>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</si>
  <si>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</si>
  <si>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</si>
  <si>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</si>
  <si>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</si>
  <si>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</si>
  <si>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</si>
  <si>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</si>
  <si>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</si>
  <si>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</si>
  <si>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</si>
  <si>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</si>
  <si>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</si>
  <si>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</si>
  <si>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</si>
  <si>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</si>
  <si>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</si>
  <si>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</si>
  <si>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</si>
  <si>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</si>
  <si>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</si>
  <si>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</si>
  <si>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</si>
  <si>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</si>
  <si>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</si>
  <si>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</si>
  <si>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</si>
  <si>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</si>
  <si>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</si>
  <si>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</si>
  <si>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</si>
  <si>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</si>
  <si>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</si>
  <si>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</si>
  <si>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</si>
  <si>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</si>
  <si>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</si>
  <si>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</si>
  <si>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</si>
  <si>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</si>
  <si>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</si>
  <si>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</si>
  <si>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</si>
  <si>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</si>
  <si>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</si>
  <si>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</si>
  <si>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</si>
  <si>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</si>
  <si>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</si>
  <si>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</si>
  <si>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</si>
  <si>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</si>
  <si>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</si>
  <si>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</si>
  <si>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</si>
  <si>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</si>
  <si>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</si>
  <si>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</si>
  <si>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</si>
  <si>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</si>
  <si>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</si>
  <si>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</si>
  <si>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</si>
  <si>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</si>
  <si>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</si>
  <si>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</si>
  <si>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</si>
  <si>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</si>
  <si>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</si>
  <si>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</si>
  <si>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</si>
  <si>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</si>
  <si>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</si>
  <si>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</si>
  <si>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</si>
  <si>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</si>
  <si>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</si>
  <si>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</si>
  <si>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</si>
  <si>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</si>
  <si>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</si>
  <si>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</si>
  <si>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</si>
  <si>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</si>
  <si>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</si>
  <si>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</si>
  <si>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</si>
  <si>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</si>
  <si>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</si>
  <si>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</si>
  <si>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</si>
  <si>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</si>
  <si>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</si>
  <si>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</si>
  <si>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</si>
  <si>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</si>
  <si>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</si>
  <si>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</si>
  <si>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</si>
  <si>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</si>
  <si>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</si>
  <si>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</si>
  <si>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</si>
  <si>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</si>
  <si>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</si>
  <si>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</si>
  <si>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</si>
  <si>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</si>
  <si>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</si>
  <si>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</si>
  <si>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</si>
  <si>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</si>
  <si>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</si>
  <si>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</si>
  <si>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</si>
  <si>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</si>
  <si>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</si>
  <si>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</si>
  <si>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</si>
  <si>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</si>
  <si>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</si>
  <si>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</si>
  <si>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</si>
  <si>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</si>
  <si>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</si>
  <si>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</si>
  <si>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</si>
  <si>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</si>
  <si>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</si>
  <si>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</si>
  <si>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</si>
  <si>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</si>
  <si>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</si>
  <si>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</si>
  <si>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</si>
  <si>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</si>
  <si>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</si>
  <si>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</si>
  <si>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</si>
  <si>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</si>
  <si>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</si>
  <si>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</si>
  <si>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</si>
  <si>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</si>
  <si>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</si>
  <si>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</si>
  <si>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</si>
  <si>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</si>
  <si>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</si>
  <si>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</si>
  <si>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</si>
  <si>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</si>
  <si>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</si>
  <si>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</si>
  <si>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</si>
  <si>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</si>
  <si>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</si>
  <si>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</si>
  <si>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</si>
  <si>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</si>
  <si>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</si>
  <si>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</si>
  <si>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</si>
  <si>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</si>
  <si>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</si>
  <si>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</si>
  <si>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</si>
  <si>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</si>
  <si>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</si>
  <si>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</si>
  <si>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</si>
  <si>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</si>
  <si>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</si>
  <si>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</si>
  <si>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</si>
  <si>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</si>
  <si>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</si>
  <si>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</si>
  <si>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</si>
  <si>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</si>
  <si>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</si>
  <si>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</si>
  <si>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</si>
  <si>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</si>
  <si>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</si>
  <si>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</si>
  <si>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</si>
  <si>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</si>
  <si>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</si>
  <si>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</si>
  <si>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</si>
  <si>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</si>
  <si>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</si>
  <si>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</si>
  <si>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</si>
  <si>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</si>
  <si>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</si>
  <si>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</si>
  <si>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</si>
  <si>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</si>
  <si>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</si>
  <si>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</si>
  <si>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</si>
  <si>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</si>
  <si>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</si>
  <si>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</si>
  <si>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</si>
  <si>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</si>
  <si>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</si>
  <si>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</si>
  <si>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</si>
  <si>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</si>
  <si>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</si>
  <si>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</si>
  <si>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</si>
  <si>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</si>
  <si>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</si>
  <si>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</si>
  <si>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</si>
  <si>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</si>
  <si>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</si>
  <si>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</si>
  <si>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</si>
  <si>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</si>
  <si>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</si>
  <si>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</si>
  <si>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</si>
  <si>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</si>
  <si>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</si>
  <si>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</si>
  <si>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</si>
  <si>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</si>
  <si>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</si>
  <si>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</si>
  <si>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</si>
  <si>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</si>
  <si>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</si>
  <si>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</si>
  <si>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</si>
  <si>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</si>
  <si>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</si>
  <si>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</si>
  <si>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</si>
  <si>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</si>
  <si>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</si>
  <si>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</si>
  <si>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</si>
  <si>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</si>
  <si>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</si>
  <si>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</si>
  <si>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</si>
  <si>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</si>
  <si>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</si>
  <si>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</si>
  <si>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</si>
  <si>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</si>
  <si>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</si>
  <si>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</si>
  <si>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</si>
  <si>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</si>
  <si>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</si>
  <si>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</si>
  <si>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</si>
  <si>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</si>
  <si>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</si>
  <si>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</si>
  <si>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</si>
  <si>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</si>
  <si>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</si>
  <si>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</si>
  <si>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</si>
  <si>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</si>
  <si>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</si>
  <si>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</si>
  <si>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</si>
  <si>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</si>
  <si>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</si>
  <si>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</si>
  <si>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</si>
  <si>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</si>
  <si>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</si>
  <si>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</si>
  <si>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</si>
  <si>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</si>
  <si>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</si>
  <si>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</si>
  <si>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</si>
  <si>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</si>
  <si>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</si>
  <si>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</si>
  <si>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</si>
  <si>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</si>
  <si>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</si>
  <si>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</si>
  <si>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</si>
  <si>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</si>
  <si>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</si>
  <si>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</si>
  <si>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</si>
  <si>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</si>
  <si>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</si>
  <si>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</si>
  <si>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</si>
  <si>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</si>
  <si>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</si>
  <si>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</si>
  <si>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</si>
  <si>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</si>
  <si>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</si>
  <si>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</si>
  <si>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</si>
  <si>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</si>
  <si>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</si>
  <si>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</si>
  <si>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</si>
  <si>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</si>
  <si>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</si>
  <si>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</si>
  <si>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</si>
  <si>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</si>
  <si>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</si>
  <si>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</si>
  <si>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</si>
  <si>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</si>
  <si>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</si>
  <si>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</si>
  <si>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</si>
  <si>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</si>
  <si>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</si>
  <si>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</si>
  <si>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</si>
  <si>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</si>
  <si>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</si>
  <si>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</si>
  <si>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</si>
  <si>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</si>
  <si>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</si>
  <si>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</si>
  <si>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</si>
  <si>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</si>
  <si>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</si>
  <si>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</si>
  <si>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</si>
  <si>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</si>
  <si>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</si>
  <si>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</si>
  <si>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</si>
  <si>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</si>
  <si>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</si>
  <si>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</si>
  <si>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</si>
  <si>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</si>
  <si>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</si>
  <si>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</si>
  <si>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</si>
  <si>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</si>
  <si>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</si>
  <si>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</si>
  <si>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</si>
  <si>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</si>
  <si>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</si>
  <si>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</si>
  <si>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</si>
  <si>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</si>
  <si>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</si>
  <si>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</si>
  <si>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</si>
  <si>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</si>
  <si>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</si>
  <si>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</si>
  <si>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</si>
  <si>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</si>
  <si>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</si>
  <si>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</si>
  <si>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</si>
  <si>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</si>
  <si>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</si>
  <si>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</si>
  <si>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</si>
  <si>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</si>
  <si>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</si>
  <si>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</si>
  <si>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</si>
  <si>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</si>
  <si>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</si>
  <si>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</si>
  <si>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</si>
  <si>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</si>
  <si>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</si>
  <si>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</si>
  <si>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</si>
  <si>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</si>
  <si>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</si>
  <si>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</si>
  <si>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</si>
  <si>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</si>
  <si>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</si>
  <si>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</si>
  <si>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</si>
  <si>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</si>
  <si>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</si>
  <si>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</si>
  <si>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</si>
  <si>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</si>
  <si>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</si>
  <si>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</si>
  <si>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</si>
  <si>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</si>
  <si>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</si>
  <si>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</si>
  <si>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</si>
  <si>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</si>
  <si>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</si>
  <si>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</si>
  <si>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</si>
  <si>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</si>
  <si>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</si>
  <si>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</si>
  <si>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</si>
  <si>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</si>
  <si>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</si>
  <si>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</si>
  <si>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</si>
  <si>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</si>
  <si>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</si>
  <si>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</si>
  <si>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</si>
  <si>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</si>
  <si>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</si>
  <si>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</si>
  <si>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</si>
  <si>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</si>
  <si>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</si>
  <si>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</si>
  <si>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</si>
  <si>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</si>
  <si>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</si>
  <si>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</si>
  <si>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</si>
  <si>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</si>
  <si>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</si>
  <si>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</si>
  <si>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</si>
  <si>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</si>
  <si>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</si>
  <si>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</si>
  <si>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</si>
  <si>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</si>
  <si>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</si>
  <si>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</si>
  <si>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</si>
  <si>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</si>
  <si>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</si>
  <si>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</si>
  <si>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</si>
  <si>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</si>
  <si>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</si>
  <si>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</si>
  <si>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</si>
  <si>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</si>
  <si>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</si>
  <si>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</si>
  <si>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</si>
  <si>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</si>
  <si>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</si>
  <si>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</si>
  <si>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</si>
  <si>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</si>
  <si>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</si>
  <si>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</si>
  <si>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</si>
  <si>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</si>
  <si>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</si>
  <si>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</si>
  <si>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</si>
  <si>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</si>
  <si>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</si>
  <si>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</si>
  <si>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</si>
  <si>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</si>
  <si>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</si>
  <si>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</si>
  <si>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</si>
  <si>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</si>
  <si>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</si>
  <si>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</si>
  <si>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</si>
  <si>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</si>
  <si>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</si>
  <si>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</si>
  <si>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</si>
  <si>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</si>
  <si>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</si>
  <si>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</si>
  <si>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</si>
  <si>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</si>
  <si>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</si>
  <si>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</si>
  <si>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</si>
  <si>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</si>
  <si>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</si>
  <si>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</si>
  <si>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</si>
  <si>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</si>
  <si>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</si>
  <si>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</si>
  <si>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</si>
  <si>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</si>
  <si>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</si>
  <si>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</si>
  <si>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</si>
  <si>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</si>
  <si>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</si>
  <si>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</si>
  <si>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</si>
  <si>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</si>
  <si>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</si>
  <si>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</si>
  <si>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</si>
  <si>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</si>
  <si>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</si>
  <si>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</si>
  <si>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</si>
  <si>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</si>
  <si>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</si>
  <si>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</si>
  <si>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</si>
  <si>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</si>
  <si>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</si>
  <si>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</si>
  <si>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</si>
  <si>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</si>
  <si>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</si>
  <si>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</si>
  <si>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</si>
  <si>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</si>
  <si>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</si>
  <si>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</si>
  <si>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</si>
  <si>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</si>
  <si>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</si>
  <si>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</si>
  <si>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</si>
  <si>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</si>
  <si>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</si>
  <si>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</si>
  <si>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</si>
  <si>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</si>
  <si>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</si>
  <si>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</si>
  <si>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</si>
  <si>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</si>
  <si>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</si>
  <si>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</si>
  <si>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</si>
  <si>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</si>
  <si>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</si>
  <si>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</si>
  <si>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</si>
  <si>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</si>
  <si>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</si>
  <si>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</si>
  <si>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</si>
  <si>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</si>
  <si>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</si>
  <si>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</si>
  <si>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</si>
  <si>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</si>
  <si>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</si>
  <si>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</si>
  <si>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</si>
  <si>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</si>
  <si>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</si>
  <si>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</si>
  <si>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</si>
  <si>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</si>
  <si>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</si>
  <si>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</si>
  <si>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</si>
  <si>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</si>
  <si>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</si>
  <si>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</si>
  <si>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</si>
  <si>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</si>
  <si>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</si>
  <si>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</si>
  <si>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</si>
  <si>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</si>
  <si>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</si>
  <si>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</si>
  <si>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</si>
  <si>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</si>
  <si>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</si>
  <si>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</si>
  <si>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</si>
  <si>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</si>
  <si>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</si>
  <si>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</si>
  <si>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</si>
  <si>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</si>
  <si>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</si>
  <si>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</si>
  <si>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</si>
  <si>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</si>
  <si>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</si>
  <si>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</si>
  <si>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</si>
  <si>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</si>
  <si>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</si>
  <si>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</si>
  <si>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</si>
  <si>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</si>
  <si>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</si>
  <si>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</si>
  <si>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</si>
  <si>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</si>
  <si>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</si>
  <si>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</si>
  <si>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</si>
  <si>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</si>
  <si>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</si>
  <si>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</si>
  <si>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</si>
  <si>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</si>
  <si>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</si>
  <si>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</si>
  <si>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</si>
  <si>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</si>
  <si>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</si>
  <si>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</si>
  <si>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</si>
  <si>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</si>
  <si>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</si>
  <si>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</si>
  <si>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</si>
  <si>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</si>
  <si>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</si>
  <si>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</si>
  <si>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</si>
  <si>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</si>
  <si>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</si>
  <si>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</si>
  <si>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</si>
  <si>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</si>
  <si>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</si>
  <si>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</si>
  <si>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</si>
  <si>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</si>
  <si>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</si>
  <si>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</si>
  <si>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</si>
  <si>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</si>
  <si>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</si>
  <si>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</si>
  <si>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</si>
  <si>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</si>
  <si>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</si>
  <si>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</si>
  <si>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</si>
  <si>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</si>
  <si>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</si>
  <si>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</si>
  <si>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</si>
  <si>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</si>
  <si>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</si>
  <si>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</si>
  <si>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</si>
  <si>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</si>
  <si>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</si>
  <si>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</si>
  <si>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</si>
  <si>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</si>
  <si>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</si>
  <si>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</si>
  <si>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</si>
  <si>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</si>
  <si>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</si>
  <si>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</si>
  <si>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</si>
  <si>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</si>
  <si>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</si>
  <si>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</si>
  <si>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</si>
  <si>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</si>
  <si>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</si>
  <si>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</si>
  <si>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</si>
  <si>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</si>
  <si>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</si>
  <si>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</si>
  <si>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</si>
  <si>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</si>
  <si>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</si>
  <si>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</si>
  <si>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</si>
  <si>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</si>
  <si>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</si>
  <si>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</si>
  <si>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</si>
  <si>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</si>
  <si>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</si>
  <si>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</si>
  <si>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</si>
  <si>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</si>
  <si>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</si>
  <si>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</si>
  <si>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</si>
  <si>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</si>
  <si>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</si>
  <si>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</si>
  <si>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</si>
  <si>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</si>
  <si>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</si>
  <si>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</si>
  <si>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</si>
  <si>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</si>
  <si>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</si>
  <si>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</si>
  <si>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</si>
  <si>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</si>
  <si>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</si>
  <si>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</si>
  <si>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</si>
  <si>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</si>
  <si>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</si>
  <si>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</si>
  <si>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</si>
  <si>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</si>
  <si>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</si>
  <si>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</si>
  <si>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</si>
  <si>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</si>
  <si>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</si>
  <si>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</si>
  <si>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</si>
  <si>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</si>
  <si>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</si>
  <si>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</si>
  <si>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</si>
  <si>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</si>
  <si>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</si>
  <si>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</si>
  <si>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</si>
  <si>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</si>
  <si>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</si>
  <si>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</si>
  <si>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</si>
  <si>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</si>
  <si>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</si>
  <si>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</si>
  <si>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</si>
  <si>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</si>
  <si>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</si>
  <si>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</si>
  <si>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</si>
  <si>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</si>
  <si>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</si>
  <si>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</si>
  <si>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</si>
  <si>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</si>
  <si>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</si>
  <si>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</si>
  <si>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</si>
  <si>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</si>
  <si>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</si>
  <si>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</si>
  <si>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</si>
  <si>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</si>
  <si>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</si>
  <si>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</si>
  <si>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</si>
  <si>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</si>
  <si>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</si>
  <si>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</si>
  <si>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</si>
  <si>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</si>
  <si>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</si>
  <si>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</si>
  <si>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</si>
  <si>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</si>
  <si>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</si>
  <si>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</si>
  <si>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</si>
  <si>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</si>
  <si>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</si>
  <si>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</si>
  <si>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</si>
  <si>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</si>
  <si>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</si>
  <si>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</si>
  <si>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</si>
  <si>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</si>
  <si>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</si>
  <si>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</si>
  <si>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</si>
  <si>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</si>
  <si>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</si>
  <si>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</si>
  <si>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</si>
  <si>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</si>
  <si>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</si>
  <si>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</si>
  <si>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</si>
  <si>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</si>
  <si>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</si>
  <si>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</si>
  <si>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</si>
  <si>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</si>
  <si>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</si>
  <si>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</si>
  <si>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</si>
  <si>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</si>
  <si>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</si>
  <si>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</si>
  <si>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</si>
  <si>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</si>
  <si>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</si>
  <si>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</si>
  <si>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</si>
  <si>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</si>
  <si>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</si>
  <si>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</si>
  <si>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</si>
  <si>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</si>
  <si>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</si>
  <si>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</si>
  <si>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</si>
  <si>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</si>
  <si>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</si>
  <si>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</si>
  <si>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</si>
  <si>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</si>
  <si>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</si>
  <si>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</si>
  <si>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</si>
  <si>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</si>
  <si>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</si>
  <si>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</si>
  <si>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</si>
  <si>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</si>
  <si>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</si>
  <si>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</si>
  <si>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</si>
  <si>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</si>
  <si>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</si>
  <si>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</si>
  <si>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</si>
  <si>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</si>
  <si>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</si>
  <si>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</si>
  <si>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</si>
  <si>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</si>
  <si>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</si>
  <si>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</si>
  <si>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</si>
  <si>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</si>
  <si>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</si>
  <si>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</si>
  <si>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</si>
  <si>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</si>
  <si>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</si>
  <si>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</si>
  <si>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</si>
  <si>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</si>
  <si>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</si>
  <si>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</si>
  <si>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</si>
  <si>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</si>
  <si>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</si>
  <si>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</si>
  <si>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</si>
  <si>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</si>
  <si>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</si>
  <si>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</si>
  <si>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</si>
  <si>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</si>
  <si>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</si>
  <si>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</si>
  <si>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</si>
  <si>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</si>
  <si>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</si>
  <si>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</si>
  <si>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</si>
  <si>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</si>
  <si>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</si>
  <si>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</si>
  <si>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</si>
  <si>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</si>
  <si>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</si>
  <si>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</si>
  <si>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</si>
  <si>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</si>
  <si>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</si>
  <si>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</si>
  <si>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</si>
  <si>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</si>
  <si>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</si>
  <si>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</si>
  <si>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</si>
  <si>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</si>
  <si>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</si>
  <si>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</si>
  <si>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</si>
  <si>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</si>
  <si>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</si>
  <si>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</si>
  <si>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</si>
  <si>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</si>
  <si>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</si>
  <si>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</si>
  <si>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</si>
  <si>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</si>
  <si>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</si>
  <si>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</si>
  <si>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</si>
  <si>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</si>
  <si>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</si>
  <si>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</si>
  <si>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</si>
  <si>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</si>
  <si>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</si>
  <si>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</si>
  <si>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</si>
  <si>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</si>
  <si>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</si>
  <si>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</si>
  <si>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</si>
  <si>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</si>
  <si>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</si>
  <si>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</si>
  <si>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</si>
  <si>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</si>
  <si>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</si>
  <si>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</si>
  <si>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</si>
  <si>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</si>
  <si>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</si>
  <si>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</si>
  <si>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</si>
  <si>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</si>
  <si>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</si>
  <si>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</si>
  <si>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</si>
  <si>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</si>
  <si>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</si>
  <si>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</si>
  <si>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</si>
  <si>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</si>
  <si>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</si>
  <si>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</si>
  <si>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</si>
  <si>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</si>
  <si>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</si>
  <si>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</si>
  <si>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</si>
  <si>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</si>
  <si>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</si>
  <si>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</si>
  <si>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</si>
  <si>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</si>
  <si>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</si>
  <si>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</si>
  <si>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</si>
  <si>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</si>
  <si>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</si>
  <si>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</si>
  <si>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</si>
  <si>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</si>
  <si>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</si>
  <si>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</si>
  <si>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</si>
  <si>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</si>
  <si>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</si>
  <si>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</si>
  <si>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</si>
  <si>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</si>
  <si>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</si>
  <si>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</si>
  <si>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</si>
  <si>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</si>
  <si>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</si>
  <si>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</si>
  <si>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</si>
  <si>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</si>
  <si>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</si>
  <si>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</si>
  <si>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</si>
  <si>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</si>
  <si>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</si>
  <si>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</si>
  <si>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</si>
  <si>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</si>
  <si>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</si>
  <si>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</si>
  <si>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</si>
  <si>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</si>
  <si>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</si>
  <si>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</si>
  <si>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</si>
  <si>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</si>
  <si>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</si>
  <si>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</si>
  <si>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</si>
  <si>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</si>
  <si>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</si>
  <si>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</si>
  <si>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</si>
  <si>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</si>
  <si>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</si>
  <si>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</si>
  <si>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</si>
  <si>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</si>
  <si>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</si>
  <si>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</si>
  <si>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</si>
  <si>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</si>
  <si>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</si>
  <si>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</si>
  <si>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</si>
  <si>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</si>
  <si>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</si>
  <si>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</si>
  <si>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</si>
  <si>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</si>
  <si>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</si>
  <si>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</si>
  <si>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</si>
  <si>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</si>
  <si>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</si>
  <si>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</si>
  <si>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</si>
  <si>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</si>
  <si>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</si>
  <si>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</si>
  <si>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</si>
  <si>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</si>
  <si>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</si>
  <si>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</si>
  <si>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</si>
  <si>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</si>
  <si>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</si>
  <si>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</si>
  <si>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</si>
  <si>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</si>
  <si>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</si>
  <si>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</si>
  <si>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</si>
  <si>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</si>
  <si>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</si>
  <si>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</si>
  <si>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</si>
  <si>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</si>
  <si>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</si>
  <si>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</si>
  <si>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</si>
  <si>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</si>
  <si>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</si>
  <si>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</si>
  <si>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</si>
  <si>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</si>
  <si>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</si>
  <si>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</si>
  <si>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</si>
  <si>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</si>
  <si>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</si>
  <si>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</si>
  <si>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</si>
  <si>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</si>
  <si>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</si>
  <si>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</si>
  <si>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</si>
  <si>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</si>
  <si>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</si>
  <si>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</si>
  <si>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</si>
  <si>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</si>
  <si>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</si>
  <si>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</si>
  <si>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</si>
  <si>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</si>
  <si>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</si>
  <si>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</si>
  <si>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</si>
  <si>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</si>
  <si>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</si>
  <si>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</si>
  <si>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</si>
  <si>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</si>
  <si>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</si>
  <si>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</si>
  <si>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</si>
  <si>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</si>
  <si>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</si>
  <si>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</si>
  <si>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</si>
  <si>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</si>
  <si>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</si>
  <si>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</si>
  <si>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</si>
  <si>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</si>
  <si>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</si>
  <si>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</si>
  <si>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</si>
  <si>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</si>
  <si>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</si>
  <si>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</si>
  <si>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</si>
  <si>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</si>
  <si>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</si>
  <si>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</si>
  <si>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</si>
  <si>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</si>
  <si>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</si>
  <si>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</si>
  <si>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</si>
  <si>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</si>
  <si>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</si>
  <si>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</si>
  <si>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</si>
  <si>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</si>
  <si>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</si>
  <si>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</si>
  <si>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</si>
  <si>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</si>
  <si>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</si>
  <si>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</si>
  <si>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</si>
  <si>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</si>
  <si>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</si>
  <si>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</si>
  <si>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</si>
  <si>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</si>
  <si>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</si>
  <si>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</si>
  <si>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</si>
  <si>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</si>
  <si>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</si>
  <si>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</si>
  <si>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</si>
  <si>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</si>
  <si>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</si>
  <si>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</si>
  <si>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</si>
  <si>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</si>
  <si>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</si>
  <si>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</si>
  <si>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</si>
  <si>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</si>
  <si>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</si>
  <si>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</si>
  <si>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</si>
  <si>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</si>
  <si>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</si>
  <si>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</si>
  <si>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</si>
  <si>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</si>
  <si>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</si>
  <si>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Text for Pop-Over Panel Description</t>
    <phoneticPr fontId="107"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</si>
  <si>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</si>
  <si>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</si>
  <si>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</si>
  <si>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</si>
  <si>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</si>
  <si>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</si>
  <si>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</si>
  <si>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</si>
  <si>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</si>
  <si>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</si>
  <si>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</si>
  <si>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</si>
  <si>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</si>
  <si>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</si>
  <si>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</si>
  <si>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</si>
  <si>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</si>
  <si>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</si>
  <si>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</si>
  <si>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</si>
  <si>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</si>
  <si>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Existing Power Plant Production Subsidy</t>
  </si>
  <si>
    <t>Additional Subsidy for Elec Production for Existing Plants</t>
  </si>
  <si>
    <t>elec existing plant generation subsidy</t>
  </si>
  <si>
    <t>**Description:**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t>
  </si>
  <si>
    <t>thousand KRW/MWh</t>
  </si>
  <si>
    <t>Renewable Portfolio Standard</t>
  </si>
  <si>
    <t>Clean Electricity Std Percentage</t>
  </si>
  <si>
    <t>elec clean electricity standards</t>
  </si>
  <si>
    <t xml:space="preserve">Increase the percentage of clean electricity generated relative to BAU. </t>
  </si>
  <si>
    <t>Change in Fuel Prices</t>
  </si>
  <si>
    <t>Policy Driven Change in Fuel Price</t>
  </si>
  <si>
    <t>cross fuel price change</t>
  </si>
  <si>
    <t>% change in fuel price</t>
  </si>
  <si>
    <t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</si>
  <si>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</si>
  <si>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</si>
  <si>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</si>
  <si>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South Korea's 2035 NDC aims to reduce greenhouse gas emissions by 53–61% below 2018 levels. The target line shown in this webtool reflects the domestic-reduction-only emissions allowance, excluding international mitigation: 378.7 MtCO₂e for the 53% reduction scenario and 323.5 MtCO₂e for the 61% reduction scenario (348.9 MtCO₂e and 289.5 MtCO₂e, respectively, when international mitigation is included). International mitigation is treated as an additional reduction measure separate from the domestic emissions pathway</t>
  </si>
  <si>
    <t>Share of Generation from Clean Sources</t>
  </si>
  <si>
    <t>Output Share of Generation from Clean Sources[RPS];Output Share of Generation from Clean Sources[CES]</t>
  </si>
  <si>
    <t>087bf1,c01b00</t>
  </si>
  <si>
    <t>Electricity: Construction Costs, Curtailment, Emissions and Water Use</t>
  </si>
  <si>
    <t>Output Avoided Adult Premature Mortality</t>
  </si>
  <si>
    <t>Avoided Respiratory and Cardiac ER Visits</t>
  </si>
  <si>
    <t>Output Avoided Respiratory and Cardiac ER Visits</t>
  </si>
  <si>
    <t>Avoided Asthma Incidence</t>
  </si>
  <si>
    <t>Output Avoided Asthma Incidence</t>
  </si>
  <si>
    <t>Avoided Premature Adult Deaths</t>
  </si>
  <si>
    <t>**Description:**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phoneticPr fontId="107" type="noConversion"/>
  </si>
  <si>
    <t>**Description:**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t>
    <phoneticPr fontId="107" type="noConversion"/>
  </si>
  <si>
    <t>**Description:**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t>
    <phoneticPr fontId="107" type="noConversion"/>
  </si>
  <si>
    <t>**Description:**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t>
    <phoneticPr fontId="107" type="noConversion"/>
  </si>
  <si>
    <t>**Description:**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t>
    <phoneticPr fontId="3" type="noConversion"/>
  </si>
  <si>
    <t>**Description:** The business-as-usual case includes the capacity additions mandated by Korea's 11th Basic Plan for Long-term Electricity Supply and Demand. This policy uses an alternate set of planned capacity additions, which replaces the BAU schedule rather than adding to it. // **Guidance for setting values:** // **Solar PV and Offshore Wind:** The alternate schedule mandates faster deployment. Cumulative mandated additions through 2050 rise from 65.8 GW to 98.1 GW for solar PV, and from 31.9 GW to 44.6 GW for offshore wind. // **Thermal, Nuclear and Onshore Wind:** The alternate schedule contains no mandated additions for these technologies, leaving their build-out to the model's economic capacity decisions.</t>
    <phoneticPr fontId="107" type="noConversion"/>
  </si>
  <si>
    <t xml:space="preserve">**Description:** This policy causes the specified quantity of otherwise non-retiring capacity of the selected type(s) to be retired each year. </t>
    <phoneticPr fontId="107" type="noConversion"/>
  </si>
  <si>
    <t>**Description:**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t>
    <phoneticPr fontId="107" type="noConversion"/>
  </si>
  <si>
    <t>**Description:**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t>
    <phoneticPr fontId="3" type="noConversion"/>
  </si>
  <si>
    <t>**Description:**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t>
    <phoneticPr fontId="3" type="noConversion"/>
  </si>
  <si>
    <t>**Description:**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t>
    <phoneticPr fontId="3" type="noConversion"/>
  </si>
  <si>
    <t>million passenger-km / year</t>
  </si>
  <si>
    <t>million freight ton-km / year</t>
  </si>
  <si>
    <t>Share from RPS Qualifying Sources,Share from CES Qualifying Sources (including CCS)</t>
  </si>
  <si>
    <t>For selections from a closed list of values, enter the list of allowed options in Units separated</t>
  </si>
  <si>
    <t>by commas without spaces. For each option, give the value followed by an equals sign and the</t>
  </si>
  <si>
    <t>label. For instance, "1=Low,0=Medium,2=High". List the options in the order you want them to</t>
  </si>
  <si>
    <t>appear in the policy editor panel. The Min Slider Value, Max Slider Value, and Slider Step Size</t>
  </si>
  <si>
    <t>are ignored. The web app will look for an equals sign in Units to choose the selector  input control.</t>
  </si>
  <si>
    <t>DCLGA Data Center Load Growth Assumption</t>
  </si>
  <si>
    <t>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</si>
  <si>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</si>
  <si>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</si>
  <si>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Restrict New Power Plants</t>
  </si>
  <si>
    <t>Restrict New Power Plant Retrofits</t>
  </si>
  <si>
    <t>Subsidy for Grid Battery Output</t>
  </si>
  <si>
    <t>Additional Subsidy per Unit Electricity Supplied to the Grid by Grid Batteries</t>
  </si>
  <si>
    <t>elec battery subsidy per output</t>
  </si>
  <si>
    <t>$/kWh</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</si>
  <si>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</si>
  <si>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Carbon Removal</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</si>
  <si>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</si>
  <si>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</si>
  <si>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</si>
  <si>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</si>
  <si>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Electricity Emissions by Pollutant in MMT[N2O]; Output Total Electricity Emissions by Pollutant in MMT[CH4]; Output Total Electricity Emissions by Pollutant in MMT[CO2]</t>
  </si>
  <si>
    <t>Output Total Industry Emissions by Pollutant in MMT[N2O]; Output Total Industry Emissions by Pollutant in MMT[F gases]; Output Total Industry Emissions by Pollutant in MMT[CH4]; Output Total Industry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</si>
  <si>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</si>
  <si>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</si>
  <si>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Waste Management Emissions by Pollutant in MMT[N2O]; Output Total Waste Management Emissions by Pollutant in MMT[CH4]; Output Total Waste Management Emissions by Pollutant in MMT[CO2]</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</si>
  <si>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</si>
  <si>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</si>
  <si>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</si>
  <si>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</si>
  <si>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</si>
  <si>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Avoided Premature Infant Deaths</t>
  </si>
  <si>
    <t>Output Avoided Infant Mortality</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</si>
  <si>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</si>
  <si>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</si>
  <si>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</si>
  <si>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</si>
  <si>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</si>
  <si>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</si>
  <si>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</si>
  <si>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</si>
  <si>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</si>
  <si>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</si>
  <si>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Hourly Dispatch: 2050, Representative Day 1</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</si>
  <si>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</si>
  <si>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</si>
  <si>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</si>
  <si>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Hourly Dispatch: 2050, Representative Day 2</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</si>
  <si>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</si>
  <si>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Hourly Dispatch: 2050, Representative Day 3</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</si>
  <si>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</si>
  <si>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Hourly Dispatch: 2050, Representative Day 4</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</si>
  <si>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</si>
  <si>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Hourly Dispatch: 2050, Net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</si>
  <si>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</si>
  <si>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Hourly Dispatch: 2050, Net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</si>
  <si>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</si>
  <si>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Hourly Dispatch: 2025, Representative Day 1</t>
  </si>
  <si>
    <t>hourly stacked area, 2025</t>
  </si>
  <si>
    <t>Hourly Dispatch: 2025, Representative Day 2</t>
  </si>
  <si>
    <t>Hourly Dispatch: 2025, Representative Day 3</t>
  </si>
  <si>
    <t>Hourly Dispatch: 2025, Representative Day 4</t>
  </si>
  <si>
    <t>Hourly Dispatch: 2025, Net Peak Summer Day</t>
  </si>
  <si>
    <t>Hourly Dispatch: 2025, Net Peak Winter Day</t>
  </si>
  <si>
    <t>Cost of Electricity Generation Capacity Construction (after subsidies)</t>
  </si>
  <si>
    <t>deaths / year</t>
  </si>
  <si>
    <t>days / year</t>
  </si>
  <si>
    <t>admissions / year</t>
  </si>
  <si>
    <t>visits / year</t>
  </si>
  <si>
    <t>cases / year</t>
  </si>
  <si>
    <t>events / year</t>
  </si>
  <si>
    <t>Other Distributed Sources</t>
  </si>
  <si>
    <t>219-58-121</t>
  </si>
  <si>
    <t>db3a79</t>
  </si>
  <si>
    <t>Behind the Meter Gas</t>
  </si>
  <si>
    <t>Grid Battery Storage</t>
  </si>
  <si>
    <t>216-181-255</t>
  </si>
  <si>
    <t>d8b5ff</t>
  </si>
  <si>
    <t>Hybrid Battery Storage</t>
  </si>
  <si>
    <t>Data Centers</t>
  </si>
  <si>
    <t>Change in Household Energy Costs</t>
  </si>
  <si>
    <t>Buildings Other</t>
  </si>
  <si>
    <t>Buildings Electricity</t>
  </si>
  <si>
    <t>Buildings Natural Gas</t>
  </si>
  <si>
    <t>Transportation Other</t>
  </si>
  <si>
    <t>Transportation Electricity</t>
  </si>
  <si>
    <t>Transportation Petroleum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</si>
</sst>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9">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
      <patternFill patternType="solid">
        <fgColor rgb="FFDB3A79"/>
        <bgColor indexed="64"/>
      </patternFill>
    </fill>
    <fill>
      <patternFill patternType="solid">
        <fgColor rgb="FFD8B5FF"/>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8" fillId="0" borderId="0" applyFont="0" applyFill="0" applyBorder="0" applyAlignment="0" applyProtection="0"/>
    <xf numFmtId="0" fontId="9" fillId="0" borderId="0" applyNumberFormat="0" applyFill="0" applyBorder="0" applyAlignment="0" applyProtection="0"/>
    <xf numFmtId="0" fontId="13" fillId="0" borderId="0"/>
    <xf numFmtId="0" fontId="14" fillId="0" borderId="2" applyNumberFormat="0" applyProtection="0">
      <alignment wrapText="1"/>
    </xf>
    <xf numFmtId="0" fontId="13" fillId="0" borderId="3" applyNumberFormat="0" applyFont="0" applyProtection="0">
      <alignment wrapText="1"/>
    </xf>
    <xf numFmtId="43" fontId="8" fillId="0" borderId="0" applyFont="0" applyFill="0" applyBorder="0" applyAlignment="0" applyProtection="0"/>
    <xf numFmtId="0" fontId="21" fillId="0" borderId="0" applyNumberFormat="0" applyFill="0" applyBorder="0" applyAlignment="0" applyProtection="0"/>
    <xf numFmtId="0" fontId="22" fillId="0" borderId="0" applyNumberFormat="0">
      <alignment horizontal="right"/>
    </xf>
    <xf numFmtId="0" fontId="24" fillId="0" borderId="0" applyNumberFormat="0" applyFill="0" applyBorder="0" applyProtection="0">
      <alignment horizontal="left" vertical="center"/>
    </xf>
    <xf numFmtId="0" fontId="27" fillId="0" borderId="0" applyNumberFormat="0" applyFont="0" applyFill="0" applyBorder="0" applyProtection="0">
      <alignment horizontal="left" vertical="center" indent="2"/>
    </xf>
    <xf numFmtId="0" fontId="27" fillId="0" borderId="0" applyNumberFormat="0" applyFont="0" applyFill="0" applyBorder="0" applyProtection="0">
      <alignment horizontal="left" vertical="center" indent="5"/>
    </xf>
    <xf numFmtId="0" fontId="26" fillId="9" borderId="0" applyBorder="0">
      <alignment horizontal="right" vertical="center"/>
    </xf>
    <xf numFmtId="0" fontId="26" fillId="0" borderId="0"/>
    <xf numFmtId="0" fontId="27" fillId="16" borderId="0" applyNumberFormat="0" applyFont="0" applyBorder="0" applyAlignment="0" applyProtection="0"/>
    <xf numFmtId="0" fontId="23" fillId="0" borderId="0"/>
    <xf numFmtId="0" fontId="30" fillId="9" borderId="29">
      <alignment horizontal="right" vertical="center"/>
    </xf>
    <xf numFmtId="0" fontId="27" fillId="0" borderId="26"/>
    <xf numFmtId="0" fontId="26" fillId="0" borderId="45">
      <alignment horizontal="left" vertical="center" wrapText="1" indent="2"/>
    </xf>
    <xf numFmtId="0" fontId="53" fillId="0" borderId="0"/>
    <xf numFmtId="0" fontId="4" fillId="0" borderId="0"/>
    <xf numFmtId="0" fontId="58" fillId="7" borderId="49" applyNumberFormat="0" applyAlignment="0" applyProtection="0"/>
    <xf numFmtId="0" fontId="4" fillId="48" borderId="0" applyNumberFormat="0" applyBorder="0" applyAlignment="0" applyProtection="0"/>
    <xf numFmtId="0" fontId="22" fillId="14" borderId="84">
      <alignment horizontal="right" vertical="center"/>
    </xf>
    <xf numFmtId="0" fontId="27" fillId="0" borderId="0"/>
    <xf numFmtId="0" fontId="26" fillId="9" borderId="0" applyBorder="0">
      <alignment horizontal="right" vertical="center"/>
    </xf>
    <xf numFmtId="0" fontId="26" fillId="9" borderId="52">
      <alignment horizontal="right" vertical="center"/>
    </xf>
    <xf numFmtId="0" fontId="22" fillId="14" borderId="83">
      <alignment horizontal="right" vertical="center"/>
    </xf>
    <xf numFmtId="0" fontId="26" fillId="0" borderId="86">
      <alignment horizontal="left" vertical="center" wrapText="1" indent="2"/>
    </xf>
    <xf numFmtId="0" fontId="26" fillId="0" borderId="0" applyBorder="0">
      <alignment horizontal="right" vertical="center"/>
    </xf>
    <xf numFmtId="0" fontId="22" fillId="14" borderId="84">
      <alignment horizontal="right" vertical="center"/>
    </xf>
    <xf numFmtId="0" fontId="75" fillId="86" borderId="80" applyNumberFormat="0" applyAlignment="0" applyProtection="0"/>
    <xf numFmtId="4" fontId="22" fillId="14" borderId="85">
      <alignment horizontal="right" vertical="center"/>
    </xf>
    <xf numFmtId="0" fontId="26" fillId="0" borderId="29" applyNumberFormat="0" applyFill="0" applyAlignment="0" applyProtection="0"/>
    <xf numFmtId="0" fontId="22" fillId="0" borderId="58">
      <alignment horizontal="left" vertical="top" wrapText="1"/>
    </xf>
    <xf numFmtId="0" fontId="22" fillId="14" borderId="29">
      <alignment horizontal="right" vertical="center"/>
    </xf>
    <xf numFmtId="0" fontId="22" fillId="14" borderId="29">
      <alignment horizontal="right" vertical="center"/>
    </xf>
    <xf numFmtId="0" fontId="26" fillId="0" borderId="91">
      <alignment horizontal="right" vertical="center"/>
    </xf>
    <xf numFmtId="0" fontId="22" fillId="14" borderId="55">
      <alignment horizontal="right" vertical="center"/>
    </xf>
    <xf numFmtId="0" fontId="26" fillId="0" borderId="29">
      <alignment horizontal="right" vertical="center"/>
    </xf>
    <xf numFmtId="0" fontId="94" fillId="0" borderId="81" applyNumberFormat="0" applyFill="0" applyAlignment="0" applyProtection="0"/>
    <xf numFmtId="0" fontId="65" fillId="9" borderId="29">
      <alignment horizontal="right" vertical="center"/>
    </xf>
    <xf numFmtId="0" fontId="26" fillId="16" borderId="29"/>
    <xf numFmtId="0" fontId="27" fillId="89" borderId="82" applyNumberFormat="0" applyFont="0" applyAlignment="0" applyProtection="0"/>
    <xf numFmtId="0" fontId="22" fillId="14" borderId="83">
      <alignment horizontal="right" vertical="center"/>
    </xf>
    <xf numFmtId="0" fontId="22" fillId="9" borderId="29">
      <alignment horizontal="right" vertical="center"/>
    </xf>
    <xf numFmtId="0" fontId="22" fillId="9" borderId="53">
      <alignment horizontal="right" vertical="center"/>
    </xf>
    <xf numFmtId="0" fontId="26" fillId="0" borderId="53">
      <alignment horizontal="right" vertical="center"/>
    </xf>
    <xf numFmtId="4" fontId="27" fillId="0" borderId="0"/>
    <xf numFmtId="0" fontId="22" fillId="14" borderId="56">
      <alignment horizontal="right" vertical="center"/>
    </xf>
    <xf numFmtId="0" fontId="22" fillId="14" borderId="53">
      <alignment horizontal="right" vertical="center"/>
    </xf>
    <xf numFmtId="0" fontId="22" fillId="14" borderId="54">
      <alignment horizontal="right" vertical="center"/>
    </xf>
    <xf numFmtId="4" fontId="22" fillId="14" borderId="55">
      <alignment horizontal="right" vertical="center"/>
    </xf>
    <xf numFmtId="0" fontId="26" fillId="0" borderId="0"/>
    <xf numFmtId="0" fontId="26" fillId="67" borderId="29">
      <alignment horizontal="right" vertical="center"/>
    </xf>
    <xf numFmtId="0" fontId="26" fillId="67" borderId="0" applyBorder="0">
      <alignment horizontal="right" vertical="center"/>
    </xf>
    <xf numFmtId="0" fontId="27" fillId="0" borderId="0"/>
    <xf numFmtId="0" fontId="27" fillId="66" borderId="29"/>
    <xf numFmtId="4" fontId="27" fillId="0" borderId="0"/>
    <xf numFmtId="4" fontId="26" fillId="0" borderId="29" applyFill="0" applyBorder="0" applyProtection="0">
      <alignment horizontal="right" vertical="center"/>
    </xf>
    <xf numFmtId="0" fontId="68" fillId="0" borderId="0" applyNumberFormat="0" applyFill="0" applyBorder="0" applyAlignment="0" applyProtection="0"/>
    <xf numFmtId="4" fontId="27" fillId="0" borderId="0"/>
    <xf numFmtId="4" fontId="27" fillId="0" borderId="0"/>
    <xf numFmtId="0" fontId="4" fillId="0" borderId="0"/>
    <xf numFmtId="4" fontId="65" fillId="9" borderId="83">
      <alignment horizontal="right" vertical="center"/>
    </xf>
    <xf numFmtId="0" fontId="26" fillId="16" borderId="29"/>
    <xf numFmtId="0" fontId="22" fillId="14" borderId="55">
      <alignment horizontal="right" vertical="center"/>
    </xf>
    <xf numFmtId="0" fontId="26" fillId="0" borderId="91" applyNumberFormat="0" applyFill="0" applyAlignment="0" applyProtection="0"/>
    <xf numFmtId="4" fontId="26" fillId="16" borderId="83"/>
    <xf numFmtId="0" fontId="87" fillId="73" borderId="80" applyNumberFormat="0" applyAlignment="0" applyProtection="0"/>
    <xf numFmtId="0" fontId="94" fillId="0" borderId="81" applyNumberFormat="0" applyFill="0" applyAlignment="0" applyProtection="0"/>
    <xf numFmtId="0" fontId="65" fillId="9" borderId="83">
      <alignment horizontal="right" vertical="center"/>
    </xf>
    <xf numFmtId="0" fontId="59" fillId="46" borderId="50" applyNumberFormat="0" applyAlignment="0" applyProtection="0"/>
    <xf numFmtId="0" fontId="60" fillId="46" borderId="49" applyNumberFormat="0" applyAlignment="0" applyProtection="0"/>
    <xf numFmtId="0" fontId="79" fillId="0" borderId="81" applyNumberFormat="0" applyFill="0" applyAlignment="0" applyProtection="0"/>
    <xf numFmtId="0" fontId="69" fillId="89" borderId="82" applyNumberFormat="0" applyFont="0" applyAlignment="0" applyProtection="0"/>
    <xf numFmtId="0" fontId="61" fillId="0" borderId="0" applyNumberFormat="0" applyFill="0" applyBorder="0" applyAlignment="0" applyProtection="0"/>
    <xf numFmtId="0" fontId="4" fillId="50" borderId="0" applyNumberFormat="0" applyBorder="0" applyAlignment="0" applyProtection="0"/>
    <xf numFmtId="0" fontId="62" fillId="0" borderId="0" applyNumberFormat="0" applyFill="0" applyBorder="0" applyAlignment="0" applyProtection="0"/>
    <xf numFmtId="0" fontId="5" fillId="0" borderId="51"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63" fillId="49" borderId="0" applyNumberFormat="0" applyBorder="0" applyAlignment="0" applyProtection="0"/>
    <xf numFmtId="0" fontId="75" fillId="86" borderId="88" applyNumberFormat="0" applyAlignment="0" applyProtection="0"/>
    <xf numFmtId="0" fontId="4" fillId="50" borderId="0" applyNumberFormat="0" applyBorder="0" applyAlignment="0" applyProtection="0"/>
    <xf numFmtId="0" fontId="4" fillId="51" borderId="0" applyNumberFormat="0" applyBorder="0" applyAlignment="0" applyProtection="0"/>
    <xf numFmtId="0" fontId="63" fillId="52" borderId="0" applyNumberFormat="0" applyBorder="0" applyAlignment="0" applyProtection="0"/>
    <xf numFmtId="49" fontId="24" fillId="0" borderId="83"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63" fillId="55" borderId="0" applyNumberFormat="0" applyBorder="0" applyAlignment="0" applyProtection="0"/>
    <xf numFmtId="0" fontId="94" fillId="0" borderId="81"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63" fillId="58" borderId="0" applyNumberFormat="0" applyBorder="0" applyAlignment="0" applyProtection="0"/>
    <xf numFmtId="0" fontId="87" fillId="73" borderId="80"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63" fillId="61" borderId="0" applyNumberFormat="0" applyBorder="0" applyAlignment="0" applyProtection="0"/>
    <xf numFmtId="49" fontId="26" fillId="0" borderId="83"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63" fillId="64" borderId="0" applyNumberFormat="0" applyBorder="0" applyAlignment="0" applyProtection="0"/>
    <xf numFmtId="0" fontId="26" fillId="0" borderId="29" applyNumberFormat="0" applyFill="0" applyAlignment="0" applyProtection="0"/>
    <xf numFmtId="0" fontId="22" fillId="14" borderId="29">
      <alignment horizontal="right" vertical="center"/>
    </xf>
    <xf numFmtId="0" fontId="22" fillId="14" borderId="29">
      <alignment horizontal="right" vertical="center"/>
    </xf>
    <xf numFmtId="0" fontId="26" fillId="0" borderId="45">
      <alignment horizontal="left" vertical="center" wrapText="1" indent="2"/>
    </xf>
    <xf numFmtId="0" fontId="22" fillId="14" borderId="55">
      <alignment horizontal="right" vertical="center"/>
    </xf>
    <xf numFmtId="0" fontId="26" fillId="0" borderId="29">
      <alignment horizontal="right" vertical="center"/>
    </xf>
    <xf numFmtId="0" fontId="65" fillId="9" borderId="29">
      <alignment horizontal="right" vertical="center"/>
    </xf>
    <xf numFmtId="0" fontId="26" fillId="16" borderId="29"/>
    <xf numFmtId="0" fontId="22" fillId="9" borderId="29">
      <alignment horizontal="right" vertical="center"/>
    </xf>
    <xf numFmtId="0" fontId="22" fillId="14" borderId="54">
      <alignment horizontal="right" vertical="center"/>
    </xf>
    <xf numFmtId="0" fontId="67" fillId="0" borderId="0" applyNumberFormat="0" applyFill="0" applyBorder="0" applyAlignment="0" applyProtection="0"/>
    <xf numFmtId="0" fontId="69" fillId="68" borderId="0" applyNumberFormat="0" applyBorder="0" applyAlignment="0" applyProtection="0"/>
    <xf numFmtId="0" fontId="69" fillId="69" borderId="0" applyNumberFormat="0" applyBorder="0" applyAlignment="0" applyProtection="0"/>
    <xf numFmtId="0" fontId="69" fillId="70" borderId="0" applyNumberFormat="0" applyBorder="0" applyAlignment="0" applyProtection="0"/>
    <xf numFmtId="0" fontId="69" fillId="71" borderId="0" applyNumberFormat="0" applyBorder="0" applyAlignment="0" applyProtection="0"/>
    <xf numFmtId="0" fontId="69" fillId="72" borderId="0" applyNumberFormat="0" applyBorder="0" applyAlignment="0" applyProtection="0"/>
    <xf numFmtId="0" fontId="69" fillId="73" borderId="0" applyNumberFormat="0" applyBorder="0" applyAlignment="0" applyProtection="0"/>
    <xf numFmtId="0" fontId="27" fillId="0" borderId="0" applyNumberFormat="0" applyFont="0" applyFill="0" applyBorder="0" applyProtection="0">
      <alignment horizontal="left" vertical="center" indent="2"/>
    </xf>
    <xf numFmtId="0" fontId="27" fillId="0" borderId="0" applyNumberFormat="0" applyFont="0" applyFill="0" applyBorder="0" applyProtection="0">
      <alignment horizontal="left" vertical="center" indent="2"/>
    </xf>
    <xf numFmtId="49" fontId="26" fillId="0" borderId="29" applyNumberFormat="0" applyFont="0" applyFill="0" applyBorder="0" applyProtection="0">
      <alignment horizontal="left" vertical="center" indent="2"/>
    </xf>
    <xf numFmtId="0" fontId="69" fillId="74"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1" borderId="0" applyNumberFormat="0" applyBorder="0" applyAlignment="0" applyProtection="0"/>
    <xf numFmtId="0" fontId="69" fillId="74" borderId="0" applyNumberFormat="0" applyBorder="0" applyAlignment="0" applyProtection="0"/>
    <xf numFmtId="0" fontId="69" fillId="77" borderId="0" applyNumberFormat="0" applyBorder="0" applyAlignment="0" applyProtection="0"/>
    <xf numFmtId="0" fontId="27" fillId="0" borderId="0" applyNumberFormat="0" applyFont="0" applyFill="0" applyBorder="0" applyProtection="0">
      <alignment horizontal="left" vertical="center" indent="5"/>
    </xf>
    <xf numFmtId="0" fontId="27" fillId="0" borderId="0" applyNumberFormat="0" applyFont="0" applyFill="0" applyBorder="0" applyProtection="0">
      <alignment horizontal="left" vertical="center" indent="5"/>
    </xf>
    <xf numFmtId="49" fontId="26" fillId="0" borderId="54" applyNumberFormat="0" applyFont="0" applyFill="0" applyBorder="0" applyProtection="0">
      <alignment horizontal="left" vertical="center" indent="5"/>
    </xf>
    <xf numFmtId="0" fontId="71" fillId="78"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1" borderId="0" applyNumberFormat="0" applyBorder="0" applyAlignment="0" applyProtection="0"/>
    <xf numFmtId="0" fontId="71" fillId="82" borderId="0" applyNumberFormat="0" applyBorder="0" applyAlignment="0" applyProtection="0"/>
    <xf numFmtId="0" fontId="71" fillId="83" borderId="0" applyNumberFormat="0" applyBorder="0" applyAlignment="0" applyProtection="0"/>
    <xf numFmtId="0" fontId="71" fillId="84"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5" borderId="0" applyNumberFormat="0" applyBorder="0" applyAlignment="0" applyProtection="0"/>
    <xf numFmtId="0" fontId="24" fillId="67" borderId="0" applyBorder="0" applyAlignment="0"/>
    <xf numFmtId="4" fontId="24" fillId="67" borderId="0" applyBorder="0" applyAlignment="0"/>
    <xf numFmtId="4" fontId="26" fillId="67" borderId="0" applyBorder="0">
      <alignment horizontal="right" vertical="center"/>
    </xf>
    <xf numFmtId="4" fontId="26" fillId="9" borderId="0" applyBorder="0">
      <alignment horizontal="right" vertical="center"/>
    </xf>
    <xf numFmtId="4" fontId="26" fillId="9" borderId="0" applyBorder="0">
      <alignment horizontal="right" vertical="center"/>
    </xf>
    <xf numFmtId="4" fontId="22" fillId="9" borderId="29">
      <alignment horizontal="right" vertical="center"/>
    </xf>
    <xf numFmtId="4" fontId="65" fillId="9" borderId="29">
      <alignment horizontal="right" vertical="center"/>
    </xf>
    <xf numFmtId="4" fontId="22" fillId="14" borderId="29">
      <alignment horizontal="right" vertical="center"/>
    </xf>
    <xf numFmtId="4" fontId="22" fillId="14" borderId="29">
      <alignment horizontal="right" vertical="center"/>
    </xf>
    <xf numFmtId="4" fontId="22" fillId="14" borderId="54">
      <alignment horizontal="right" vertical="center"/>
    </xf>
    <xf numFmtId="4" fontId="22" fillId="14" borderId="55">
      <alignment horizontal="right" vertical="center"/>
    </xf>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3" fillId="69" borderId="0" applyNumberFormat="0" applyBorder="0" applyAlignment="0" applyProtection="0"/>
    <xf numFmtId="4" fontId="24" fillId="0" borderId="33" applyFill="0" applyBorder="0" applyProtection="0">
      <alignment horizontal="right" vertical="center"/>
    </xf>
    <xf numFmtId="0" fontId="75" fillId="86" borderId="60" applyNumberFormat="0" applyAlignment="0" applyProtection="0"/>
    <xf numFmtId="0" fontId="76" fillId="87" borderId="61" applyNumberFormat="0" applyAlignment="0" applyProtection="0"/>
    <xf numFmtId="164" fontId="66" fillId="0" borderId="0" applyFont="0" applyFill="0" applyBorder="0" applyAlignment="0" applyProtection="0"/>
    <xf numFmtId="174" fontId="77" fillId="0" borderId="0" applyFont="0" applyFill="0" applyBorder="0" applyAlignment="0" applyProtection="0"/>
    <xf numFmtId="164" fontId="66" fillId="0" borderId="0" applyFont="0" applyFill="0" applyBorder="0" applyAlignment="0" applyProtection="0"/>
    <xf numFmtId="0" fontId="26" fillId="14" borderId="45">
      <alignment horizontal="left" vertical="center" wrapText="1" indent="2"/>
    </xf>
    <xf numFmtId="0" fontId="26" fillId="9" borderId="54">
      <alignment horizontal="left" vertical="center"/>
    </xf>
    <xf numFmtId="0" fontId="81" fillId="0" borderId="0" applyNumberFormat="0" applyFill="0" applyBorder="0" applyAlignment="0" applyProtection="0"/>
    <xf numFmtId="0" fontId="82" fillId="70" borderId="0" applyNumberFormat="0" applyBorder="0" applyAlignment="0" applyProtection="0"/>
    <xf numFmtId="0" fontId="83" fillId="70" borderId="0" applyNumberFormat="0" applyBorder="0" applyAlignment="0" applyProtection="0"/>
    <xf numFmtId="0" fontId="84" fillId="0" borderId="63" applyNumberFormat="0" applyFill="0" applyAlignment="0" applyProtection="0"/>
    <xf numFmtId="0" fontId="85" fillId="0" borderId="64" applyNumberFormat="0" applyFill="0" applyAlignment="0" applyProtection="0"/>
    <xf numFmtId="0" fontId="86" fillId="0" borderId="65" applyNumberFormat="0" applyFill="0" applyAlignment="0" applyProtection="0"/>
    <xf numFmtId="0" fontId="86" fillId="0" borderId="0" applyNumberFormat="0" applyFill="0" applyBorder="0" applyAlignment="0" applyProtection="0"/>
    <xf numFmtId="0" fontId="87" fillId="73" borderId="60" applyNumberFormat="0" applyAlignment="0" applyProtection="0"/>
    <xf numFmtId="4" fontId="26" fillId="0" borderId="0" applyBorder="0">
      <alignment horizontal="right" vertical="center"/>
    </xf>
    <xf numFmtId="0" fontId="26" fillId="0" borderId="57">
      <alignment horizontal="right" vertical="center"/>
    </xf>
    <xf numFmtId="4" fontId="26" fillId="0" borderId="29">
      <alignment horizontal="right" vertical="center"/>
    </xf>
    <xf numFmtId="1" fontId="64" fillId="9" borderId="0" applyBorder="0">
      <alignment horizontal="right" vertical="center"/>
    </xf>
    <xf numFmtId="0" fontId="88" fillId="0" borderId="66" applyNumberFormat="0" applyFill="0" applyAlignment="0" applyProtection="0"/>
    <xf numFmtId="0" fontId="89" fillId="88" borderId="0" applyNumberFormat="0" applyBorder="0" applyAlignment="0" applyProtection="0"/>
    <xf numFmtId="0" fontId="27" fillId="0" borderId="0"/>
    <xf numFmtId="0" fontId="27" fillId="0" borderId="0"/>
    <xf numFmtId="0" fontId="27" fillId="0" borderId="0"/>
    <xf numFmtId="0" fontId="27" fillId="0" borderId="0"/>
    <xf numFmtId="0" fontId="77" fillId="0" borderId="0"/>
    <xf numFmtId="4" fontId="90" fillId="0" borderId="0"/>
    <xf numFmtId="0" fontId="27" fillId="0" borderId="0"/>
    <xf numFmtId="0" fontId="27" fillId="0" borderId="0"/>
    <xf numFmtId="0" fontId="27" fillId="0" borderId="0"/>
    <xf numFmtId="0" fontId="27" fillId="0" borderId="0"/>
    <xf numFmtId="0" fontId="4" fillId="0" borderId="0"/>
    <xf numFmtId="4" fontId="26" fillId="0" borderId="0" applyFill="0" applyBorder="0" applyProtection="0">
      <alignment horizontal="right" vertical="center"/>
    </xf>
    <xf numFmtId="4" fontId="26" fillId="0" borderId="0" applyFill="0" applyBorder="0" applyProtection="0">
      <alignment horizontal="right" vertical="center"/>
    </xf>
    <xf numFmtId="4" fontId="26" fillId="0" borderId="29" applyFill="0" applyBorder="0" applyProtection="0">
      <alignment horizontal="right" vertical="center"/>
    </xf>
    <xf numFmtId="0" fontId="24" fillId="0" borderId="0" applyNumberFormat="0" applyFill="0" applyBorder="0" applyProtection="0">
      <alignment horizontal="left" vertical="center"/>
    </xf>
    <xf numFmtId="49" fontId="24" fillId="0" borderId="29" applyNumberFormat="0" applyFill="0" applyBorder="0" applyProtection="0">
      <alignment horizontal="left" vertical="center"/>
    </xf>
    <xf numFmtId="0" fontId="27" fillId="16" borderId="0" applyNumberFormat="0" applyFont="0" applyBorder="0" applyAlignment="0" applyProtection="0"/>
    <xf numFmtId="4" fontId="27" fillId="16" borderId="0" applyNumberFormat="0" applyFont="0" applyBorder="0" applyAlignment="0" applyProtection="0"/>
    <xf numFmtId="4" fontId="27" fillId="16" borderId="0" applyNumberFormat="0" applyFont="0" applyBorder="0" applyAlignment="0" applyProtection="0"/>
    <xf numFmtId="0" fontId="27" fillId="16" borderId="0" applyNumberFormat="0" applyFont="0" applyBorder="0" applyAlignment="0" applyProtection="0"/>
    <xf numFmtId="0" fontId="27" fillId="16" borderId="0" applyNumberFormat="0" applyFont="0" applyBorder="0" applyAlignment="0" applyProtection="0"/>
    <xf numFmtId="0" fontId="77" fillId="65" borderId="0" applyNumberFormat="0" applyFont="0" applyBorder="0" applyAlignment="0" applyProtection="0"/>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175" fontId="26" fillId="90" borderId="29" applyNumberFormat="0" applyFont="0" applyBorder="0" applyAlignment="0" applyProtection="0">
      <alignment horizontal="right" vertical="center"/>
    </xf>
    <xf numFmtId="9" fontId="77" fillId="0" borderId="0" applyFont="0" applyFill="0" applyBorder="0" applyAlignment="0" applyProtection="0"/>
    <xf numFmtId="0" fontId="92" fillId="69" borderId="0" applyNumberFormat="0" applyBorder="0" applyAlignment="0" applyProtection="0"/>
    <xf numFmtId="4" fontId="26" fillId="16" borderId="29"/>
    <xf numFmtId="0" fontId="26" fillId="16" borderId="53"/>
    <xf numFmtId="0" fontId="93" fillId="0" borderId="0" applyNumberFormat="0" applyFill="0" applyBorder="0" applyAlignment="0" applyProtection="0"/>
    <xf numFmtId="0" fontId="94" fillId="0" borderId="62" applyNumberFormat="0" applyFill="0" applyAlignment="0" applyProtection="0"/>
    <xf numFmtId="0" fontId="95" fillId="0" borderId="0" applyNumberFormat="0" applyFill="0" applyBorder="0" applyAlignment="0" applyProtection="0"/>
    <xf numFmtId="0" fontId="96" fillId="0" borderId="63" applyNumberFormat="0" applyFill="0" applyAlignment="0" applyProtection="0"/>
    <xf numFmtId="0" fontId="97" fillId="0" borderId="64" applyNumberFormat="0" applyFill="0" applyAlignment="0" applyProtection="0"/>
    <xf numFmtId="0" fontId="98" fillId="0" borderId="65" applyNumberFormat="0" applyFill="0" applyAlignment="0" applyProtection="0"/>
    <xf numFmtId="0" fontId="98" fillId="0" borderId="0" applyNumberFormat="0" applyFill="0" applyBorder="0" applyAlignment="0" applyProtection="0"/>
    <xf numFmtId="0" fontId="99" fillId="0" borderId="66" applyNumberFormat="0" applyFill="0" applyAlignment="0" applyProtection="0"/>
    <xf numFmtId="0" fontId="101" fillId="0" borderId="0" applyNumberFormat="0" applyFill="0" applyBorder="0" applyAlignment="0" applyProtection="0"/>
    <xf numFmtId="0" fontId="102" fillId="87" borderId="61" applyNumberFormat="0" applyAlignment="0" applyProtection="0"/>
    <xf numFmtId="0" fontId="68" fillId="0" borderId="0" applyNumberFormat="0" applyFill="0" applyBorder="0" applyAlignment="0" applyProtection="0"/>
    <xf numFmtId="0" fontId="103" fillId="0" borderId="0" applyNumberFormat="0" applyFill="0" applyBorder="0" applyAlignment="0" applyProtection="0"/>
    <xf numFmtId="0" fontId="27" fillId="0" borderId="0" applyNumberFormat="0" applyFont="0" applyFill="0" applyBorder="0" applyProtection="0">
      <alignment horizontal="left" vertical="center"/>
    </xf>
    <xf numFmtId="0" fontId="26" fillId="9" borderId="0" applyBorder="0">
      <alignment horizontal="right" vertical="center"/>
    </xf>
    <xf numFmtId="0" fontId="26" fillId="9" borderId="0" applyBorder="0">
      <alignment horizontal="right" vertical="center"/>
    </xf>
    <xf numFmtId="0" fontId="26" fillId="0" borderId="0" applyBorder="0">
      <alignment horizontal="right" vertical="center"/>
    </xf>
    <xf numFmtId="4" fontId="27" fillId="0" borderId="0"/>
    <xf numFmtId="0" fontId="104" fillId="0" borderId="0"/>
    <xf numFmtId="0" fontId="27" fillId="16" borderId="0" applyNumberFormat="0" applyFont="0" applyBorder="0" applyAlignment="0" applyProtection="0"/>
    <xf numFmtId="0" fontId="68" fillId="0" borderId="0" applyNumberFormat="0" applyFill="0" applyBorder="0" applyAlignment="0" applyProtection="0"/>
    <xf numFmtId="0" fontId="69" fillId="68" borderId="0" applyNumberFormat="0" applyBorder="0" applyAlignment="0" applyProtection="0"/>
    <xf numFmtId="0" fontId="69" fillId="69" borderId="0" applyNumberFormat="0" applyBorder="0" applyAlignment="0" applyProtection="0"/>
    <xf numFmtId="0" fontId="69" fillId="70" borderId="0" applyNumberFormat="0" applyBorder="0" applyAlignment="0" applyProtection="0"/>
    <xf numFmtId="0" fontId="69" fillId="71" borderId="0" applyNumberFormat="0" applyBorder="0" applyAlignment="0" applyProtection="0"/>
    <xf numFmtId="0" fontId="69" fillId="72" borderId="0" applyNumberFormat="0" applyBorder="0" applyAlignment="0" applyProtection="0"/>
    <xf numFmtId="0" fontId="69" fillId="73" borderId="0" applyNumberFormat="0" applyBorder="0" applyAlignment="0" applyProtection="0"/>
    <xf numFmtId="0" fontId="69" fillId="74"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1" borderId="0" applyNumberFormat="0" applyBorder="0" applyAlignment="0" applyProtection="0"/>
    <xf numFmtId="0" fontId="69" fillId="74" borderId="0" applyNumberFormat="0" applyBorder="0" applyAlignment="0" applyProtection="0"/>
    <xf numFmtId="0" fontId="69" fillId="77" borderId="0" applyNumberFormat="0" applyBorder="0" applyAlignment="0" applyProtection="0"/>
    <xf numFmtId="0" fontId="71" fillId="78"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1" borderId="0" applyNumberFormat="0" applyBorder="0" applyAlignment="0" applyProtection="0"/>
    <xf numFmtId="0" fontId="71" fillId="82" borderId="0" applyNumberFormat="0" applyBorder="0" applyAlignment="0" applyProtection="0"/>
    <xf numFmtId="0" fontId="71" fillId="83" borderId="0" applyNumberFormat="0" applyBorder="0" applyAlignment="0" applyProtection="0"/>
    <xf numFmtId="0" fontId="71" fillId="84"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5" borderId="0" applyNumberFormat="0" applyBorder="0" applyAlignment="0" applyProtection="0"/>
    <xf numFmtId="0" fontId="73" fillId="69" borderId="0" applyNumberFormat="0" applyBorder="0" applyAlignment="0" applyProtection="0"/>
    <xf numFmtId="0" fontId="75" fillId="86" borderId="60" applyNumberFormat="0" applyAlignment="0" applyProtection="0"/>
    <xf numFmtId="0" fontId="76" fillId="87" borderId="61" applyNumberFormat="0" applyAlignment="0" applyProtection="0"/>
    <xf numFmtId="0" fontId="81" fillId="0" borderId="0" applyNumberFormat="0" applyFill="0" applyBorder="0" applyAlignment="0" applyProtection="0"/>
    <xf numFmtId="0" fontId="82" fillId="70" borderId="0" applyNumberFormat="0" applyBorder="0" applyAlignment="0" applyProtection="0"/>
    <xf numFmtId="0" fontId="84" fillId="0" borderId="63" applyNumberFormat="0" applyFill="0" applyAlignment="0" applyProtection="0"/>
    <xf numFmtId="0" fontId="85" fillId="0" borderId="64" applyNumberFormat="0" applyFill="0" applyAlignment="0" applyProtection="0"/>
    <xf numFmtId="0" fontId="86" fillId="0" borderId="65" applyNumberFormat="0" applyFill="0" applyAlignment="0" applyProtection="0"/>
    <xf numFmtId="0" fontId="86" fillId="0" borderId="0" applyNumberFormat="0" applyFill="0" applyBorder="0" applyAlignment="0" applyProtection="0"/>
    <xf numFmtId="0" fontId="87" fillId="73" borderId="60" applyNumberFormat="0" applyAlignment="0" applyProtection="0"/>
    <xf numFmtId="0" fontId="88" fillId="0" borderId="66" applyNumberFormat="0" applyFill="0" applyAlignment="0" applyProtection="0"/>
    <xf numFmtId="0" fontId="89" fillId="88" borderId="0" applyNumberFormat="0" applyBorder="0" applyAlignment="0" applyProtection="0"/>
    <xf numFmtId="0" fontId="27" fillId="0" borderId="0"/>
    <xf numFmtId="0" fontId="69" fillId="89" borderId="67" applyNumberFormat="0" applyFont="0" applyAlignment="0" applyProtection="0"/>
    <xf numFmtId="0" fontId="91" fillId="86" borderId="59" applyNumberFormat="0" applyAlignment="0" applyProtection="0"/>
    <xf numFmtId="0" fontId="93" fillId="0" borderId="0" applyNumberFormat="0" applyFill="0" applyBorder="0" applyAlignment="0" applyProtection="0"/>
    <xf numFmtId="0" fontId="94" fillId="0" borderId="62" applyNumberFormat="0" applyFill="0" applyAlignment="0" applyProtection="0"/>
    <xf numFmtId="0" fontId="101" fillId="0" borderId="0" applyNumberFormat="0" applyFill="0" applyBorder="0" applyAlignment="0" applyProtection="0"/>
    <xf numFmtId="0" fontId="105" fillId="0" borderId="0">
      <alignment horizontal="left" vertical="center" indent="1"/>
    </xf>
    <xf numFmtId="0" fontId="69" fillId="68" borderId="0" applyNumberFormat="0" applyBorder="0" applyAlignment="0" applyProtection="0"/>
    <xf numFmtId="0" fontId="69" fillId="69" borderId="0" applyNumberFormat="0" applyBorder="0" applyAlignment="0" applyProtection="0"/>
    <xf numFmtId="0" fontId="69" fillId="70" borderId="0" applyNumberFormat="0" applyBorder="0" applyAlignment="0" applyProtection="0"/>
    <xf numFmtId="0" fontId="69" fillId="71" borderId="0" applyNumberFormat="0" applyBorder="0" applyAlignment="0" applyProtection="0"/>
    <xf numFmtId="0" fontId="69" fillId="72" borderId="0" applyNumberFormat="0" applyBorder="0" applyAlignment="0" applyProtection="0"/>
    <xf numFmtId="0" fontId="69" fillId="73" borderId="0" applyNumberFormat="0" applyBorder="0" applyAlignment="0" applyProtection="0"/>
    <xf numFmtId="0" fontId="69" fillId="74"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1" borderId="0" applyNumberFormat="0" applyBorder="0" applyAlignment="0" applyProtection="0"/>
    <xf numFmtId="0" fontId="69" fillId="74" borderId="0" applyNumberFormat="0" applyBorder="0" applyAlignment="0" applyProtection="0"/>
    <xf numFmtId="0" fontId="69" fillId="77" borderId="0" applyNumberFormat="0" applyBorder="0" applyAlignment="0" applyProtection="0"/>
    <xf numFmtId="0" fontId="71" fillId="78"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9" borderId="0" applyNumberFormat="0" applyBorder="0" applyAlignment="0" applyProtection="0"/>
    <xf numFmtId="0" fontId="71" fillId="80" borderId="0" applyNumberFormat="0" applyBorder="0" applyAlignment="0" applyProtection="0"/>
    <xf numFmtId="0" fontId="71" fillId="81" borderId="0" applyNumberFormat="0" applyBorder="0" applyAlignment="0" applyProtection="0"/>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22" fillId="14" borderId="69">
      <alignment horizontal="right" vertical="center"/>
    </xf>
    <xf numFmtId="4" fontId="22" fillId="14" borderId="69">
      <alignment horizontal="right" vertical="center"/>
    </xf>
    <xf numFmtId="0" fontId="22" fillId="14" borderId="70">
      <alignment horizontal="right" vertical="center"/>
    </xf>
    <xf numFmtId="4" fontId="22" fillId="14" borderId="70">
      <alignment horizontal="right" vertical="center"/>
    </xf>
    <xf numFmtId="0" fontId="75"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9" borderId="69">
      <alignment horizontal="left" vertical="center"/>
    </xf>
    <xf numFmtId="0" fontId="81" fillId="0" borderId="0" applyNumberFormat="0" applyFill="0" applyBorder="0" applyAlignment="0" applyProtection="0"/>
    <xf numFmtId="0" fontId="87" fillId="73" borderId="60" applyNumberFormat="0" applyAlignment="0" applyProtection="0"/>
    <xf numFmtId="0" fontId="26" fillId="0" borderId="68">
      <alignment horizontal="right" vertical="center"/>
    </xf>
    <xf numFmtId="4" fontId="26" fillId="0" borderId="68">
      <alignment horizontal="right" vertical="center"/>
    </xf>
    <xf numFmtId="0" fontId="4" fillId="0" borderId="0"/>
    <xf numFmtId="0" fontId="26" fillId="0" borderId="68" applyNumberFormat="0" applyFill="0" applyAlignment="0" applyProtection="0"/>
    <xf numFmtId="0" fontId="91" fillId="86" borderId="59" applyNumberFormat="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0" fontId="94" fillId="0" borderId="62" applyNumberFormat="0" applyFill="0" applyAlignment="0" applyProtection="0"/>
    <xf numFmtId="0" fontId="101"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58" fillId="7" borderId="49" applyNumberFormat="0" applyAlignment="0" applyProtection="0"/>
    <xf numFmtId="0" fontId="26" fillId="9" borderId="0" applyBorder="0">
      <alignment horizontal="right" vertical="center"/>
    </xf>
    <xf numFmtId="0" fontId="26" fillId="9" borderId="0" applyBorder="0">
      <alignment horizontal="right" vertical="center"/>
    </xf>
    <xf numFmtId="0" fontId="26" fillId="0" borderId="0" applyBorder="0">
      <alignment horizontal="right" vertical="center"/>
    </xf>
    <xf numFmtId="0" fontId="27" fillId="0" borderId="0"/>
    <xf numFmtId="49" fontId="26" fillId="0" borderId="68" applyNumberFormat="0" applyFont="0" applyFill="0" applyBorder="0" applyProtection="0">
      <alignment horizontal="left" vertical="center" indent="2"/>
    </xf>
    <xf numFmtId="49" fontId="26" fillId="0" borderId="69" applyNumberFormat="0" applyFont="0" applyFill="0" applyBorder="0" applyProtection="0">
      <alignment horizontal="left" vertical="center" indent="5"/>
    </xf>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83" fillId="70" borderId="0" applyNumberFormat="0" applyBorder="0" applyAlignment="0" applyProtection="0"/>
    <xf numFmtId="4" fontId="27" fillId="0" borderId="0"/>
    <xf numFmtId="0" fontId="27" fillId="0" borderId="0"/>
    <xf numFmtId="0" fontId="4" fillId="0" borderId="0"/>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7" fillId="16" borderId="0" applyNumberFormat="0" applyFont="0" applyBorder="0" applyAlignment="0" applyProtection="0"/>
    <xf numFmtId="0" fontId="92" fillId="69" borderId="0" applyNumberFormat="0" applyBorder="0" applyAlignment="0" applyProtection="0"/>
    <xf numFmtId="0" fontId="96" fillId="0" borderId="63" applyNumberFormat="0" applyFill="0" applyAlignment="0" applyProtection="0"/>
    <xf numFmtId="0" fontId="97" fillId="0" borderId="64" applyNumberFormat="0" applyFill="0" applyAlignment="0" applyProtection="0"/>
    <xf numFmtId="0" fontId="98" fillId="0" borderId="65" applyNumberFormat="0" applyFill="0" applyAlignment="0" applyProtection="0"/>
    <xf numFmtId="0" fontId="98" fillId="0" borderId="0" applyNumberFormat="0" applyFill="0" applyBorder="0" applyAlignment="0" applyProtection="0"/>
    <xf numFmtId="0" fontId="99" fillId="0" borderId="66" applyNumberFormat="0" applyFill="0" applyAlignment="0" applyProtection="0"/>
    <xf numFmtId="0" fontId="102" fillId="87" borderId="61" applyNumberFormat="0" applyAlignment="0" applyProtection="0"/>
    <xf numFmtId="0" fontId="68" fillId="0" borderId="0" applyNumberFormat="0" applyFill="0" applyBorder="0" applyAlignment="0" applyProtection="0"/>
    <xf numFmtId="0" fontId="4" fillId="0" borderId="0"/>
    <xf numFmtId="0" fontId="58" fillId="7" borderId="49" applyNumberFormat="0" applyAlignment="0" applyProtection="0"/>
    <xf numFmtId="0" fontId="66" fillId="68" borderId="0" applyNumberFormat="0" applyBorder="0" applyAlignment="0" applyProtection="0"/>
    <xf numFmtId="0" fontId="66" fillId="69" borderId="0" applyNumberFormat="0" applyBorder="0" applyAlignment="0" applyProtection="0"/>
    <xf numFmtId="0" fontId="66" fillId="70" borderId="0" applyNumberFormat="0" applyBorder="0" applyAlignment="0" applyProtection="0"/>
    <xf numFmtId="0" fontId="66" fillId="71" borderId="0" applyNumberFormat="0" applyBorder="0" applyAlignment="0" applyProtection="0"/>
    <xf numFmtId="0" fontId="66" fillId="72" borderId="0" applyNumberFormat="0" applyBorder="0" applyAlignment="0" applyProtection="0"/>
    <xf numFmtId="0" fontId="66" fillId="73" borderId="0" applyNumberFormat="0" applyBorder="0" applyAlignment="0" applyProtection="0"/>
    <xf numFmtId="0" fontId="66" fillId="74" borderId="0" applyNumberFormat="0" applyBorder="0" applyAlignment="0" applyProtection="0"/>
    <xf numFmtId="0" fontId="66" fillId="75" borderId="0" applyNumberFormat="0" applyBorder="0" applyAlignment="0" applyProtection="0"/>
    <xf numFmtId="0" fontId="66" fillId="76" borderId="0" applyNumberFormat="0" applyBorder="0" applyAlignment="0" applyProtection="0"/>
    <xf numFmtId="0" fontId="66" fillId="71" borderId="0" applyNumberFormat="0" applyBorder="0" applyAlignment="0" applyProtection="0"/>
    <xf numFmtId="0" fontId="66" fillId="74" borderId="0" applyNumberFormat="0" applyBorder="0" applyAlignment="0" applyProtection="0"/>
    <xf numFmtId="0" fontId="66"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0" fontId="80" fillId="0" borderId="0" applyNumberFormat="0" applyFill="0" applyBorder="0" applyAlignment="0" applyProtection="0"/>
    <xf numFmtId="0" fontId="4" fillId="0" borderId="0"/>
    <xf numFmtId="0" fontId="100" fillId="0" borderId="0" applyNumberFormat="0" applyFill="0" applyBorder="0" applyAlignment="0" applyProtection="0"/>
    <xf numFmtId="0" fontId="4" fillId="0" borderId="0"/>
    <xf numFmtId="0" fontId="4" fillId="0" borderId="0"/>
    <xf numFmtId="0" fontId="4" fillId="0" borderId="0"/>
    <xf numFmtId="49" fontId="26" fillId="0" borderId="29" applyNumberFormat="0" applyFont="0" applyFill="0" applyBorder="0" applyProtection="0">
      <alignment horizontal="left" vertical="center" indent="2"/>
    </xf>
    <xf numFmtId="49" fontId="26" fillId="0" borderId="54" applyNumberFormat="0" applyFont="0" applyFill="0" applyBorder="0" applyProtection="0">
      <alignment horizontal="left" vertical="center" indent="5"/>
    </xf>
    <xf numFmtId="0" fontId="22" fillId="9" borderId="29">
      <alignment horizontal="right" vertical="center"/>
    </xf>
    <xf numFmtId="4" fontId="22" fillId="9" borderId="29">
      <alignment horizontal="right" vertical="center"/>
    </xf>
    <xf numFmtId="0" fontId="65" fillId="9" borderId="29">
      <alignment horizontal="right" vertical="center"/>
    </xf>
    <xf numFmtId="4" fontId="65" fillId="9" borderId="29">
      <alignment horizontal="right" vertical="center"/>
    </xf>
    <xf numFmtId="0" fontId="22" fillId="14" borderId="29">
      <alignment horizontal="right" vertical="center"/>
    </xf>
    <xf numFmtId="4" fontId="22" fillId="14" borderId="29">
      <alignment horizontal="right" vertical="center"/>
    </xf>
    <xf numFmtId="0" fontId="22" fillId="14" borderId="29">
      <alignment horizontal="right" vertical="center"/>
    </xf>
    <xf numFmtId="4" fontId="22" fillId="14" borderId="29">
      <alignment horizontal="right" vertical="center"/>
    </xf>
    <xf numFmtId="0" fontId="22" fillId="14" borderId="54">
      <alignment horizontal="right" vertical="center"/>
    </xf>
    <xf numFmtId="4" fontId="22" fillId="14" borderId="54">
      <alignment horizontal="right" vertical="center"/>
    </xf>
    <xf numFmtId="0" fontId="22" fillId="14" borderId="55">
      <alignment horizontal="right" vertical="center"/>
    </xf>
    <xf numFmtId="4" fontId="22" fillId="14" borderId="55">
      <alignment horizontal="right" vertical="center"/>
    </xf>
    <xf numFmtId="174" fontId="106" fillId="0" borderId="0" applyFont="0" applyFill="0" applyBorder="0" applyAlignment="0" applyProtection="0"/>
    <xf numFmtId="0" fontId="26" fillId="14" borderId="45">
      <alignment horizontal="left" vertical="center" wrapText="1" indent="2"/>
    </xf>
    <xf numFmtId="0" fontId="26" fillId="0" borderId="45">
      <alignment horizontal="left" vertical="center" wrapText="1" indent="2"/>
    </xf>
    <xf numFmtId="0" fontId="26" fillId="9" borderId="54">
      <alignment horizontal="left" vertical="center"/>
    </xf>
    <xf numFmtId="0" fontId="78" fillId="73" borderId="60" applyNumberFormat="0" applyAlignment="0" applyProtection="0"/>
    <xf numFmtId="0" fontId="26" fillId="0" borderId="29">
      <alignment horizontal="right" vertical="center"/>
    </xf>
    <xf numFmtId="4" fontId="26" fillId="0" borderId="29">
      <alignment horizontal="right" vertical="center"/>
    </xf>
    <xf numFmtId="0" fontId="106" fillId="0" borderId="0"/>
    <xf numFmtId="0" fontId="104" fillId="0" borderId="0"/>
    <xf numFmtId="0" fontId="104" fillId="0" borderId="0"/>
    <xf numFmtId="0" fontId="4" fillId="0" borderId="0"/>
    <xf numFmtId="0" fontId="4" fillId="0" borderId="0"/>
    <xf numFmtId="0" fontId="4" fillId="0" borderId="0"/>
    <xf numFmtId="0" fontId="4" fillId="0" borderId="0"/>
    <xf numFmtId="0" fontId="104" fillId="0" borderId="0"/>
    <xf numFmtId="0" fontId="27" fillId="0" borderId="0"/>
    <xf numFmtId="4" fontId="26" fillId="0" borderId="29" applyFill="0" applyBorder="0" applyProtection="0">
      <alignment horizontal="right" vertical="center"/>
    </xf>
    <xf numFmtId="49" fontId="24" fillId="0" borderId="29" applyNumberFormat="0" applyFill="0" applyBorder="0" applyProtection="0">
      <alignment horizontal="left" vertical="center"/>
    </xf>
    <xf numFmtId="0" fontId="26" fillId="0" borderId="29" applyNumberFormat="0" applyFill="0" applyAlignment="0" applyProtection="0"/>
    <xf numFmtId="0" fontId="106" fillId="65" borderId="0" applyNumberFormat="0" applyFont="0" applyBorder="0" applyAlignment="0" applyProtection="0"/>
    <xf numFmtId="175" fontId="26" fillId="90" borderId="29" applyNumberFormat="0" applyFont="0" applyBorder="0" applyAlignment="0" applyProtection="0">
      <alignment horizontal="right" vertical="center"/>
    </xf>
    <xf numFmtId="9" fontId="106" fillId="0" borderId="0" applyFont="0" applyFill="0" applyBorder="0" applyAlignment="0" applyProtection="0"/>
    <xf numFmtId="0" fontId="26" fillId="16" borderId="29"/>
    <xf numFmtId="4" fontId="26" fillId="16" borderId="29"/>
    <xf numFmtId="0" fontId="26" fillId="14" borderId="71">
      <alignment horizontal="left" vertical="center" wrapText="1" indent="2"/>
    </xf>
    <xf numFmtId="0" fontId="26" fillId="0" borderId="71">
      <alignment horizontal="left" vertical="center" wrapText="1" indent="2"/>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6" fillId="14" borderId="45">
      <alignment horizontal="left" vertical="center" wrapText="1" indent="2"/>
    </xf>
    <xf numFmtId="0" fontId="26" fillId="0" borderId="45">
      <alignment horizontal="left" vertical="center" wrapText="1" indent="2"/>
    </xf>
    <xf numFmtId="0" fontId="27" fillId="0" borderId="0"/>
    <xf numFmtId="4" fontId="22" fillId="14" borderId="68">
      <alignment horizontal="right" vertical="center"/>
    </xf>
    <xf numFmtId="0" fontId="26" fillId="16" borderId="68"/>
    <xf numFmtId="0" fontId="74" fillId="86" borderId="60" applyNumberFormat="0" applyAlignment="0" applyProtection="0"/>
    <xf numFmtId="0" fontId="22" fillId="9" borderId="68">
      <alignment horizontal="right" vertical="center"/>
    </xf>
    <xf numFmtId="0" fontId="26" fillId="0" borderId="68">
      <alignment horizontal="right" vertical="center"/>
    </xf>
    <xf numFmtId="0" fontId="94" fillId="0" borderId="62" applyNumberFormat="0" applyFill="0" applyAlignment="0" applyProtection="0"/>
    <xf numFmtId="0" fontId="26" fillId="9" borderId="69">
      <alignment horizontal="left" vertical="center"/>
    </xf>
    <xf numFmtId="0" fontId="87" fillId="73" borderId="60" applyNumberFormat="0" applyAlignment="0" applyProtection="0"/>
    <xf numFmtId="175" fontId="26" fillId="90" borderId="68" applyNumberFormat="0" applyFont="0" applyBorder="0" applyAlignment="0" applyProtection="0">
      <alignment horizontal="right" vertical="center"/>
    </xf>
    <xf numFmtId="0" fontId="69" fillId="89" borderId="67" applyNumberFormat="0" applyFont="0" applyAlignment="0" applyProtection="0"/>
    <xf numFmtId="0" fontId="26" fillId="0" borderId="71">
      <alignment horizontal="left" vertical="center" wrapText="1" indent="2"/>
    </xf>
    <xf numFmtId="4" fontId="26" fillId="16" borderId="68"/>
    <xf numFmtId="49" fontId="24" fillId="0" borderId="68" applyNumberFormat="0" applyFill="0" applyBorder="0" applyProtection="0">
      <alignment horizontal="left" vertical="center"/>
    </xf>
    <xf numFmtId="0" fontId="26" fillId="0" borderId="68">
      <alignment horizontal="right" vertical="center"/>
    </xf>
    <xf numFmtId="4" fontId="22" fillId="14" borderId="70">
      <alignment horizontal="right" vertical="center"/>
    </xf>
    <xf numFmtId="4" fontId="22" fillId="14" borderId="68">
      <alignment horizontal="right" vertical="center"/>
    </xf>
    <xf numFmtId="4" fontId="22" fillId="14" borderId="68">
      <alignment horizontal="right" vertical="center"/>
    </xf>
    <xf numFmtId="0" fontId="65" fillId="9" borderId="68">
      <alignment horizontal="right" vertical="center"/>
    </xf>
    <xf numFmtId="0" fontId="22" fillId="9" borderId="68">
      <alignment horizontal="right" vertical="center"/>
    </xf>
    <xf numFmtId="49" fontId="26" fillId="0" borderId="68" applyNumberFormat="0" applyFont="0" applyFill="0" applyBorder="0" applyProtection="0">
      <alignment horizontal="left" vertical="center" indent="2"/>
    </xf>
    <xf numFmtId="0" fontId="87" fillId="73" borderId="60" applyNumberFormat="0" applyAlignment="0" applyProtection="0"/>
    <xf numFmtId="0" fontId="72" fillId="86" borderId="59" applyNumberFormat="0" applyAlignment="0" applyProtection="0"/>
    <xf numFmtId="49" fontId="26" fillId="0" borderId="68" applyNumberFormat="0" applyFont="0" applyFill="0" applyBorder="0" applyProtection="0">
      <alignment horizontal="left" vertical="center" indent="2"/>
    </xf>
    <xf numFmtId="0" fontId="78" fillId="73" borderId="60" applyNumberFormat="0" applyAlignment="0" applyProtection="0"/>
    <xf numFmtId="4" fontId="26" fillId="0" borderId="68" applyFill="0" applyBorder="0" applyProtection="0">
      <alignment horizontal="right" vertical="center"/>
    </xf>
    <xf numFmtId="0" fontId="75" fillId="86" borderId="60" applyNumberFormat="0" applyAlignment="0" applyProtection="0"/>
    <xf numFmtId="0" fontId="94" fillId="0" borderId="62" applyNumberFormat="0" applyFill="0" applyAlignment="0" applyProtection="0"/>
    <xf numFmtId="0" fontId="91" fillId="86" borderId="59" applyNumberFormat="0" applyAlignment="0" applyProtection="0"/>
    <xf numFmtId="0" fontId="26" fillId="0" borderId="68" applyNumberFormat="0" applyFill="0" applyAlignment="0" applyProtection="0"/>
    <xf numFmtId="4" fontId="26" fillId="0" borderId="68">
      <alignment horizontal="right" vertical="center"/>
    </xf>
    <xf numFmtId="0" fontId="26" fillId="0" borderId="68">
      <alignment horizontal="right" vertical="center"/>
    </xf>
    <xf numFmtId="0" fontId="87" fillId="73" borderId="60" applyNumberFormat="0" applyAlignment="0" applyProtection="0"/>
    <xf numFmtId="0" fontId="72" fillId="86" borderId="59" applyNumberFormat="0" applyAlignment="0" applyProtection="0"/>
    <xf numFmtId="0" fontId="74" fillId="86" borderId="60" applyNumberFormat="0" applyAlignment="0" applyProtection="0"/>
    <xf numFmtId="0" fontId="26" fillId="14" borderId="71">
      <alignment horizontal="left" vertical="center" wrapText="1" indent="2"/>
    </xf>
    <xf numFmtId="0" fontId="75" fillId="86" borderId="60" applyNumberFormat="0" applyAlignment="0" applyProtection="0"/>
    <xf numFmtId="0" fontId="75" fillId="86" borderId="60" applyNumberFormat="0" applyAlignment="0" applyProtection="0"/>
    <xf numFmtId="4" fontId="22" fillId="14" borderId="69">
      <alignment horizontal="right" vertical="center"/>
    </xf>
    <xf numFmtId="0" fontId="22" fillId="14" borderId="69">
      <alignment horizontal="right" vertical="center"/>
    </xf>
    <xf numFmtId="0" fontId="22" fillId="14" borderId="68">
      <alignment horizontal="right" vertical="center"/>
    </xf>
    <xf numFmtId="4" fontId="65" fillId="9" borderId="68">
      <alignment horizontal="right" vertical="center"/>
    </xf>
    <xf numFmtId="0" fontId="78" fillId="73" borderId="60" applyNumberFormat="0" applyAlignment="0" applyProtection="0"/>
    <xf numFmtId="0" fontId="79" fillId="0" borderId="62" applyNumberFormat="0" applyFill="0" applyAlignment="0" applyProtection="0"/>
    <xf numFmtId="0" fontId="94" fillId="0" borderId="62" applyNumberFormat="0" applyFill="0" applyAlignment="0" applyProtection="0"/>
    <xf numFmtId="0" fontId="69" fillId="89" borderId="67" applyNumberFormat="0" applyFont="0" applyAlignment="0" applyProtection="0"/>
    <xf numFmtId="0" fontId="87" fillId="73" borderId="60" applyNumberFormat="0" applyAlignment="0" applyProtection="0"/>
    <xf numFmtId="49" fontId="24" fillId="0" borderId="68" applyNumberFormat="0" applyFill="0" applyBorder="0" applyProtection="0">
      <alignment horizontal="left" vertical="center"/>
    </xf>
    <xf numFmtId="0" fontId="26" fillId="14" borderId="71">
      <alignment horizontal="left" vertical="center" wrapText="1" indent="2"/>
    </xf>
    <xf numFmtId="0" fontId="75" fillId="86" borderId="60" applyNumberFormat="0" applyAlignment="0" applyProtection="0"/>
    <xf numFmtId="0" fontId="26" fillId="0" borderId="71">
      <alignment horizontal="left" vertical="center" wrapText="1" indent="2"/>
    </xf>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4" fontId="26" fillId="16" borderId="68"/>
    <xf numFmtId="0" fontId="22" fillId="14" borderId="68">
      <alignment horizontal="right" vertical="center"/>
    </xf>
    <xf numFmtId="0" fontId="94" fillId="0" borderId="62" applyNumberFormat="0" applyFill="0" applyAlignment="0" applyProtection="0"/>
    <xf numFmtId="4" fontId="22" fillId="14" borderId="70">
      <alignment horizontal="right" vertical="center"/>
    </xf>
    <xf numFmtId="0" fontId="74" fillId="86" borderId="60" applyNumberFormat="0" applyAlignment="0" applyProtection="0"/>
    <xf numFmtId="0" fontId="22" fillId="14" borderId="69">
      <alignment horizontal="right" vertical="center"/>
    </xf>
    <xf numFmtId="0" fontId="75" fillId="86" borderId="60" applyNumberFormat="0" applyAlignment="0" applyProtection="0"/>
    <xf numFmtId="0" fontId="79" fillId="0" borderId="62" applyNumberFormat="0" applyFill="0" applyAlignment="0" applyProtection="0"/>
    <xf numFmtId="0" fontId="69" fillId="89" borderId="67" applyNumberFormat="0" applyFont="0" applyAlignment="0" applyProtection="0"/>
    <xf numFmtId="4" fontId="22" fillId="14" borderId="69">
      <alignment horizontal="right" vertical="center"/>
    </xf>
    <xf numFmtId="0" fontId="26" fillId="14" borderId="71">
      <alignment horizontal="left" vertical="center" wrapText="1" indent="2"/>
    </xf>
    <xf numFmtId="0" fontId="26" fillId="16" borderId="68"/>
    <xf numFmtId="175" fontId="26" fillId="90" borderId="68" applyNumberFormat="0" applyFont="0" applyBorder="0" applyAlignment="0" applyProtection="0">
      <alignment horizontal="right" vertical="center"/>
    </xf>
    <xf numFmtId="0" fontId="26" fillId="0" borderId="68" applyNumberFormat="0" applyFill="0" applyAlignment="0" applyProtection="0"/>
    <xf numFmtId="4" fontId="26" fillId="0" borderId="68" applyFill="0" applyBorder="0" applyProtection="0">
      <alignment horizontal="right" vertical="center"/>
    </xf>
    <xf numFmtId="4" fontId="22" fillId="9" borderId="68">
      <alignment horizontal="right" vertical="center"/>
    </xf>
    <xf numFmtId="0" fontId="79" fillId="0" borderId="62" applyNumberFormat="0" applyFill="0" applyAlignment="0" applyProtection="0"/>
    <xf numFmtId="49" fontId="24" fillId="0" borderId="68" applyNumberFormat="0" applyFill="0" applyBorder="0" applyProtection="0">
      <alignment horizontal="left" vertical="center"/>
    </xf>
    <xf numFmtId="49" fontId="26" fillId="0" borderId="69" applyNumberFormat="0" applyFont="0" applyFill="0" applyBorder="0" applyProtection="0">
      <alignment horizontal="left" vertical="center" indent="5"/>
    </xf>
    <xf numFmtId="0" fontId="26" fillId="9" borderId="69">
      <alignment horizontal="left" vertical="center"/>
    </xf>
    <xf numFmtId="0" fontId="75" fillId="86" borderId="60" applyNumberFormat="0" applyAlignment="0" applyProtection="0"/>
    <xf numFmtId="4" fontId="22" fillId="14" borderId="70">
      <alignment horizontal="right" vertical="center"/>
    </xf>
    <xf numFmtId="0" fontId="87" fillId="73" borderId="60" applyNumberFormat="0" applyAlignment="0" applyProtection="0"/>
    <xf numFmtId="0" fontId="87" fillId="73" borderId="60" applyNumberFormat="0" applyAlignment="0" applyProtection="0"/>
    <xf numFmtId="0" fontId="69"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22" fillId="14" borderId="68">
      <alignment horizontal="right" vertical="center"/>
    </xf>
    <xf numFmtId="0" fontId="27" fillId="89" borderId="67" applyNumberFormat="0" applyFont="0" applyAlignment="0" applyProtection="0"/>
    <xf numFmtId="4" fontId="26" fillId="0" borderId="68">
      <alignment horizontal="right" vertical="center"/>
    </xf>
    <xf numFmtId="0" fontId="94" fillId="0" borderId="62" applyNumberFormat="0" applyFill="0" applyAlignment="0" applyProtection="0"/>
    <xf numFmtId="0" fontId="22" fillId="14" borderId="68">
      <alignment horizontal="right" vertical="center"/>
    </xf>
    <xf numFmtId="0" fontId="22" fillId="14" borderId="68">
      <alignment horizontal="right" vertical="center"/>
    </xf>
    <xf numFmtId="4" fontId="65" fillId="9" borderId="68">
      <alignment horizontal="right" vertical="center"/>
    </xf>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22" fillId="14" borderId="69">
      <alignment horizontal="right" vertical="center"/>
    </xf>
    <xf numFmtId="4" fontId="22" fillId="14" borderId="69">
      <alignment horizontal="right" vertical="center"/>
    </xf>
    <xf numFmtId="0" fontId="22" fillId="14" borderId="70">
      <alignment horizontal="right" vertical="center"/>
    </xf>
    <xf numFmtId="4" fontId="22" fillId="14" borderId="70">
      <alignment horizontal="right" vertical="center"/>
    </xf>
    <xf numFmtId="0" fontId="75"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9" borderId="69">
      <alignment horizontal="left" vertical="center"/>
    </xf>
    <xf numFmtId="0" fontId="87" fillId="73" borderId="60" applyNumberFormat="0" applyAlignment="0" applyProtection="0"/>
    <xf numFmtId="0" fontId="26" fillId="0" borderId="68">
      <alignment horizontal="right" vertical="center"/>
    </xf>
    <xf numFmtId="4" fontId="26" fillId="0" borderId="68">
      <alignment horizontal="right" vertical="center"/>
    </xf>
    <xf numFmtId="0" fontId="26" fillId="0" borderId="68" applyNumberFormat="0" applyFill="0" applyAlignment="0" applyProtection="0"/>
    <xf numFmtId="0" fontId="91" fillId="86" borderId="59" applyNumberFormat="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0" fontId="94" fillId="0" borderId="62" applyNumberFormat="0" applyFill="0" applyAlignment="0" applyProtection="0"/>
    <xf numFmtId="0" fontId="27" fillId="89" borderId="67" applyNumberFormat="0" applyFont="0" applyAlignment="0" applyProtection="0"/>
    <xf numFmtId="0" fontId="69" fillId="89" borderId="67" applyNumberFormat="0" applyFont="0" applyAlignment="0" applyProtection="0"/>
    <xf numFmtId="0" fontId="26" fillId="0" borderId="68" applyNumberFormat="0" applyFill="0" applyAlignment="0" applyProtection="0"/>
    <xf numFmtId="0" fontId="79" fillId="0" borderId="62" applyNumberFormat="0" applyFill="0" applyAlignment="0" applyProtection="0"/>
    <xf numFmtId="0" fontId="94" fillId="0" borderId="62" applyNumberFormat="0" applyFill="0" applyAlignment="0" applyProtection="0"/>
    <xf numFmtId="0" fontId="78" fillId="73" borderId="60" applyNumberFormat="0" applyAlignment="0" applyProtection="0"/>
    <xf numFmtId="0" fontId="75" fillId="86" borderId="60" applyNumberFormat="0" applyAlignment="0" applyProtection="0"/>
    <xf numFmtId="4" fontId="65" fillId="9" borderId="68">
      <alignment horizontal="right" vertical="center"/>
    </xf>
    <xf numFmtId="0" fontId="22" fillId="9" borderId="68">
      <alignment horizontal="right" vertical="center"/>
    </xf>
    <xf numFmtId="175" fontId="26" fillId="90" borderId="68" applyNumberFormat="0" applyFont="0" applyBorder="0" applyAlignment="0" applyProtection="0">
      <alignment horizontal="right" vertical="center"/>
    </xf>
    <xf numFmtId="0" fontId="79" fillId="0" borderId="62" applyNumberFormat="0" applyFill="0" applyAlignment="0" applyProtection="0"/>
    <xf numFmtId="49" fontId="26" fillId="0" borderId="68" applyNumberFormat="0" applyFont="0" applyFill="0" applyBorder="0" applyProtection="0">
      <alignment horizontal="left" vertical="center" indent="2"/>
    </xf>
    <xf numFmtId="49" fontId="26" fillId="0" borderId="69" applyNumberFormat="0" applyFont="0" applyFill="0" applyBorder="0" applyProtection="0">
      <alignment horizontal="left" vertical="center" indent="5"/>
    </xf>
    <xf numFmtId="49" fontId="26" fillId="0" borderId="68" applyNumberFormat="0" applyFont="0" applyFill="0" applyBorder="0" applyProtection="0">
      <alignment horizontal="left" vertical="center" indent="2"/>
    </xf>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6" fillId="0" borderId="71">
      <alignment horizontal="left" vertical="center" wrapText="1" indent="2"/>
    </xf>
    <xf numFmtId="0" fontId="91" fillId="86" borderId="59" applyNumberFormat="0" applyAlignment="0" applyProtection="0"/>
    <xf numFmtId="0" fontId="22" fillId="14" borderId="70">
      <alignment horizontal="right" vertical="center"/>
    </xf>
    <xf numFmtId="0" fontId="78" fillId="73" borderId="60" applyNumberFormat="0" applyAlignment="0" applyProtection="0"/>
    <xf numFmtId="0" fontId="22" fillId="14" borderId="70">
      <alignment horizontal="right" vertical="center"/>
    </xf>
    <xf numFmtId="4" fontId="22" fillId="14" borderId="68">
      <alignment horizontal="right" vertical="center"/>
    </xf>
    <xf numFmtId="0" fontId="22" fillId="14" borderId="68">
      <alignment horizontal="right" vertical="center"/>
    </xf>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0" fontId="26" fillId="16" borderId="68"/>
    <xf numFmtId="4" fontId="26" fillId="16" borderId="68"/>
    <xf numFmtId="4" fontId="22" fillId="14" borderId="68">
      <alignment horizontal="right" vertical="center"/>
    </xf>
    <xf numFmtId="0" fontId="65" fillId="9" borderId="68">
      <alignment horizontal="right" vertical="center"/>
    </xf>
    <xf numFmtId="0" fontId="78" fillId="73" borderId="60" applyNumberFormat="0" applyAlignment="0" applyProtection="0"/>
    <xf numFmtId="0" fontId="75" fillId="86" borderId="60" applyNumberFormat="0" applyAlignment="0" applyProtection="0"/>
    <xf numFmtId="4" fontId="26" fillId="0" borderId="68">
      <alignment horizontal="right" vertical="center"/>
    </xf>
    <xf numFmtId="0" fontId="26" fillId="14" borderId="71">
      <alignment horizontal="left" vertical="center" wrapText="1" indent="2"/>
    </xf>
    <xf numFmtId="0" fontId="26" fillId="0" borderId="71">
      <alignment horizontal="left" vertical="center" wrapText="1" indent="2"/>
    </xf>
    <xf numFmtId="0" fontId="91" fillId="86" borderId="59" applyNumberFormat="0" applyAlignment="0" applyProtection="0"/>
    <xf numFmtId="0" fontId="87" fillId="73" borderId="60" applyNumberFormat="0" applyAlignment="0" applyProtection="0"/>
    <xf numFmtId="0" fontId="74" fillId="86" borderId="60" applyNumberFormat="0" applyAlignment="0" applyProtection="0"/>
    <xf numFmtId="0" fontId="72" fillId="86" borderId="59" applyNumberFormat="0" applyAlignment="0" applyProtection="0"/>
    <xf numFmtId="0" fontId="22" fillId="14" borderId="70">
      <alignment horizontal="right" vertical="center"/>
    </xf>
    <xf numFmtId="0" fontId="65" fillId="9" borderId="68">
      <alignment horizontal="right" vertical="center"/>
    </xf>
    <xf numFmtId="4" fontId="22" fillId="9" borderId="68">
      <alignment horizontal="right" vertical="center"/>
    </xf>
    <xf numFmtId="4" fontId="22" fillId="14" borderId="68">
      <alignment horizontal="right" vertical="center"/>
    </xf>
    <xf numFmtId="49" fontId="26" fillId="0" borderId="69" applyNumberFormat="0" applyFont="0" applyFill="0" applyBorder="0" applyProtection="0">
      <alignment horizontal="left" vertical="center" indent="5"/>
    </xf>
    <xf numFmtId="4" fontId="26" fillId="0" borderId="68" applyFill="0" applyBorder="0" applyProtection="0">
      <alignment horizontal="right" vertical="center"/>
    </xf>
    <xf numFmtId="4" fontId="22" fillId="9" borderId="68">
      <alignment horizontal="right" vertical="center"/>
    </xf>
    <xf numFmtId="0" fontId="27" fillId="0" borderId="0"/>
    <xf numFmtId="0" fontId="87" fillId="73" borderId="60" applyNumberFormat="0" applyAlignment="0" applyProtection="0"/>
    <xf numFmtId="0" fontId="78" fillId="73" borderId="60" applyNumberFormat="0" applyAlignment="0" applyProtection="0"/>
    <xf numFmtId="0" fontId="74"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14" borderId="71">
      <alignment horizontal="left" vertical="center" wrapText="1" indent="2"/>
    </xf>
    <xf numFmtId="0" fontId="26" fillId="0" borderId="71">
      <alignment horizontal="left" vertical="center" wrapText="1" indent="2"/>
    </xf>
    <xf numFmtId="0" fontId="72" fillId="86" borderId="59" applyNumberFormat="0" applyAlignment="0" applyProtection="0"/>
    <xf numFmtId="0" fontId="74" fillId="86" borderId="60" applyNumberFormat="0" applyAlignment="0" applyProtection="0"/>
    <xf numFmtId="0" fontId="75" fillId="86" borderId="60" applyNumberFormat="0" applyAlignment="0" applyProtection="0"/>
    <xf numFmtId="0" fontId="78" fillId="73" borderId="60" applyNumberFormat="0" applyAlignment="0" applyProtection="0"/>
    <xf numFmtId="0" fontId="79" fillId="0" borderId="62" applyNumberFormat="0" applyFill="0" applyAlignment="0" applyProtection="0"/>
    <xf numFmtId="0" fontId="87" fillId="73" borderId="60" applyNumberFormat="0" applyAlignment="0" applyProtection="0"/>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75" fillId="86" borderId="60" applyNumberFormat="0" applyAlignment="0" applyProtection="0"/>
    <xf numFmtId="0" fontId="87" fillId="73" borderId="60" applyNumberFormat="0" applyAlignment="0" applyProtection="0"/>
    <xf numFmtId="0" fontId="69"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22" fillId="14" borderId="54">
      <alignment horizontal="right" vertical="center"/>
    </xf>
    <xf numFmtId="4" fontId="22" fillId="14" borderId="54">
      <alignment horizontal="right" vertical="center"/>
    </xf>
    <xf numFmtId="0" fontId="22" fillId="14" borderId="55">
      <alignment horizontal="right" vertical="center"/>
    </xf>
    <xf numFmtId="4" fontId="22" fillId="14" borderId="55">
      <alignment horizontal="right" vertical="center"/>
    </xf>
    <xf numFmtId="0" fontId="75" fillId="86" borderId="60" applyNumberFormat="0" applyAlignment="0" applyProtection="0"/>
    <xf numFmtId="0" fontId="26" fillId="14" borderId="45">
      <alignment horizontal="left" vertical="center" wrapText="1" indent="2"/>
    </xf>
    <xf numFmtId="0" fontId="26" fillId="0" borderId="45">
      <alignment horizontal="left" vertical="center" wrapText="1" indent="2"/>
    </xf>
    <xf numFmtId="0" fontId="26" fillId="9" borderId="54">
      <alignment horizontal="left" vertical="center"/>
    </xf>
    <xf numFmtId="0" fontId="87" fillId="73" borderId="60" applyNumberFormat="0" applyAlignment="0" applyProtection="0"/>
    <xf numFmtId="0" fontId="91" fillId="86" borderId="59" applyNumberFormat="0" applyAlignment="0" applyProtection="0"/>
    <xf numFmtId="0" fontId="94" fillId="0" borderId="62" applyNumberFormat="0" applyFill="0" applyAlignment="0" applyProtection="0"/>
    <xf numFmtId="49" fontId="26" fillId="0" borderId="54" applyNumberFormat="0" applyFont="0" applyFill="0" applyBorder="0" applyProtection="0">
      <alignment horizontal="left" vertical="center" indent="5"/>
    </xf>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49" fontId="26" fillId="0" borderId="68" applyNumberFormat="0" applyFont="0" applyFill="0" applyBorder="0" applyProtection="0">
      <alignment horizontal="left" vertical="center" indent="2"/>
    </xf>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78" fillId="73" borderId="60" applyNumberFormat="0" applyAlignment="0" applyProtection="0"/>
    <xf numFmtId="0" fontId="26" fillId="0" borderId="68">
      <alignment horizontal="right" vertical="center"/>
    </xf>
    <xf numFmtId="4" fontId="26" fillId="0" borderId="68">
      <alignment horizontal="right" vertical="center"/>
    </xf>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6" fillId="0" borderId="68" applyNumberFormat="0" applyFill="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4" fontId="22" fillId="14" borderId="68">
      <alignment horizontal="right" vertical="center"/>
    </xf>
    <xf numFmtId="0" fontId="26" fillId="16" borderId="68"/>
    <xf numFmtId="0" fontId="74" fillId="86" borderId="60" applyNumberFormat="0" applyAlignment="0" applyProtection="0"/>
    <xf numFmtId="0" fontId="22" fillId="9" borderId="68">
      <alignment horizontal="right" vertical="center"/>
    </xf>
    <xf numFmtId="0" fontId="26" fillId="0" borderId="68">
      <alignment horizontal="right" vertical="center"/>
    </xf>
    <xf numFmtId="0" fontId="94" fillId="0" borderId="62" applyNumberFormat="0" applyFill="0" applyAlignment="0" applyProtection="0"/>
    <xf numFmtId="0" fontId="26" fillId="9" borderId="69">
      <alignment horizontal="left" vertical="center"/>
    </xf>
    <xf numFmtId="0" fontId="87" fillId="73" borderId="60" applyNumberFormat="0" applyAlignment="0" applyProtection="0"/>
    <xf numFmtId="175" fontId="26" fillId="90" borderId="68" applyNumberFormat="0" applyFont="0" applyBorder="0" applyAlignment="0" applyProtection="0">
      <alignment horizontal="right" vertical="center"/>
    </xf>
    <xf numFmtId="0" fontId="69" fillId="89" borderId="67" applyNumberFormat="0" applyFont="0" applyAlignment="0" applyProtection="0"/>
    <xf numFmtId="0" fontId="26" fillId="0" borderId="71">
      <alignment horizontal="left" vertical="center" wrapText="1" indent="2"/>
    </xf>
    <xf numFmtId="4" fontId="26" fillId="16" borderId="68"/>
    <xf numFmtId="49" fontId="24" fillId="0" borderId="68" applyNumberFormat="0" applyFill="0" applyBorder="0" applyProtection="0">
      <alignment horizontal="left" vertical="center"/>
    </xf>
    <xf numFmtId="0" fontId="26" fillId="0" borderId="68">
      <alignment horizontal="right" vertical="center"/>
    </xf>
    <xf numFmtId="4" fontId="22" fillId="14" borderId="70">
      <alignment horizontal="right" vertical="center"/>
    </xf>
    <xf numFmtId="4" fontId="22" fillId="14" borderId="68">
      <alignment horizontal="right" vertical="center"/>
    </xf>
    <xf numFmtId="4" fontId="22" fillId="14" borderId="68">
      <alignment horizontal="right" vertical="center"/>
    </xf>
    <xf numFmtId="0" fontId="65" fillId="9" borderId="68">
      <alignment horizontal="right" vertical="center"/>
    </xf>
    <xf numFmtId="0" fontId="22" fillId="9" borderId="68">
      <alignment horizontal="right" vertical="center"/>
    </xf>
    <xf numFmtId="49" fontId="26" fillId="0" borderId="68" applyNumberFormat="0" applyFont="0" applyFill="0" applyBorder="0" applyProtection="0">
      <alignment horizontal="left" vertical="center" indent="2"/>
    </xf>
    <xf numFmtId="0" fontId="87" fillId="73" borderId="60" applyNumberFormat="0" applyAlignment="0" applyProtection="0"/>
    <xf numFmtId="0" fontId="72" fillId="86" borderId="59" applyNumberFormat="0" applyAlignment="0" applyProtection="0"/>
    <xf numFmtId="49" fontId="26" fillId="0" borderId="68" applyNumberFormat="0" applyFont="0" applyFill="0" applyBorder="0" applyProtection="0">
      <alignment horizontal="left" vertical="center" indent="2"/>
    </xf>
    <xf numFmtId="0" fontId="78" fillId="73" borderId="60" applyNumberFormat="0" applyAlignment="0" applyProtection="0"/>
    <xf numFmtId="4" fontId="26" fillId="0" borderId="68" applyFill="0" applyBorder="0" applyProtection="0">
      <alignment horizontal="right" vertical="center"/>
    </xf>
    <xf numFmtId="0" fontId="75" fillId="86" borderId="60" applyNumberFormat="0" applyAlignment="0" applyProtection="0"/>
    <xf numFmtId="0" fontId="94" fillId="0" borderId="62" applyNumberFormat="0" applyFill="0" applyAlignment="0" applyProtection="0"/>
    <xf numFmtId="0" fontId="91" fillId="86" borderId="59" applyNumberFormat="0" applyAlignment="0" applyProtection="0"/>
    <xf numFmtId="0" fontId="26" fillId="0" borderId="68" applyNumberFormat="0" applyFill="0" applyAlignment="0" applyProtection="0"/>
    <xf numFmtId="4" fontId="26" fillId="0" borderId="68">
      <alignment horizontal="right" vertical="center"/>
    </xf>
    <xf numFmtId="0" fontId="26" fillId="0" borderId="68">
      <alignment horizontal="right" vertical="center"/>
    </xf>
    <xf numFmtId="0" fontId="87" fillId="73" borderId="60" applyNumberFormat="0" applyAlignment="0" applyProtection="0"/>
    <xf numFmtId="0" fontId="72" fillId="86" borderId="59" applyNumberFormat="0" applyAlignment="0" applyProtection="0"/>
    <xf numFmtId="0" fontId="74" fillId="86" borderId="60" applyNumberFormat="0" applyAlignment="0" applyProtection="0"/>
    <xf numFmtId="0" fontId="26" fillId="14" borderId="71">
      <alignment horizontal="left" vertical="center" wrapText="1" indent="2"/>
    </xf>
    <xf numFmtId="0" fontId="75" fillId="86" borderId="60" applyNumberFormat="0" applyAlignment="0" applyProtection="0"/>
    <xf numFmtId="0" fontId="75" fillId="86" borderId="60" applyNumberFormat="0" applyAlignment="0" applyProtection="0"/>
    <xf numFmtId="4" fontId="22" fillId="14" borderId="69">
      <alignment horizontal="right" vertical="center"/>
    </xf>
    <xf numFmtId="0" fontId="22" fillId="14" borderId="69">
      <alignment horizontal="right" vertical="center"/>
    </xf>
    <xf numFmtId="0" fontId="22" fillId="14" borderId="68">
      <alignment horizontal="right" vertical="center"/>
    </xf>
    <xf numFmtId="4" fontId="65" fillId="9" borderId="68">
      <alignment horizontal="right" vertical="center"/>
    </xf>
    <xf numFmtId="0" fontId="78" fillId="73" borderId="60" applyNumberFormat="0" applyAlignment="0" applyProtection="0"/>
    <xf numFmtId="0" fontId="79" fillId="0" borderId="62" applyNumberFormat="0" applyFill="0" applyAlignment="0" applyProtection="0"/>
    <xf numFmtId="0" fontId="94" fillId="0" borderId="62" applyNumberFormat="0" applyFill="0" applyAlignment="0" applyProtection="0"/>
    <xf numFmtId="0" fontId="69" fillId="89" borderId="67" applyNumberFormat="0" applyFont="0" applyAlignment="0" applyProtection="0"/>
    <xf numFmtId="0" fontId="87" fillId="73" borderId="60" applyNumberFormat="0" applyAlignment="0" applyProtection="0"/>
    <xf numFmtId="49" fontId="24" fillId="0" borderId="68" applyNumberFormat="0" applyFill="0" applyBorder="0" applyProtection="0">
      <alignment horizontal="left" vertical="center"/>
    </xf>
    <xf numFmtId="0" fontId="26" fillId="14" borderId="71">
      <alignment horizontal="left" vertical="center" wrapText="1" indent="2"/>
    </xf>
    <xf numFmtId="0" fontId="75" fillId="86" borderId="60" applyNumberFormat="0" applyAlignment="0" applyProtection="0"/>
    <xf numFmtId="0" fontId="26" fillId="0" borderId="71">
      <alignment horizontal="left" vertical="center" wrapText="1" indent="2"/>
    </xf>
    <xf numFmtId="0" fontId="69" fillId="89" borderId="67" applyNumberFormat="0" applyFont="0" applyAlignment="0" applyProtection="0"/>
    <xf numFmtId="0" fontId="27"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4" fontId="26" fillId="16" borderId="68"/>
    <xf numFmtId="0" fontId="22" fillId="14" borderId="68">
      <alignment horizontal="right" vertical="center"/>
    </xf>
    <xf numFmtId="0" fontId="94" fillId="0" borderId="62" applyNumberFormat="0" applyFill="0" applyAlignment="0" applyProtection="0"/>
    <xf numFmtId="4" fontId="22" fillId="14" borderId="70">
      <alignment horizontal="right" vertical="center"/>
    </xf>
    <xf numFmtId="0" fontId="74" fillId="86" borderId="60" applyNumberFormat="0" applyAlignment="0" applyProtection="0"/>
    <xf numFmtId="0" fontId="22" fillId="14" borderId="69">
      <alignment horizontal="right" vertical="center"/>
    </xf>
    <xf numFmtId="0" fontId="75" fillId="86" borderId="60" applyNumberFormat="0" applyAlignment="0" applyProtection="0"/>
    <xf numFmtId="0" fontId="79" fillId="0" borderId="62" applyNumberFormat="0" applyFill="0" applyAlignment="0" applyProtection="0"/>
    <xf numFmtId="0" fontId="69" fillId="89" borderId="67" applyNumberFormat="0" applyFont="0" applyAlignment="0" applyProtection="0"/>
    <xf numFmtId="4" fontId="22" fillId="14" borderId="69">
      <alignment horizontal="right" vertical="center"/>
    </xf>
    <xf numFmtId="0" fontId="26" fillId="14" borderId="71">
      <alignment horizontal="left" vertical="center" wrapText="1" indent="2"/>
    </xf>
    <xf numFmtId="0" fontId="26" fillId="16" borderId="68"/>
    <xf numFmtId="175" fontId="26" fillId="90" borderId="68" applyNumberFormat="0" applyFont="0" applyBorder="0" applyAlignment="0" applyProtection="0">
      <alignment horizontal="right" vertical="center"/>
    </xf>
    <xf numFmtId="0" fontId="26" fillId="0" borderId="68" applyNumberFormat="0" applyFill="0" applyAlignment="0" applyProtection="0"/>
    <xf numFmtId="4" fontId="26" fillId="0" borderId="68" applyFill="0" applyBorder="0" applyProtection="0">
      <alignment horizontal="right" vertical="center"/>
    </xf>
    <xf numFmtId="4" fontId="22" fillId="9" borderId="68">
      <alignment horizontal="right" vertical="center"/>
    </xf>
    <xf numFmtId="0" fontId="79" fillId="0" borderId="62" applyNumberFormat="0" applyFill="0" applyAlignment="0" applyProtection="0"/>
    <xf numFmtId="49" fontId="24" fillId="0" borderId="68" applyNumberFormat="0" applyFill="0" applyBorder="0" applyProtection="0">
      <alignment horizontal="left" vertical="center"/>
    </xf>
    <xf numFmtId="49" fontId="26" fillId="0" borderId="69" applyNumberFormat="0" applyFont="0" applyFill="0" applyBorder="0" applyProtection="0">
      <alignment horizontal="left" vertical="center" indent="5"/>
    </xf>
    <xf numFmtId="0" fontId="26" fillId="9" borderId="69">
      <alignment horizontal="left" vertical="center"/>
    </xf>
    <xf numFmtId="0" fontId="75" fillId="86" borderId="60" applyNumberFormat="0" applyAlignment="0" applyProtection="0"/>
    <xf numFmtId="4" fontId="22" fillId="14" borderId="70">
      <alignment horizontal="right" vertical="center"/>
    </xf>
    <xf numFmtId="0" fontId="87" fillId="73" borderId="60" applyNumberFormat="0" applyAlignment="0" applyProtection="0"/>
    <xf numFmtId="0" fontId="87" fillId="73" borderId="60" applyNumberFormat="0" applyAlignment="0" applyProtection="0"/>
    <xf numFmtId="0" fontId="69" fillId="89" borderId="67" applyNumberFormat="0" applyFont="0" applyAlignment="0" applyProtection="0"/>
    <xf numFmtId="0" fontId="91" fillId="86" borderId="59" applyNumberFormat="0" applyAlignment="0" applyProtection="0"/>
    <xf numFmtId="0" fontId="94" fillId="0" borderId="62" applyNumberFormat="0" applyFill="0" applyAlignment="0" applyProtection="0"/>
    <xf numFmtId="0" fontId="22" fillId="14" borderId="68">
      <alignment horizontal="right" vertical="center"/>
    </xf>
    <xf numFmtId="0" fontId="27" fillId="89" borderId="67" applyNumberFormat="0" applyFont="0" applyAlignment="0" applyProtection="0"/>
    <xf numFmtId="4" fontId="26" fillId="0" borderId="68">
      <alignment horizontal="right" vertical="center"/>
    </xf>
    <xf numFmtId="0" fontId="94" fillId="0" borderId="62" applyNumberFormat="0" applyFill="0" applyAlignment="0" applyProtection="0"/>
    <xf numFmtId="0" fontId="22" fillId="14" borderId="68">
      <alignment horizontal="right" vertical="center"/>
    </xf>
    <xf numFmtId="0" fontId="22" fillId="14" borderId="68">
      <alignment horizontal="right" vertical="center"/>
    </xf>
    <xf numFmtId="4" fontId="65" fillId="9" borderId="68">
      <alignment horizontal="right" vertical="center"/>
    </xf>
    <xf numFmtId="0" fontId="22" fillId="9" borderId="68">
      <alignment horizontal="right" vertical="center"/>
    </xf>
    <xf numFmtId="4" fontId="22" fillId="9" borderId="68">
      <alignment horizontal="right" vertical="center"/>
    </xf>
    <xf numFmtId="0" fontId="65" fillId="9" borderId="68">
      <alignment horizontal="right" vertical="center"/>
    </xf>
    <xf numFmtId="4" fontId="65" fillId="9" borderId="68">
      <alignment horizontal="right" vertical="center"/>
    </xf>
    <xf numFmtId="0" fontId="22" fillId="14" borderId="68">
      <alignment horizontal="right" vertical="center"/>
    </xf>
    <xf numFmtId="4" fontId="22" fillId="14" borderId="68">
      <alignment horizontal="right" vertical="center"/>
    </xf>
    <xf numFmtId="0" fontId="22" fillId="14" borderId="68">
      <alignment horizontal="right" vertical="center"/>
    </xf>
    <xf numFmtId="4" fontId="22" fillId="14" borderId="68">
      <alignment horizontal="right" vertical="center"/>
    </xf>
    <xf numFmtId="0" fontId="22" fillId="14" borderId="69">
      <alignment horizontal="right" vertical="center"/>
    </xf>
    <xf numFmtId="4" fontId="22" fillId="14" borderId="69">
      <alignment horizontal="right" vertical="center"/>
    </xf>
    <xf numFmtId="0" fontId="22" fillId="14" borderId="70">
      <alignment horizontal="right" vertical="center"/>
    </xf>
    <xf numFmtId="4" fontId="22" fillId="14" borderId="70">
      <alignment horizontal="right" vertical="center"/>
    </xf>
    <xf numFmtId="0" fontId="75"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9" borderId="69">
      <alignment horizontal="left" vertical="center"/>
    </xf>
    <xf numFmtId="0" fontId="87" fillId="73" borderId="60" applyNumberFormat="0" applyAlignment="0" applyProtection="0"/>
    <xf numFmtId="0" fontId="26" fillId="0" borderId="68">
      <alignment horizontal="right" vertical="center"/>
    </xf>
    <xf numFmtId="4" fontId="26" fillId="0" borderId="68">
      <alignment horizontal="right" vertical="center"/>
    </xf>
    <xf numFmtId="0" fontId="26" fillId="0" borderId="68" applyNumberFormat="0" applyFill="0" applyAlignment="0" applyProtection="0"/>
    <xf numFmtId="0" fontId="91" fillId="86" borderId="59" applyNumberFormat="0" applyAlignment="0" applyProtection="0"/>
    <xf numFmtId="175" fontId="26" fillId="90" borderId="68" applyNumberFormat="0" applyFont="0" applyBorder="0" applyAlignment="0" applyProtection="0">
      <alignment horizontal="right" vertical="center"/>
    </xf>
    <xf numFmtId="0" fontId="26" fillId="16" borderId="68"/>
    <xf numFmtId="4" fontId="26" fillId="16" borderId="68"/>
    <xf numFmtId="0" fontId="94" fillId="0" borderId="62" applyNumberFormat="0" applyFill="0" applyAlignment="0" applyProtection="0"/>
    <xf numFmtId="0" fontId="27" fillId="89" borderId="67" applyNumberFormat="0" applyFont="0" applyAlignment="0" applyProtection="0"/>
    <xf numFmtId="0" fontId="69" fillId="89" borderId="67" applyNumberFormat="0" applyFont="0" applyAlignment="0" applyProtection="0"/>
    <xf numFmtId="0" fontId="26" fillId="0" borderId="68" applyNumberFormat="0" applyFill="0" applyAlignment="0" applyProtection="0"/>
    <xf numFmtId="0" fontId="79" fillId="0" borderId="62" applyNumberFormat="0" applyFill="0" applyAlignment="0" applyProtection="0"/>
    <xf numFmtId="0" fontId="94" fillId="0" borderId="62" applyNumberFormat="0" applyFill="0" applyAlignment="0" applyProtection="0"/>
    <xf numFmtId="0" fontId="78" fillId="73" borderId="60" applyNumberFormat="0" applyAlignment="0" applyProtection="0"/>
    <xf numFmtId="0" fontId="75" fillId="86" borderId="60" applyNumberFormat="0" applyAlignment="0" applyProtection="0"/>
    <xf numFmtId="4" fontId="65" fillId="9" borderId="68">
      <alignment horizontal="right" vertical="center"/>
    </xf>
    <xf numFmtId="0" fontId="22" fillId="9" borderId="68">
      <alignment horizontal="right" vertical="center"/>
    </xf>
    <xf numFmtId="175" fontId="26" fillId="90" borderId="68" applyNumberFormat="0" applyFont="0" applyBorder="0" applyAlignment="0" applyProtection="0">
      <alignment horizontal="right" vertical="center"/>
    </xf>
    <xf numFmtId="0" fontId="79" fillId="0" borderId="62" applyNumberFormat="0" applyFill="0" applyAlignment="0" applyProtection="0"/>
    <xf numFmtId="49" fontId="26" fillId="0" borderId="68" applyNumberFormat="0" applyFont="0" applyFill="0" applyBorder="0" applyProtection="0">
      <alignment horizontal="left" vertical="center" indent="2"/>
    </xf>
    <xf numFmtId="49" fontId="26" fillId="0" borderId="69" applyNumberFormat="0" applyFont="0" applyFill="0" applyBorder="0" applyProtection="0">
      <alignment horizontal="left" vertical="center" indent="5"/>
    </xf>
    <xf numFmtId="49" fontId="26" fillId="0" borderId="68" applyNumberFormat="0" applyFont="0" applyFill="0" applyBorder="0" applyProtection="0">
      <alignment horizontal="left" vertical="center" indent="2"/>
    </xf>
    <xf numFmtId="4" fontId="26" fillId="0" borderId="68" applyFill="0" applyBorder="0" applyProtection="0">
      <alignment horizontal="right" vertical="center"/>
    </xf>
    <xf numFmtId="49" fontId="24" fillId="0" borderId="68" applyNumberFormat="0" applyFill="0" applyBorder="0" applyProtection="0">
      <alignment horizontal="left" vertical="center"/>
    </xf>
    <xf numFmtId="0" fontId="26" fillId="0" borderId="71">
      <alignment horizontal="left" vertical="center" wrapText="1" indent="2"/>
    </xf>
    <xf numFmtId="0" fontId="91" fillId="86" borderId="59" applyNumberFormat="0" applyAlignment="0" applyProtection="0"/>
    <xf numFmtId="0" fontId="22" fillId="14" borderId="70">
      <alignment horizontal="right" vertical="center"/>
    </xf>
    <xf numFmtId="0" fontId="78" fillId="73" borderId="60" applyNumberFormat="0" applyAlignment="0" applyProtection="0"/>
    <xf numFmtId="0" fontId="22" fillId="14" borderId="70">
      <alignment horizontal="right" vertical="center"/>
    </xf>
    <xf numFmtId="4" fontId="22" fillId="14" borderId="68">
      <alignment horizontal="right" vertical="center"/>
    </xf>
    <xf numFmtId="0" fontId="22" fillId="14" borderId="68">
      <alignment horizontal="right" vertical="center"/>
    </xf>
    <xf numFmtId="0" fontId="72" fillId="86" borderId="59" applyNumberFormat="0" applyAlignment="0" applyProtection="0"/>
    <xf numFmtId="0" fontId="74" fillId="86" borderId="60" applyNumberFormat="0" applyAlignment="0" applyProtection="0"/>
    <xf numFmtId="0" fontId="79" fillId="0" borderId="62" applyNumberFormat="0" applyFill="0" applyAlignment="0" applyProtection="0"/>
    <xf numFmtId="0" fontId="26" fillId="16" borderId="68"/>
    <xf numFmtId="4" fontId="26" fillId="16" borderId="68"/>
    <xf numFmtId="4" fontId="22" fillId="14" borderId="68">
      <alignment horizontal="right" vertical="center"/>
    </xf>
    <xf numFmtId="0" fontId="65" fillId="9" borderId="68">
      <alignment horizontal="right" vertical="center"/>
    </xf>
    <xf numFmtId="0" fontId="78" fillId="73" borderId="60" applyNumberFormat="0" applyAlignment="0" applyProtection="0"/>
    <xf numFmtId="0" fontId="75" fillId="86" borderId="60" applyNumberFormat="0" applyAlignment="0" applyProtection="0"/>
    <xf numFmtId="4" fontId="26" fillId="0" borderId="68">
      <alignment horizontal="right" vertical="center"/>
    </xf>
    <xf numFmtId="0" fontId="26" fillId="14" borderId="71">
      <alignment horizontal="left" vertical="center" wrapText="1" indent="2"/>
    </xf>
    <xf numFmtId="0" fontId="26" fillId="0" borderId="71">
      <alignment horizontal="left" vertical="center" wrapText="1" indent="2"/>
    </xf>
    <xf numFmtId="0" fontId="91" fillId="86" borderId="59" applyNumberFormat="0" applyAlignment="0" applyProtection="0"/>
    <xf numFmtId="0" fontId="87" fillId="73" borderId="60" applyNumberFormat="0" applyAlignment="0" applyProtection="0"/>
    <xf numFmtId="0" fontId="74" fillId="86" borderId="60" applyNumberFormat="0" applyAlignment="0" applyProtection="0"/>
    <xf numFmtId="0" fontId="72" fillId="86" borderId="59" applyNumberFormat="0" applyAlignment="0" applyProtection="0"/>
    <xf numFmtId="0" fontId="22" fillId="14" borderId="70">
      <alignment horizontal="right" vertical="center"/>
    </xf>
    <xf numFmtId="0" fontId="65" fillId="9" borderId="68">
      <alignment horizontal="right" vertical="center"/>
    </xf>
    <xf numFmtId="4" fontId="22" fillId="9" borderId="68">
      <alignment horizontal="right" vertical="center"/>
    </xf>
    <xf numFmtId="4" fontId="22" fillId="14" borderId="68">
      <alignment horizontal="right" vertical="center"/>
    </xf>
    <xf numFmtId="49" fontId="26" fillId="0" borderId="69" applyNumberFormat="0" applyFont="0" applyFill="0" applyBorder="0" applyProtection="0">
      <alignment horizontal="left" vertical="center" indent="5"/>
    </xf>
    <xf numFmtId="4" fontId="26" fillId="0" borderId="68" applyFill="0" applyBorder="0" applyProtection="0">
      <alignment horizontal="right" vertical="center"/>
    </xf>
    <xf numFmtId="4" fontId="22" fillId="9" borderId="68">
      <alignment horizontal="right" vertical="center"/>
    </xf>
    <xf numFmtId="0" fontId="87" fillId="73" borderId="60" applyNumberFormat="0" applyAlignment="0" applyProtection="0"/>
    <xf numFmtId="0" fontId="78" fillId="73" borderId="60" applyNumberFormat="0" applyAlignment="0" applyProtection="0"/>
    <xf numFmtId="0" fontId="74" fillId="86" borderId="60" applyNumberFormat="0" applyAlignment="0" applyProtection="0"/>
    <xf numFmtId="0" fontId="26" fillId="14" borderId="71">
      <alignment horizontal="left" vertical="center" wrapText="1" indent="2"/>
    </xf>
    <xf numFmtId="0" fontId="26" fillId="0" borderId="71">
      <alignment horizontal="left" vertical="center" wrapText="1" indent="2"/>
    </xf>
    <xf numFmtId="0" fontId="26" fillId="14" borderId="71">
      <alignment horizontal="left" vertical="center" wrapText="1" indent="2"/>
    </xf>
    <xf numFmtId="0" fontId="4" fillId="0" borderId="0"/>
    <xf numFmtId="0" fontId="26" fillId="0" borderId="86">
      <alignment horizontal="left" vertical="center" wrapText="1" indent="2"/>
    </xf>
    <xf numFmtId="0" fontId="69" fillId="89" borderId="82" applyNumberFormat="0" applyFont="0" applyAlignment="0" applyProtection="0"/>
    <xf numFmtId="0" fontId="91" fillId="86" borderId="87" applyNumberFormat="0" applyAlignment="0" applyProtection="0"/>
    <xf numFmtId="0" fontId="87" fillId="73" borderId="80" applyNumberFormat="0" applyAlignment="0" applyProtection="0"/>
    <xf numFmtId="0" fontId="79" fillId="0" borderId="81" applyNumberFormat="0" applyFill="0" applyAlignment="0" applyProtection="0"/>
    <xf numFmtId="4" fontId="26" fillId="0" borderId="91" applyFill="0" applyBorder="0" applyProtection="0">
      <alignment horizontal="right" vertical="center"/>
    </xf>
    <xf numFmtId="49" fontId="26" fillId="0" borderId="83" applyNumberFormat="0" applyFont="0" applyFill="0" applyBorder="0" applyProtection="0">
      <alignment horizontal="left" vertical="center" indent="2"/>
    </xf>
    <xf numFmtId="175" fontId="26" fillId="90" borderId="83" applyNumberFormat="0" applyFont="0" applyBorder="0" applyAlignment="0" applyProtection="0">
      <alignment horizontal="right" vertical="center"/>
    </xf>
    <xf numFmtId="4" fontId="22" fillId="14" borderId="85">
      <alignment horizontal="right" vertical="center"/>
    </xf>
    <xf numFmtId="0" fontId="26" fillId="16" borderId="83"/>
    <xf numFmtId="0" fontId="62" fillId="0" borderId="0" applyNumberFormat="0" applyFill="0" applyBorder="0" applyAlignment="0" applyProtection="0"/>
    <xf numFmtId="0" fontId="78" fillId="73" borderId="80" applyNumberFormat="0" applyAlignment="0" applyProtection="0"/>
    <xf numFmtId="0" fontId="75" fillId="86" borderId="80" applyNumberFormat="0" applyAlignment="0" applyProtection="0"/>
    <xf numFmtId="0" fontId="22" fillId="14" borderId="83">
      <alignment horizontal="right" vertical="center"/>
    </xf>
    <xf numFmtId="0" fontId="22" fillId="14" borderId="83">
      <alignment horizontal="right" vertical="center"/>
    </xf>
    <xf numFmtId="4" fontId="26" fillId="0" borderId="91">
      <alignment horizontal="right" vertical="center"/>
    </xf>
    <xf numFmtId="0" fontId="69" fillId="89" borderId="82" applyNumberFormat="0" applyFont="0" applyAlignment="0" applyProtection="0"/>
    <xf numFmtId="0" fontId="59" fillId="46" borderId="50" applyNumberFormat="0" applyAlignment="0" applyProtection="0"/>
    <xf numFmtId="0" fontId="60" fillId="46" borderId="49" applyNumberFormat="0" applyAlignment="0" applyProtection="0"/>
    <xf numFmtId="49" fontId="26" fillId="0" borderId="84" applyNumberFormat="0" applyFont="0" applyFill="0" applyBorder="0" applyProtection="0">
      <alignment horizontal="left" vertical="center" indent="5"/>
    </xf>
    <xf numFmtId="0" fontId="61" fillId="0" borderId="0" applyNumberFormat="0" applyFill="0" applyBorder="0" applyAlignment="0" applyProtection="0"/>
    <xf numFmtId="0" fontId="22" fillId="14" borderId="83">
      <alignment horizontal="right" vertical="center"/>
    </xf>
    <xf numFmtId="0" fontId="62" fillId="0" borderId="0" applyNumberFormat="0" applyFill="0" applyBorder="0" applyAlignment="0" applyProtection="0"/>
    <xf numFmtId="0" fontId="5" fillId="0" borderId="51"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63"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63"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63" fillId="55" borderId="0" applyNumberFormat="0" applyBorder="0" applyAlignment="0" applyProtection="0"/>
    <xf numFmtId="0" fontId="72" fillId="86" borderId="87"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63" fillId="58" borderId="0" applyNumberFormat="0" applyBorder="0" applyAlignment="0" applyProtection="0"/>
    <xf numFmtId="4" fontId="26" fillId="16" borderId="83"/>
    <xf numFmtId="0" fontId="4" fillId="59" borderId="0" applyNumberFormat="0" applyBorder="0" applyAlignment="0" applyProtection="0"/>
    <xf numFmtId="0" fontId="4" fillId="60" borderId="0" applyNumberFormat="0" applyBorder="0" applyAlignment="0" applyProtection="0"/>
    <xf numFmtId="0" fontId="63"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63" fillId="64" borderId="0" applyNumberFormat="0" applyBorder="0" applyAlignment="0" applyProtection="0"/>
    <xf numFmtId="0" fontId="22" fillId="14" borderId="91">
      <alignment horizontal="right" vertical="center"/>
    </xf>
    <xf numFmtId="49" fontId="26" fillId="0" borderId="84" applyNumberFormat="0" applyFont="0" applyFill="0" applyBorder="0" applyProtection="0">
      <alignment horizontal="left" vertical="center" indent="5"/>
    </xf>
    <xf numFmtId="0" fontId="26" fillId="0" borderId="83" applyNumberFormat="0" applyFill="0" applyAlignment="0" applyProtection="0"/>
    <xf numFmtId="0" fontId="72" fillId="86" borderId="87" applyNumberFormat="0" applyAlignment="0" applyProtection="0"/>
    <xf numFmtId="0" fontId="59" fillId="46" borderId="50" applyNumberFormat="0" applyAlignment="0" applyProtection="0"/>
    <xf numFmtId="0" fontId="87" fillId="73" borderId="80" applyNumberFormat="0" applyAlignment="0" applyProtection="0"/>
    <xf numFmtId="0" fontId="5" fillId="0" borderId="51" applyNumberFormat="0" applyFill="0" applyAlignment="0" applyProtection="0"/>
    <xf numFmtId="0" fontId="59" fillId="46" borderId="50" applyNumberFormat="0" applyAlignment="0" applyProtection="0"/>
    <xf numFmtId="0" fontId="75" fillId="86" borderId="80" applyNumberFormat="0" applyAlignment="0" applyProtection="0"/>
    <xf numFmtId="0" fontId="74" fillId="86" borderId="88" applyNumberFormat="0" applyAlignment="0" applyProtection="0"/>
    <xf numFmtId="49" fontId="26" fillId="0" borderId="92" applyNumberFormat="0" applyFont="0" applyFill="0" applyBorder="0" applyProtection="0">
      <alignment horizontal="left" vertical="center" indent="5"/>
    </xf>
    <xf numFmtId="0" fontId="75" fillId="86" borderId="88" applyNumberFormat="0" applyAlignment="0" applyProtection="0"/>
    <xf numFmtId="4" fontId="22" fillId="14" borderId="85">
      <alignment horizontal="right" vertical="center"/>
    </xf>
    <xf numFmtId="49" fontId="26" fillId="0" borderId="84" applyNumberFormat="0" applyFont="0" applyFill="0" applyBorder="0" applyProtection="0">
      <alignment horizontal="left" vertical="center" indent="5"/>
    </xf>
    <xf numFmtId="0" fontId="4" fillId="60" borderId="0" applyNumberFormat="0" applyBorder="0" applyAlignment="0" applyProtection="0"/>
    <xf numFmtId="49" fontId="26" fillId="0" borderId="84" applyNumberFormat="0" applyFont="0" applyFill="0" applyBorder="0" applyProtection="0">
      <alignment horizontal="left" vertical="center" indent="5"/>
    </xf>
    <xf numFmtId="0" fontId="26" fillId="14" borderId="94">
      <alignment horizontal="left" vertical="center" wrapText="1" indent="2"/>
    </xf>
    <xf numFmtId="0" fontId="69" fillId="89" borderId="90" applyNumberFormat="0" applyFont="0" applyAlignment="0" applyProtection="0"/>
    <xf numFmtId="4" fontId="26" fillId="16" borderId="83"/>
    <xf numFmtId="4" fontId="22" fillId="14" borderId="83">
      <alignment horizontal="right" vertical="center"/>
    </xf>
    <xf numFmtId="4" fontId="22" fillId="14" borderId="83">
      <alignment horizontal="right" vertical="center"/>
    </xf>
    <xf numFmtId="4" fontId="26" fillId="0" borderId="83" applyFill="0" applyBorder="0" applyProtection="0">
      <alignment horizontal="right" vertical="center"/>
    </xf>
    <xf numFmtId="0" fontId="22" fillId="9" borderId="83">
      <alignment horizontal="right" vertical="center"/>
    </xf>
    <xf numFmtId="0" fontId="22" fillId="14" borderId="83">
      <alignment horizontal="right" vertical="center"/>
    </xf>
    <xf numFmtId="0" fontId="63" fillId="58" borderId="0" applyNumberFormat="0" applyBorder="0" applyAlignment="0" applyProtection="0"/>
    <xf numFmtId="0" fontId="26" fillId="9" borderId="84">
      <alignment horizontal="left" vertical="center"/>
    </xf>
    <xf numFmtId="0" fontId="26" fillId="0" borderId="83" applyNumberFormat="0" applyFill="0" applyAlignment="0" applyProtection="0"/>
    <xf numFmtId="0" fontId="78" fillId="73" borderId="80" applyNumberFormat="0" applyAlignment="0" applyProtection="0"/>
    <xf numFmtId="0" fontId="63" fillId="64" borderId="0" applyNumberFormat="0" applyBorder="0" applyAlignment="0" applyProtection="0"/>
    <xf numFmtId="0" fontId="75" fillId="86" borderId="80" applyNumberFormat="0" applyAlignment="0" applyProtection="0"/>
    <xf numFmtId="4" fontId="22" fillId="14" borderId="91">
      <alignment horizontal="right" vertical="center"/>
    </xf>
    <xf numFmtId="0" fontId="94" fillId="0" borderId="81" applyNumberFormat="0" applyFill="0" applyAlignment="0" applyProtection="0"/>
    <xf numFmtId="0" fontId="79" fillId="0" borderId="81" applyNumberFormat="0" applyFill="0" applyAlignment="0" applyProtection="0"/>
    <xf numFmtId="0" fontId="75" fillId="86" borderId="80" applyNumberFormat="0" applyAlignment="0" applyProtection="0"/>
    <xf numFmtId="0" fontId="87" fillId="73" borderId="80" applyNumberFormat="0" applyAlignment="0" applyProtection="0"/>
    <xf numFmtId="0" fontId="75" fillId="86" borderId="73" applyNumberFormat="0" applyAlignment="0" applyProtection="0"/>
    <xf numFmtId="4" fontId="22" fillId="14" borderId="83">
      <alignment horizontal="right" vertical="center"/>
    </xf>
    <xf numFmtId="0" fontId="69" fillId="89" borderId="82" applyNumberFormat="0" applyFont="0" applyAlignment="0" applyProtection="0"/>
    <xf numFmtId="0" fontId="26" fillId="0" borderId="83">
      <alignment horizontal="right" vertical="center"/>
    </xf>
    <xf numFmtId="0" fontId="26" fillId="9" borderId="84">
      <alignment horizontal="left" vertical="center"/>
    </xf>
    <xf numFmtId="0" fontId="26" fillId="14" borderId="86">
      <alignment horizontal="left" vertical="center" wrapText="1" indent="2"/>
    </xf>
    <xf numFmtId="0" fontId="4" fillId="47" borderId="0" applyNumberFormat="0" applyBorder="0" applyAlignment="0" applyProtection="0"/>
    <xf numFmtId="0" fontId="26" fillId="16" borderId="83"/>
    <xf numFmtId="4" fontId="65" fillId="9" borderId="83">
      <alignment horizontal="right" vertical="center"/>
    </xf>
    <xf numFmtId="4" fontId="22" fillId="14" borderId="84">
      <alignment horizontal="right" vertical="center"/>
    </xf>
    <xf numFmtId="4" fontId="22" fillId="14" borderId="85">
      <alignment horizontal="right" vertical="center"/>
    </xf>
    <xf numFmtId="0" fontId="87" fillId="73" borderId="73" applyNumberFormat="0" applyAlignment="0" applyProtection="0"/>
    <xf numFmtId="4" fontId="22" fillId="14" borderId="83">
      <alignment horizontal="right" vertical="center"/>
    </xf>
    <xf numFmtId="0" fontId="4" fillId="57" borderId="0" applyNumberFormat="0" applyBorder="0" applyAlignment="0" applyProtection="0"/>
    <xf numFmtId="0" fontId="26" fillId="0" borderId="86">
      <alignment horizontal="left" vertical="center" wrapText="1" indent="2"/>
    </xf>
    <xf numFmtId="49" fontId="26" fillId="0" borderId="83" applyNumberFormat="0" applyFont="0" applyFill="0" applyBorder="0" applyProtection="0">
      <alignment horizontal="left" vertical="center" indent="2"/>
    </xf>
    <xf numFmtId="0" fontId="22" fillId="9" borderId="83">
      <alignment horizontal="right" vertical="center"/>
    </xf>
    <xf numFmtId="175" fontId="26" fillId="90" borderId="83" applyNumberFormat="0" applyFont="0" applyBorder="0" applyAlignment="0" applyProtection="0">
      <alignment horizontal="right" vertical="center"/>
    </xf>
    <xf numFmtId="0" fontId="75" fillId="86" borderId="80" applyNumberFormat="0" applyAlignment="0" applyProtection="0"/>
    <xf numFmtId="0" fontId="74" fillId="86" borderId="80" applyNumberFormat="0" applyAlignment="0" applyProtection="0"/>
    <xf numFmtId="4" fontId="26" fillId="16" borderId="83"/>
    <xf numFmtId="0" fontId="5" fillId="0" borderId="51" applyNumberFormat="0" applyFill="0" applyAlignment="0" applyProtection="0"/>
    <xf numFmtId="0" fontId="62" fillId="0" borderId="0" applyNumberFormat="0" applyFill="0" applyBorder="0" applyAlignment="0" applyProtection="0"/>
    <xf numFmtId="0" fontId="60" fillId="46" borderId="49" applyNumberFormat="0" applyAlignment="0" applyProtection="0"/>
    <xf numFmtId="0" fontId="59" fillId="46" borderId="50" applyNumberFormat="0" applyAlignment="0" applyProtection="0"/>
    <xf numFmtId="0" fontId="26" fillId="0" borderId="86">
      <alignment horizontal="left" vertical="center" wrapText="1" indent="2"/>
    </xf>
    <xf numFmtId="0" fontId="79" fillId="0" borderId="81" applyNumberFormat="0" applyFill="0" applyAlignment="0" applyProtection="0"/>
    <xf numFmtId="0" fontId="79" fillId="0" borderId="81" applyNumberFormat="0" applyFill="0" applyAlignment="0" applyProtection="0"/>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49" fontId="26" fillId="0" borderId="84" applyNumberFormat="0" applyFont="0" applyFill="0" applyBorder="0" applyProtection="0">
      <alignment horizontal="left" vertical="center" indent="5"/>
    </xf>
    <xf numFmtId="0" fontId="27" fillId="89" borderId="90" applyNumberFormat="0" applyFont="0" applyAlignment="0" applyProtection="0"/>
    <xf numFmtId="4" fontId="22" fillId="9" borderId="83">
      <alignment horizontal="right" vertical="center"/>
    </xf>
    <xf numFmtId="0" fontId="94" fillId="0" borderId="81" applyNumberFormat="0" applyFill="0" applyAlignment="0" applyProtection="0"/>
    <xf numFmtId="0" fontId="26" fillId="0" borderId="86">
      <alignment horizontal="left" vertical="center" wrapText="1" indent="2"/>
    </xf>
    <xf numFmtId="0" fontId="94" fillId="0" borderId="74" applyNumberFormat="0" applyFill="0" applyAlignment="0" applyProtection="0"/>
    <xf numFmtId="0" fontId="26" fillId="14" borderId="86">
      <alignment horizontal="left" vertical="center" wrapText="1" indent="2"/>
    </xf>
    <xf numFmtId="0" fontId="87" fillId="73" borderId="80" applyNumberFormat="0" applyAlignment="0" applyProtection="0"/>
    <xf numFmtId="4" fontId="26" fillId="0" borderId="83">
      <alignment horizontal="right" vertical="center"/>
    </xf>
    <xf numFmtId="0" fontId="27" fillId="89" borderId="82" applyNumberFormat="0" applyFont="0" applyAlignment="0" applyProtection="0"/>
    <xf numFmtId="0" fontId="74" fillId="86" borderId="80" applyNumberFormat="0" applyAlignment="0" applyProtection="0"/>
    <xf numFmtId="0" fontId="26" fillId="16" borderId="83"/>
    <xf numFmtId="0" fontId="4" fillId="47" borderId="0" applyNumberFormat="0" applyBorder="0" applyAlignment="0" applyProtection="0"/>
    <xf numFmtId="0" fontId="26" fillId="14" borderId="86">
      <alignment horizontal="left" vertical="center" wrapText="1" indent="2"/>
    </xf>
    <xf numFmtId="0" fontId="72" fillId="86" borderId="87" applyNumberFormat="0" applyAlignment="0" applyProtection="0"/>
    <xf numFmtId="49" fontId="26" fillId="0" borderId="83" applyNumberFormat="0" applyFont="0" applyFill="0" applyBorder="0" applyProtection="0">
      <alignment horizontal="left" vertical="center" indent="2"/>
    </xf>
    <xf numFmtId="0" fontId="22" fillId="14" borderId="83">
      <alignment horizontal="right" vertical="center"/>
    </xf>
    <xf numFmtId="0" fontId="26" fillId="14" borderId="86">
      <alignment horizontal="left" vertical="center" wrapText="1" indent="2"/>
    </xf>
    <xf numFmtId="4" fontId="22" fillId="14" borderId="85">
      <alignment horizontal="right" vertical="center"/>
    </xf>
    <xf numFmtId="0" fontId="4" fillId="47" borderId="0" applyNumberFormat="0" applyBorder="0" applyAlignment="0" applyProtection="0"/>
    <xf numFmtId="0" fontId="87" fillId="73" borderId="80" applyNumberFormat="0" applyAlignment="0" applyProtection="0"/>
    <xf numFmtId="4" fontId="22" fillId="9" borderId="83">
      <alignment horizontal="right" vertical="center"/>
    </xf>
    <xf numFmtId="0" fontId="78" fillId="73" borderId="80" applyNumberFormat="0" applyAlignment="0" applyProtection="0"/>
    <xf numFmtId="4" fontId="65" fillId="9" borderId="91">
      <alignment horizontal="right" vertical="center"/>
    </xf>
    <xf numFmtId="0" fontId="26" fillId="16" borderId="83"/>
    <xf numFmtId="0" fontId="65" fillId="9" borderId="83">
      <alignment horizontal="right" vertical="center"/>
    </xf>
    <xf numFmtId="0" fontId="22" fillId="14" borderId="83">
      <alignment horizontal="right" vertical="center"/>
    </xf>
    <xf numFmtId="0" fontId="26" fillId="14" borderId="86">
      <alignment horizontal="left" vertical="center" wrapText="1" indent="2"/>
    </xf>
    <xf numFmtId="4" fontId="22" fillId="14" borderId="84">
      <alignment horizontal="right" vertical="center"/>
    </xf>
    <xf numFmtId="0" fontId="94" fillId="0" borderId="81" applyNumberFormat="0" applyFill="0" applyAlignment="0" applyProtection="0"/>
    <xf numFmtId="0" fontId="26" fillId="0" borderId="86">
      <alignment horizontal="left" vertical="center" wrapText="1" indent="2"/>
    </xf>
    <xf numFmtId="4" fontId="26" fillId="0" borderId="83" applyFill="0" applyBorder="0" applyProtection="0">
      <alignment horizontal="right" vertical="center"/>
    </xf>
    <xf numFmtId="0" fontId="75" fillId="86" borderId="73" applyNumberFormat="0" applyAlignment="0" applyProtection="0"/>
    <xf numFmtId="0" fontId="65" fillId="9" borderId="83">
      <alignment horizontal="right" vertical="center"/>
    </xf>
    <xf numFmtId="0" fontId="78" fillId="73" borderId="88" applyNumberFormat="0" applyAlignment="0" applyProtection="0"/>
    <xf numFmtId="4" fontId="22" fillId="14" borderId="83">
      <alignment horizontal="right" vertical="center"/>
    </xf>
    <xf numFmtId="0" fontId="87" fillId="73" borderId="73" applyNumberFormat="0" applyAlignment="0" applyProtection="0"/>
    <xf numFmtId="4" fontId="65" fillId="9" borderId="83">
      <alignment horizontal="right" vertical="center"/>
    </xf>
    <xf numFmtId="0" fontId="26" fillId="9" borderId="84">
      <alignment horizontal="left" vertical="center"/>
    </xf>
    <xf numFmtId="0" fontId="69" fillId="89" borderId="75" applyNumberFormat="0" applyFont="0" applyAlignment="0" applyProtection="0"/>
    <xf numFmtId="0" fontId="91" fillId="86" borderId="72" applyNumberFormat="0" applyAlignment="0" applyProtection="0"/>
    <xf numFmtId="0" fontId="62" fillId="0" borderId="0" applyNumberFormat="0" applyFill="0" applyBorder="0" applyAlignment="0" applyProtection="0"/>
    <xf numFmtId="0" fontId="94" fillId="0" borderId="74" applyNumberFormat="0" applyFill="0" applyAlignment="0" applyProtection="0"/>
    <xf numFmtId="0" fontId="4" fillId="47" borderId="0" applyNumberFormat="0" applyBorder="0" applyAlignment="0" applyProtection="0"/>
    <xf numFmtId="0" fontId="63" fillId="52" borderId="0" applyNumberFormat="0" applyBorder="0" applyAlignment="0" applyProtection="0"/>
    <xf numFmtId="0" fontId="74" fillId="86" borderId="80" applyNumberFormat="0" applyAlignment="0" applyProtection="0"/>
    <xf numFmtId="0" fontId="22" fillId="9" borderId="83">
      <alignment horizontal="right" vertical="center"/>
    </xf>
    <xf numFmtId="0" fontId="87" fillId="73" borderId="80" applyNumberFormat="0" applyAlignment="0" applyProtection="0"/>
    <xf numFmtId="0" fontId="26" fillId="0" borderId="86">
      <alignment horizontal="left" vertical="center" wrapText="1" indent="2"/>
    </xf>
    <xf numFmtId="0" fontId="22" fillId="14" borderId="85">
      <alignment horizontal="right" vertical="center"/>
    </xf>
    <xf numFmtId="0" fontId="69" fillId="89" borderId="82" applyNumberFormat="0" applyFont="0" applyAlignment="0" applyProtection="0"/>
    <xf numFmtId="0" fontId="63" fillId="64" borderId="0" applyNumberFormat="0" applyBorder="0" applyAlignment="0" applyProtection="0"/>
    <xf numFmtId="49" fontId="24" fillId="0" borderId="83" applyNumberFormat="0" applyFill="0" applyBorder="0" applyProtection="0">
      <alignment horizontal="left" vertical="center"/>
    </xf>
    <xf numFmtId="0" fontId="27" fillId="89" borderId="82" applyNumberFormat="0" applyFont="0" applyAlignment="0" applyProtection="0"/>
    <xf numFmtId="0" fontId="63" fillId="61" borderId="0" applyNumberFormat="0" applyBorder="0" applyAlignment="0" applyProtection="0"/>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22" fillId="14" borderId="77">
      <alignment horizontal="right" vertical="center"/>
    </xf>
    <xf numFmtId="4" fontId="22" fillId="14" borderId="77">
      <alignment horizontal="right" vertical="center"/>
    </xf>
    <xf numFmtId="0" fontId="22" fillId="14" borderId="78">
      <alignment horizontal="right" vertical="center"/>
    </xf>
    <xf numFmtId="4" fontId="22" fillId="14" borderId="78">
      <alignment horizontal="right" vertical="center"/>
    </xf>
    <xf numFmtId="0" fontId="75"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9" borderId="77">
      <alignment horizontal="left" vertical="center"/>
    </xf>
    <xf numFmtId="4" fontId="26" fillId="0" borderId="83" applyFill="0" applyBorder="0" applyProtection="0">
      <alignment horizontal="right" vertical="center"/>
    </xf>
    <xf numFmtId="0" fontId="87" fillId="73" borderId="73" applyNumberFormat="0" applyAlignment="0" applyProtection="0"/>
    <xf numFmtId="0" fontId="26" fillId="0" borderId="76">
      <alignment horizontal="right" vertical="center"/>
    </xf>
    <xf numFmtId="4" fontId="26" fillId="0" borderId="76">
      <alignment horizontal="right" vertical="center"/>
    </xf>
    <xf numFmtId="49" fontId="26" fillId="0" borderId="83" applyNumberFormat="0" applyFont="0" applyFill="0" applyBorder="0" applyProtection="0">
      <alignment horizontal="left" vertical="center" indent="2"/>
    </xf>
    <xf numFmtId="0" fontId="26" fillId="0" borderId="76" applyNumberFormat="0" applyFill="0" applyAlignment="0" applyProtection="0"/>
    <xf numFmtId="0" fontId="91" fillId="86" borderId="72" applyNumberFormat="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0" fontId="94" fillId="0" borderId="74" applyNumberFormat="0" applyFill="0" applyAlignment="0" applyProtection="0"/>
    <xf numFmtId="0" fontId="72" fillId="86" borderId="87"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2" fillId="14" borderId="84">
      <alignment horizontal="right" vertical="center"/>
    </xf>
    <xf numFmtId="0" fontId="94" fillId="0" borderId="81" applyNumberFormat="0" applyFill="0" applyAlignment="0" applyProtection="0"/>
    <xf numFmtId="0" fontId="60" fillId="46" borderId="49" applyNumberFormat="0" applyAlignment="0" applyProtection="0"/>
    <xf numFmtId="0" fontId="69" fillId="89" borderId="82" applyNumberFormat="0" applyFont="0" applyAlignment="0" applyProtection="0"/>
    <xf numFmtId="4" fontId="26" fillId="0" borderId="83"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2" fillId="14" borderId="85">
      <alignment horizontal="right" vertical="center"/>
    </xf>
    <xf numFmtId="0" fontId="4" fillId="51" borderId="0" applyNumberFormat="0" applyBorder="0" applyAlignment="0" applyProtection="0"/>
    <xf numFmtId="0" fontId="22" fillId="14" borderId="83">
      <alignment horizontal="right" vertical="center"/>
    </xf>
    <xf numFmtId="0" fontId="91" fillId="86" borderId="87" applyNumberFormat="0" applyAlignment="0" applyProtection="0"/>
    <xf numFmtId="0" fontId="4" fillId="50" borderId="0" applyNumberFormat="0" applyBorder="0" applyAlignment="0" applyProtection="0"/>
    <xf numFmtId="0" fontId="74" fillId="86" borderId="80" applyNumberFormat="0" applyAlignment="0" applyProtection="0"/>
    <xf numFmtId="0" fontId="94" fillId="0" borderId="81" applyNumberFormat="0" applyFill="0" applyAlignment="0" applyProtection="0"/>
    <xf numFmtId="4" fontId="22" fillId="14" borderId="83">
      <alignment horizontal="right" vertical="center"/>
    </xf>
    <xf numFmtId="0" fontId="63" fillId="55" borderId="0" applyNumberFormat="0" applyBorder="0" applyAlignment="0" applyProtection="0"/>
    <xf numFmtId="0" fontId="26" fillId="0" borderId="83" applyNumberFormat="0" applyFill="0" applyAlignment="0" applyProtection="0"/>
    <xf numFmtId="0" fontId="4" fillId="56" borderId="0" applyNumberFormat="0" applyBorder="0" applyAlignment="0" applyProtection="0"/>
    <xf numFmtId="0" fontId="94" fillId="0" borderId="81" applyNumberFormat="0" applyFill="0" applyAlignment="0" applyProtection="0"/>
    <xf numFmtId="4" fontId="26" fillId="0" borderId="83">
      <alignment horizontal="right" vertical="center"/>
    </xf>
    <xf numFmtId="4" fontId="22" fillId="14" borderId="85">
      <alignment horizontal="right" vertical="center"/>
    </xf>
    <xf numFmtId="0" fontId="65" fillId="9" borderId="83">
      <alignment horizontal="right" vertical="center"/>
    </xf>
    <xf numFmtId="0" fontId="27" fillId="89" borderId="82" applyNumberFormat="0" applyFont="0" applyAlignment="0" applyProtection="0"/>
    <xf numFmtId="0" fontId="4" fillId="59" borderId="0" applyNumberFormat="0" applyBorder="0" applyAlignment="0" applyProtection="0"/>
    <xf numFmtId="0" fontId="87" fillId="73" borderId="80" applyNumberFormat="0" applyAlignment="0" applyProtection="0"/>
    <xf numFmtId="4" fontId="65" fillId="9" borderId="83">
      <alignment horizontal="right" vertical="center"/>
    </xf>
    <xf numFmtId="0" fontId="26" fillId="0" borderId="86">
      <alignment horizontal="left" vertical="center" wrapText="1" indent="2"/>
    </xf>
    <xf numFmtId="0" fontId="91" fillId="86" borderId="87" applyNumberFormat="0" applyAlignment="0" applyProtection="0"/>
    <xf numFmtId="0" fontId="69" fillId="89" borderId="82" applyNumberFormat="0" applyFont="0" applyAlignment="0" applyProtection="0"/>
    <xf numFmtId="0" fontId="78" fillId="73" borderId="80" applyNumberFormat="0" applyAlignment="0" applyProtection="0"/>
    <xf numFmtId="49" fontId="24" fillId="0" borderId="83" applyNumberFormat="0" applyFill="0" applyBorder="0" applyProtection="0">
      <alignment horizontal="left" vertical="center"/>
    </xf>
    <xf numFmtId="4" fontId="22" fillId="9" borderId="83">
      <alignment horizontal="right" vertical="center"/>
    </xf>
    <xf numFmtId="0" fontId="94" fillId="0" borderId="81" applyNumberFormat="0" applyFill="0" applyAlignment="0" applyProtection="0"/>
    <xf numFmtId="0" fontId="4" fillId="53" borderId="0" applyNumberFormat="0" applyBorder="0" applyAlignment="0" applyProtection="0"/>
    <xf numFmtId="0" fontId="91" fillId="86" borderId="87" applyNumberFormat="0" applyAlignment="0" applyProtection="0"/>
    <xf numFmtId="0" fontId="87" fillId="73" borderId="80" applyNumberFormat="0" applyAlignment="0" applyProtection="0"/>
    <xf numFmtId="0" fontId="4" fillId="51" borderId="0" applyNumberFormat="0" applyBorder="0" applyAlignment="0" applyProtection="0"/>
    <xf numFmtId="0" fontId="63" fillId="61" borderId="0" applyNumberFormat="0" applyBorder="0" applyAlignment="0" applyProtection="0"/>
    <xf numFmtId="0" fontId="4" fillId="47" borderId="0" applyNumberFormat="0" applyBorder="0" applyAlignment="0" applyProtection="0"/>
    <xf numFmtId="49" fontId="24" fillId="0" borderId="83" applyNumberFormat="0" applyFill="0" applyBorder="0" applyProtection="0">
      <alignment horizontal="left" vertical="center"/>
    </xf>
    <xf numFmtId="0" fontId="94" fillId="0" borderId="81" applyNumberFormat="0" applyFill="0" applyAlignment="0" applyProtection="0"/>
    <xf numFmtId="0" fontId="63" fillId="52" borderId="0" applyNumberFormat="0" applyBorder="0" applyAlignment="0" applyProtection="0"/>
    <xf numFmtId="49" fontId="26" fillId="0" borderId="76" applyNumberFormat="0" applyFont="0" applyFill="0" applyBorder="0" applyProtection="0">
      <alignment horizontal="left" vertical="center" indent="2"/>
    </xf>
    <xf numFmtId="49" fontId="26" fillId="0" borderId="77" applyNumberFormat="0" applyFont="0" applyFill="0" applyBorder="0" applyProtection="0">
      <alignment horizontal="left" vertical="center" indent="5"/>
    </xf>
    <xf numFmtId="0" fontId="87" fillId="73" borderId="80" applyNumberFormat="0" applyAlignment="0" applyProtection="0"/>
    <xf numFmtId="0" fontId="26" fillId="9" borderId="84">
      <alignment horizontal="left" vertical="center"/>
    </xf>
    <xf numFmtId="0" fontId="75" fillId="86" borderId="80" applyNumberFormat="0" applyAlignment="0" applyProtection="0"/>
    <xf numFmtId="0" fontId="94" fillId="0" borderId="81" applyNumberFormat="0" applyFill="0" applyAlignment="0" applyProtection="0"/>
    <xf numFmtId="4" fontId="22" fillId="14" borderId="84">
      <alignment horizontal="right" vertical="center"/>
    </xf>
    <xf numFmtId="0" fontId="27" fillId="89" borderId="82" applyNumberFormat="0" applyFont="0" applyAlignment="0" applyProtection="0"/>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4" fontId="22" fillId="14" borderId="85">
      <alignment horizontal="right" vertical="center"/>
    </xf>
    <xf numFmtId="0" fontId="63" fillId="64" borderId="0" applyNumberFormat="0" applyBorder="0" applyAlignment="0" applyProtection="0"/>
    <xf numFmtId="0" fontId="94" fillId="0" borderId="81" applyNumberFormat="0" applyFill="0" applyAlignment="0" applyProtection="0"/>
    <xf numFmtId="0" fontId="78" fillId="73" borderId="80" applyNumberFormat="0" applyAlignment="0" applyProtection="0"/>
    <xf numFmtId="0" fontId="79" fillId="0" borderId="81" applyNumberFormat="0" applyFill="0" applyAlignment="0" applyProtection="0"/>
    <xf numFmtId="0" fontId="69" fillId="89" borderId="82" applyNumberFormat="0" applyFont="0" applyAlignment="0" applyProtection="0"/>
    <xf numFmtId="0" fontId="94" fillId="0" borderId="81" applyNumberFormat="0" applyFill="0" applyAlignment="0" applyProtection="0"/>
    <xf numFmtId="0" fontId="63" fillId="55" borderId="0" applyNumberFormat="0" applyBorder="0" applyAlignment="0" applyProtection="0"/>
    <xf numFmtId="0" fontId="69" fillId="89" borderId="82" applyNumberFormat="0" applyFont="0" applyAlignment="0" applyProtection="0"/>
    <xf numFmtId="0" fontId="26" fillId="0" borderId="83" applyNumberFormat="0" applyFill="0" applyAlignment="0" applyProtection="0"/>
    <xf numFmtId="49" fontId="26" fillId="0" borderId="84" applyNumberFormat="0" applyFont="0" applyFill="0" applyBorder="0" applyProtection="0">
      <alignment horizontal="left" vertical="center" indent="5"/>
    </xf>
    <xf numFmtId="0" fontId="26" fillId="0" borderId="83" applyNumberFormat="0" applyFill="0" applyAlignment="0" applyProtection="0"/>
    <xf numFmtId="4" fontId="26" fillId="0" borderId="83">
      <alignment horizontal="right" vertical="center"/>
    </xf>
    <xf numFmtId="4" fontId="26" fillId="0" borderId="83">
      <alignment horizontal="right" vertical="center"/>
    </xf>
    <xf numFmtId="0" fontId="22" fillId="14" borderId="83">
      <alignment horizontal="right" vertical="center"/>
    </xf>
    <xf numFmtId="0" fontId="26" fillId="14" borderId="86">
      <alignment horizontal="left" vertical="center" wrapText="1" indent="2"/>
    </xf>
    <xf numFmtId="0" fontId="87" fillId="73" borderId="80" applyNumberFormat="0" applyAlignment="0" applyProtection="0"/>
    <xf numFmtId="0" fontId="26" fillId="0" borderId="83">
      <alignment horizontal="right" vertical="center"/>
    </xf>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175" fontId="26" fillId="90" borderId="83" applyNumberFormat="0" applyFont="0" applyBorder="0" applyAlignment="0" applyProtection="0">
      <alignment horizontal="right" vertical="center"/>
    </xf>
    <xf numFmtId="0" fontId="59" fillId="46" borderId="50" applyNumberFormat="0" applyAlignment="0" applyProtection="0"/>
    <xf numFmtId="0" fontId="22" fillId="14" borderId="85">
      <alignment horizontal="right" vertical="center"/>
    </xf>
    <xf numFmtId="0" fontId="75" fillId="86" borderId="80" applyNumberFormat="0" applyAlignment="0" applyProtection="0"/>
    <xf numFmtId="0" fontId="74" fillId="86" borderId="80" applyNumberFormat="0" applyAlignment="0" applyProtection="0"/>
    <xf numFmtId="0" fontId="94" fillId="0" borderId="81" applyNumberFormat="0" applyFill="0" applyAlignment="0" applyProtection="0"/>
    <xf numFmtId="0" fontId="94" fillId="0" borderId="81" applyNumberFormat="0" applyFill="0" applyAlignment="0" applyProtection="0"/>
    <xf numFmtId="0" fontId="27" fillId="89" borderId="82" applyNumberFormat="0" applyFont="0" applyAlignment="0" applyProtection="0"/>
    <xf numFmtId="0" fontId="63" fillId="61" borderId="0" applyNumberFormat="0" applyBorder="0" applyAlignment="0" applyProtection="0"/>
    <xf numFmtId="0" fontId="22" fillId="14" borderId="85">
      <alignment horizontal="right" vertical="center"/>
    </xf>
    <xf numFmtId="0" fontId="4" fillId="59" borderId="0" applyNumberFormat="0" applyBorder="0" applyAlignment="0" applyProtection="0"/>
    <xf numFmtId="0" fontId="22" fillId="14" borderId="84">
      <alignment horizontal="right" vertical="center"/>
    </xf>
    <xf numFmtId="0" fontId="69" fillId="89" borderId="90" applyNumberFormat="0" applyFont="0" applyAlignment="0" applyProtection="0"/>
    <xf numFmtId="4" fontId="22" fillId="9" borderId="83">
      <alignment horizontal="right" vertical="center"/>
    </xf>
    <xf numFmtId="4" fontId="22" fillId="14" borderId="83">
      <alignment horizontal="right" vertical="center"/>
    </xf>
    <xf numFmtId="0" fontId="61" fillId="0" borderId="0" applyNumberFormat="0" applyFill="0" applyBorder="0" applyAlignment="0" applyProtection="0"/>
    <xf numFmtId="4" fontId="22" fillId="14" borderId="83">
      <alignment horizontal="right" vertical="center"/>
    </xf>
    <xf numFmtId="0" fontId="78" fillId="73" borderId="73" applyNumberFormat="0" applyAlignment="0" applyProtection="0"/>
    <xf numFmtId="0" fontId="22" fillId="14" borderId="83">
      <alignment horizontal="right" vertical="center"/>
    </xf>
    <xf numFmtId="4" fontId="22" fillId="14" borderId="83">
      <alignment horizontal="right" vertical="center"/>
    </xf>
    <xf numFmtId="0" fontId="91" fillId="86" borderId="87" applyNumberFormat="0" applyAlignment="0" applyProtection="0"/>
    <xf numFmtId="4" fontId="22" fillId="14" borderId="83">
      <alignment horizontal="right" vertical="center"/>
    </xf>
    <xf numFmtId="0" fontId="26" fillId="0" borderId="83">
      <alignment horizontal="right" vertical="center"/>
    </xf>
    <xf numFmtId="0" fontId="4" fillId="48" borderId="0" applyNumberFormat="0" applyBorder="0" applyAlignment="0" applyProtection="0"/>
    <xf numFmtId="0" fontId="63" fillId="49" borderId="0" applyNumberFormat="0" applyBorder="0" applyAlignment="0" applyProtection="0"/>
    <xf numFmtId="0" fontId="61" fillId="0" borderId="0" applyNumberFormat="0" applyFill="0" applyBorder="0" applyAlignment="0" applyProtection="0"/>
    <xf numFmtId="0" fontId="26" fillId="0" borderId="86">
      <alignment horizontal="left" vertical="center" wrapText="1" indent="2"/>
    </xf>
    <xf numFmtId="0" fontId="26" fillId="16" borderId="83"/>
    <xf numFmtId="4" fontId="26" fillId="0" borderId="83" applyFill="0" applyBorder="0" applyProtection="0">
      <alignment horizontal="right" vertical="center"/>
    </xf>
    <xf numFmtId="0" fontId="75" fillId="86" borderId="80" applyNumberFormat="0" applyAlignment="0" applyProtection="0"/>
    <xf numFmtId="0" fontId="26" fillId="14" borderId="79">
      <alignment horizontal="left" vertical="center" wrapText="1" indent="2"/>
    </xf>
    <xf numFmtId="0" fontId="26" fillId="0" borderId="79">
      <alignment horizontal="left" vertical="center" wrapText="1" indent="2"/>
    </xf>
    <xf numFmtId="0" fontId="79" fillId="0" borderId="81" applyNumberFormat="0" applyFill="0" applyAlignment="0" applyProtection="0"/>
    <xf numFmtId="0" fontId="87" fillId="73" borderId="80" applyNumberFormat="0" applyAlignment="0" applyProtection="0"/>
    <xf numFmtId="0" fontId="26" fillId="0" borderId="83">
      <alignment horizontal="right" vertical="center"/>
    </xf>
    <xf numFmtId="49" fontId="26" fillId="0" borderId="83" applyNumberFormat="0" applyFont="0" applyFill="0" applyBorder="0" applyProtection="0">
      <alignment horizontal="left" vertical="center" indent="2"/>
    </xf>
    <xf numFmtId="0" fontId="74" fillId="86" borderId="80" applyNumberFormat="0" applyAlignment="0" applyProtection="0"/>
    <xf numFmtId="0" fontId="26" fillId="0" borderId="83">
      <alignment horizontal="right" vertical="center"/>
    </xf>
    <xf numFmtId="0" fontId="22" fillId="9" borderId="83">
      <alignment horizontal="right" vertical="center"/>
    </xf>
    <xf numFmtId="4" fontId="22" fillId="14" borderId="92">
      <alignment horizontal="right" vertical="center"/>
    </xf>
    <xf numFmtId="0" fontId="63" fillId="52" borderId="0" applyNumberFormat="0" applyBorder="0" applyAlignment="0" applyProtection="0"/>
    <xf numFmtId="4" fontId="26" fillId="0" borderId="83">
      <alignment horizontal="right" vertical="center"/>
    </xf>
    <xf numFmtId="175" fontId="26" fillId="90" borderId="83" applyNumberFormat="0" applyFont="0" applyBorder="0" applyAlignment="0" applyProtection="0">
      <alignment horizontal="right" vertical="center"/>
    </xf>
    <xf numFmtId="4" fontId="65" fillId="9" borderId="83">
      <alignment horizontal="right" vertical="center"/>
    </xf>
    <xf numFmtId="4" fontId="22" fillId="14" borderId="84">
      <alignment horizontal="right" vertical="center"/>
    </xf>
    <xf numFmtId="4" fontId="22" fillId="9" borderId="83">
      <alignment horizontal="right" vertical="center"/>
    </xf>
    <xf numFmtId="0" fontId="79" fillId="0" borderId="81" applyNumberFormat="0" applyFill="0" applyAlignment="0" applyProtection="0"/>
    <xf numFmtId="0" fontId="87" fillId="73" borderId="80" applyNumberFormat="0" applyAlignment="0" applyProtection="0"/>
    <xf numFmtId="0" fontId="26" fillId="16" borderId="83"/>
    <xf numFmtId="49" fontId="26" fillId="0" borderId="83" applyNumberFormat="0" applyFont="0" applyFill="0" applyBorder="0" applyProtection="0">
      <alignment horizontal="left" vertical="center" indent="2"/>
    </xf>
    <xf numFmtId="4" fontId="65" fillId="9" borderId="83">
      <alignment horizontal="right" vertical="center"/>
    </xf>
    <xf numFmtId="0" fontId="91" fillId="86" borderId="87" applyNumberFormat="0" applyAlignment="0" applyProtection="0"/>
    <xf numFmtId="0" fontId="87" fillId="73" borderId="88" applyNumberFormat="0" applyAlignment="0" applyProtection="0"/>
    <xf numFmtId="0" fontId="4" fillId="62" borderId="0" applyNumberFormat="0" applyBorder="0" applyAlignment="0" applyProtection="0"/>
    <xf numFmtId="49" fontId="24" fillId="0" borderId="83"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65" fillId="9" borderId="83">
      <alignment horizontal="right" vertical="center"/>
    </xf>
    <xf numFmtId="0" fontId="63" fillId="49" borderId="0" applyNumberFormat="0" applyBorder="0" applyAlignment="0" applyProtection="0"/>
    <xf numFmtId="0" fontId="26" fillId="14" borderId="94">
      <alignment horizontal="left" vertical="center" wrapText="1" indent="2"/>
    </xf>
    <xf numFmtId="0" fontId="63"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63" fillId="58" borderId="0" applyNumberFormat="0" applyBorder="0" applyAlignment="0" applyProtection="0"/>
    <xf numFmtId="0" fontId="4" fillId="54" borderId="0" applyNumberFormat="0" applyBorder="0" applyAlignment="0" applyProtection="0"/>
    <xf numFmtId="0" fontId="63" fillId="55" borderId="0" applyNumberFormat="0" applyBorder="0" applyAlignment="0" applyProtection="0"/>
    <xf numFmtId="0" fontId="79" fillId="0" borderId="81" applyNumberFormat="0" applyFill="0" applyAlignment="0" applyProtection="0"/>
    <xf numFmtId="0" fontId="26" fillId="14" borderId="86">
      <alignment horizontal="left" vertical="center" wrapText="1" indent="2"/>
    </xf>
    <xf numFmtId="0" fontId="72" fillId="86" borderId="87" applyNumberFormat="0" applyAlignment="0" applyProtection="0"/>
    <xf numFmtId="4" fontId="22" fillId="14" borderId="76">
      <alignment horizontal="right" vertical="center"/>
    </xf>
    <xf numFmtId="0" fontId="26" fillId="16" borderId="76"/>
    <xf numFmtId="0" fontId="74" fillId="86" borderId="73" applyNumberFormat="0" applyAlignment="0" applyProtection="0"/>
    <xf numFmtId="0" fontId="22" fillId="9" borderId="76">
      <alignment horizontal="right" vertical="center"/>
    </xf>
    <xf numFmtId="0" fontId="26" fillId="0" borderId="76">
      <alignment horizontal="right" vertical="center"/>
    </xf>
    <xf numFmtId="0" fontId="94" fillId="0" borderId="74" applyNumberFormat="0" applyFill="0" applyAlignment="0" applyProtection="0"/>
    <xf numFmtId="0" fontId="26" fillId="9" borderId="77">
      <alignment horizontal="left" vertical="center"/>
    </xf>
    <xf numFmtId="0" fontId="87" fillId="73" borderId="73" applyNumberFormat="0" applyAlignment="0" applyProtection="0"/>
    <xf numFmtId="175" fontId="26" fillId="90" borderId="76" applyNumberFormat="0" applyFont="0" applyBorder="0" applyAlignment="0" applyProtection="0">
      <alignment horizontal="right" vertical="center"/>
    </xf>
    <xf numFmtId="0" fontId="69" fillId="89" borderId="75" applyNumberFormat="0" applyFont="0" applyAlignment="0" applyProtection="0"/>
    <xf numFmtId="0" fontId="26" fillId="0" borderId="79">
      <alignment horizontal="left" vertical="center" wrapText="1" indent="2"/>
    </xf>
    <xf numFmtId="4" fontId="26" fillId="16" borderId="76"/>
    <xf numFmtId="49" fontId="24" fillId="0" borderId="76" applyNumberFormat="0" applyFill="0" applyBorder="0" applyProtection="0">
      <alignment horizontal="left" vertical="center"/>
    </xf>
    <xf numFmtId="0" fontId="26" fillId="0" borderId="76">
      <alignment horizontal="right" vertical="center"/>
    </xf>
    <xf numFmtId="4" fontId="22" fillId="14" borderId="78">
      <alignment horizontal="right" vertical="center"/>
    </xf>
    <xf numFmtId="4" fontId="22" fillId="14" borderId="76">
      <alignment horizontal="right" vertical="center"/>
    </xf>
    <xf numFmtId="4" fontId="22" fillId="14" borderId="76">
      <alignment horizontal="right" vertical="center"/>
    </xf>
    <xf numFmtId="0" fontId="65" fillId="9" borderId="76">
      <alignment horizontal="right" vertical="center"/>
    </xf>
    <xf numFmtId="0" fontId="22" fillId="9" borderId="76">
      <alignment horizontal="right" vertical="center"/>
    </xf>
    <xf numFmtId="49" fontId="26" fillId="0" borderId="76" applyNumberFormat="0" applyFont="0" applyFill="0" applyBorder="0" applyProtection="0">
      <alignment horizontal="left" vertical="center" indent="2"/>
    </xf>
    <xf numFmtId="0" fontId="87" fillId="73" borderId="73" applyNumberFormat="0" applyAlignment="0" applyProtection="0"/>
    <xf numFmtId="0" fontId="72" fillId="86" borderId="72" applyNumberFormat="0" applyAlignment="0" applyProtection="0"/>
    <xf numFmtId="49" fontId="26" fillId="0" borderId="76" applyNumberFormat="0" applyFont="0" applyFill="0" applyBorder="0" applyProtection="0">
      <alignment horizontal="left" vertical="center" indent="2"/>
    </xf>
    <xf numFmtId="0" fontId="78" fillId="73" borderId="73" applyNumberFormat="0" applyAlignment="0" applyProtection="0"/>
    <xf numFmtId="4" fontId="26" fillId="0" borderId="76" applyFill="0" applyBorder="0" applyProtection="0">
      <alignment horizontal="right" vertical="center"/>
    </xf>
    <xf numFmtId="0" fontId="75" fillId="86" borderId="73" applyNumberFormat="0" applyAlignment="0" applyProtection="0"/>
    <xf numFmtId="0" fontId="94" fillId="0" borderId="74" applyNumberFormat="0" applyFill="0" applyAlignment="0" applyProtection="0"/>
    <xf numFmtId="0" fontId="91" fillId="86" borderId="72" applyNumberFormat="0" applyAlignment="0" applyProtection="0"/>
    <xf numFmtId="0" fontId="26" fillId="0" borderId="76" applyNumberFormat="0" applyFill="0" applyAlignment="0" applyProtection="0"/>
    <xf numFmtId="4" fontId="26" fillId="0" borderId="76">
      <alignment horizontal="right" vertical="center"/>
    </xf>
    <xf numFmtId="0" fontId="26" fillId="0" borderId="76">
      <alignment horizontal="right" vertical="center"/>
    </xf>
    <xf numFmtId="0" fontId="87" fillId="73" borderId="73" applyNumberFormat="0" applyAlignment="0" applyProtection="0"/>
    <xf numFmtId="0" fontId="72" fillId="86" borderId="72" applyNumberFormat="0" applyAlignment="0" applyProtection="0"/>
    <xf numFmtId="0" fontId="74" fillId="86" borderId="73" applyNumberFormat="0" applyAlignment="0" applyProtection="0"/>
    <xf numFmtId="0" fontId="26" fillId="14" borderId="79">
      <alignment horizontal="left" vertical="center" wrapText="1" indent="2"/>
    </xf>
    <xf numFmtId="0" fontId="75" fillId="86" borderId="73" applyNumberFormat="0" applyAlignment="0" applyProtection="0"/>
    <xf numFmtId="0" fontId="75" fillId="86" borderId="73" applyNumberFormat="0" applyAlignment="0" applyProtection="0"/>
    <xf numFmtId="4" fontId="22" fillId="14" borderId="77">
      <alignment horizontal="right" vertical="center"/>
    </xf>
    <xf numFmtId="0" fontId="22" fillId="14" borderId="77">
      <alignment horizontal="right" vertical="center"/>
    </xf>
    <xf numFmtId="0" fontId="22" fillId="14" borderId="76">
      <alignment horizontal="right" vertical="center"/>
    </xf>
    <xf numFmtId="4" fontId="65" fillId="9" borderId="76">
      <alignment horizontal="right" vertical="center"/>
    </xf>
    <xf numFmtId="0" fontId="78" fillId="73" borderId="73" applyNumberFormat="0" applyAlignment="0" applyProtection="0"/>
    <xf numFmtId="0" fontId="79" fillId="0" borderId="74" applyNumberFormat="0" applyFill="0" applyAlignment="0" applyProtection="0"/>
    <xf numFmtId="0" fontId="94" fillId="0" borderId="74" applyNumberFormat="0" applyFill="0" applyAlignment="0" applyProtection="0"/>
    <xf numFmtId="0" fontId="69" fillId="89" borderId="75" applyNumberFormat="0" applyFont="0" applyAlignment="0" applyProtection="0"/>
    <xf numFmtId="0" fontId="87" fillId="73" borderId="73" applyNumberFormat="0" applyAlignment="0" applyProtection="0"/>
    <xf numFmtId="49" fontId="24" fillId="0" borderId="76" applyNumberFormat="0" applyFill="0" applyBorder="0" applyProtection="0">
      <alignment horizontal="left" vertical="center"/>
    </xf>
    <xf numFmtId="0" fontId="26" fillId="14" borderId="79">
      <alignment horizontal="left" vertical="center" wrapText="1" indent="2"/>
    </xf>
    <xf numFmtId="0" fontId="75" fillId="86" borderId="73" applyNumberFormat="0" applyAlignment="0" applyProtection="0"/>
    <xf numFmtId="0" fontId="26" fillId="0" borderId="79">
      <alignment horizontal="left" vertical="center" wrapText="1" indent="2"/>
    </xf>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4" fontId="26" fillId="16" borderId="76"/>
    <xf numFmtId="0" fontId="22" fillId="14" borderId="76">
      <alignment horizontal="right" vertical="center"/>
    </xf>
    <xf numFmtId="0" fontId="94" fillId="0" borderId="74" applyNumberFormat="0" applyFill="0" applyAlignment="0" applyProtection="0"/>
    <xf numFmtId="4" fontId="22" fillId="14" borderId="78">
      <alignment horizontal="right" vertical="center"/>
    </xf>
    <xf numFmtId="0" fontId="74" fillId="86" borderId="73" applyNumberFormat="0" applyAlignment="0" applyProtection="0"/>
    <xf numFmtId="0" fontId="22" fillId="14" borderId="77">
      <alignment horizontal="right" vertical="center"/>
    </xf>
    <xf numFmtId="0" fontId="75" fillId="86" borderId="73" applyNumberFormat="0" applyAlignment="0" applyProtection="0"/>
    <xf numFmtId="0" fontId="79" fillId="0" borderId="74" applyNumberFormat="0" applyFill="0" applyAlignment="0" applyProtection="0"/>
    <xf numFmtId="0" fontId="69" fillId="89" borderId="75" applyNumberFormat="0" applyFont="0" applyAlignment="0" applyProtection="0"/>
    <xf numFmtId="4" fontId="22" fillId="14" borderId="77">
      <alignment horizontal="right" vertical="center"/>
    </xf>
    <xf numFmtId="0" fontId="26" fillId="14" borderId="79">
      <alignment horizontal="left" vertical="center" wrapText="1" indent="2"/>
    </xf>
    <xf numFmtId="0" fontId="26" fillId="16" borderId="76"/>
    <xf numFmtId="175" fontId="26" fillId="90" borderId="76" applyNumberFormat="0" applyFont="0" applyBorder="0" applyAlignment="0" applyProtection="0">
      <alignment horizontal="right" vertical="center"/>
    </xf>
    <xf numFmtId="0" fontId="26" fillId="0" borderId="76" applyNumberFormat="0" applyFill="0" applyAlignment="0" applyProtection="0"/>
    <xf numFmtId="4" fontId="26" fillId="0" borderId="76" applyFill="0" applyBorder="0" applyProtection="0">
      <alignment horizontal="right" vertical="center"/>
    </xf>
    <xf numFmtId="4" fontId="22" fillId="9" borderId="76">
      <alignment horizontal="right" vertical="center"/>
    </xf>
    <xf numFmtId="0" fontId="79" fillId="0" borderId="74" applyNumberFormat="0" applyFill="0" applyAlignment="0" applyProtection="0"/>
    <xf numFmtId="49" fontId="24" fillId="0" borderId="76" applyNumberFormat="0" applyFill="0" applyBorder="0" applyProtection="0">
      <alignment horizontal="left" vertical="center"/>
    </xf>
    <xf numFmtId="49" fontId="26" fillId="0" borderId="77" applyNumberFormat="0" applyFont="0" applyFill="0" applyBorder="0" applyProtection="0">
      <alignment horizontal="left" vertical="center" indent="5"/>
    </xf>
    <xf numFmtId="0" fontId="26" fillId="9" borderId="77">
      <alignment horizontal="left" vertical="center"/>
    </xf>
    <xf numFmtId="0" fontId="75" fillId="86" borderId="73" applyNumberFormat="0" applyAlignment="0" applyProtection="0"/>
    <xf numFmtId="4" fontId="22" fillId="14" borderId="78">
      <alignment horizontal="right" vertical="center"/>
    </xf>
    <xf numFmtId="0" fontId="87" fillId="73" borderId="73" applyNumberFormat="0" applyAlignment="0" applyProtection="0"/>
    <xf numFmtId="0" fontId="87" fillId="73" borderId="73" applyNumberFormat="0" applyAlignment="0" applyProtection="0"/>
    <xf numFmtId="0" fontId="69"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22" fillId="14" borderId="76">
      <alignment horizontal="right" vertical="center"/>
    </xf>
    <xf numFmtId="0" fontId="27" fillId="89" borderId="75" applyNumberFormat="0" applyFont="0" applyAlignment="0" applyProtection="0"/>
    <xf numFmtId="4" fontId="26" fillId="0" borderId="76">
      <alignment horizontal="right" vertical="center"/>
    </xf>
    <xf numFmtId="0" fontId="94" fillId="0" borderId="74" applyNumberFormat="0" applyFill="0" applyAlignment="0" applyProtection="0"/>
    <xf numFmtId="0" fontId="22" fillId="14" borderId="76">
      <alignment horizontal="right" vertical="center"/>
    </xf>
    <xf numFmtId="0" fontId="22" fillId="14" borderId="76">
      <alignment horizontal="right" vertical="center"/>
    </xf>
    <xf numFmtId="4" fontId="65" fillId="9" borderId="76">
      <alignment horizontal="right" vertical="center"/>
    </xf>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22" fillId="14" borderId="77">
      <alignment horizontal="right" vertical="center"/>
    </xf>
    <xf numFmtId="4" fontId="22" fillId="14" borderId="77">
      <alignment horizontal="right" vertical="center"/>
    </xf>
    <xf numFmtId="0" fontId="22" fillId="14" borderId="78">
      <alignment horizontal="right" vertical="center"/>
    </xf>
    <xf numFmtId="4" fontId="22" fillId="14" borderId="78">
      <alignment horizontal="right" vertical="center"/>
    </xf>
    <xf numFmtId="0" fontId="75"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9" borderId="77">
      <alignment horizontal="left" vertical="center"/>
    </xf>
    <xf numFmtId="0" fontId="87" fillId="73" borderId="73" applyNumberFormat="0" applyAlignment="0" applyProtection="0"/>
    <xf numFmtId="0" fontId="26" fillId="0" borderId="76">
      <alignment horizontal="right" vertical="center"/>
    </xf>
    <xf numFmtId="4" fontId="26" fillId="0" borderId="76">
      <alignment horizontal="right" vertical="center"/>
    </xf>
    <xf numFmtId="0" fontId="26" fillId="0" borderId="76" applyNumberFormat="0" applyFill="0" applyAlignment="0" applyProtection="0"/>
    <xf numFmtId="0" fontId="91" fillId="86" borderId="72" applyNumberFormat="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0" fontId="94" fillId="0" borderId="74" applyNumberFormat="0" applyFill="0" applyAlignment="0" applyProtection="0"/>
    <xf numFmtId="0" fontId="27" fillId="89" borderId="75" applyNumberFormat="0" applyFont="0" applyAlignment="0" applyProtection="0"/>
    <xf numFmtId="0" fontId="69" fillId="89" borderId="75" applyNumberFormat="0" applyFont="0" applyAlignment="0" applyProtection="0"/>
    <xf numFmtId="0" fontId="26" fillId="0" borderId="76" applyNumberFormat="0" applyFill="0" applyAlignment="0" applyProtection="0"/>
    <xf numFmtId="0" fontId="79" fillId="0" borderId="74" applyNumberFormat="0" applyFill="0" applyAlignment="0" applyProtection="0"/>
    <xf numFmtId="0" fontId="94" fillId="0" borderId="74" applyNumberFormat="0" applyFill="0" applyAlignment="0" applyProtection="0"/>
    <xf numFmtId="0" fontId="78" fillId="73" borderId="73" applyNumberFormat="0" applyAlignment="0" applyProtection="0"/>
    <xf numFmtId="0" fontId="75" fillId="86" borderId="73" applyNumberFormat="0" applyAlignment="0" applyProtection="0"/>
    <xf numFmtId="4" fontId="65" fillId="9" borderId="76">
      <alignment horizontal="right" vertical="center"/>
    </xf>
    <xf numFmtId="0" fontId="22" fillId="9" borderId="76">
      <alignment horizontal="right" vertical="center"/>
    </xf>
    <xf numFmtId="175" fontId="26" fillId="90" borderId="76" applyNumberFormat="0" applyFont="0" applyBorder="0" applyAlignment="0" applyProtection="0">
      <alignment horizontal="right" vertical="center"/>
    </xf>
    <xf numFmtId="0" fontId="79" fillId="0" borderId="74" applyNumberFormat="0" applyFill="0" applyAlignment="0" applyProtection="0"/>
    <xf numFmtId="49" fontId="26" fillId="0" borderId="76" applyNumberFormat="0" applyFont="0" applyFill="0" applyBorder="0" applyProtection="0">
      <alignment horizontal="left" vertical="center" indent="2"/>
    </xf>
    <xf numFmtId="49" fontId="26" fillId="0" borderId="77" applyNumberFormat="0" applyFont="0" applyFill="0" applyBorder="0" applyProtection="0">
      <alignment horizontal="left" vertical="center" indent="5"/>
    </xf>
    <xf numFmtId="49" fontId="26" fillId="0" borderId="76" applyNumberFormat="0" applyFont="0" applyFill="0" applyBorder="0" applyProtection="0">
      <alignment horizontal="left" vertical="center" indent="2"/>
    </xf>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0" fontId="26" fillId="0" borderId="79">
      <alignment horizontal="left" vertical="center" wrapText="1" indent="2"/>
    </xf>
    <xf numFmtId="0" fontId="91" fillId="86" borderId="72" applyNumberFormat="0" applyAlignment="0" applyProtection="0"/>
    <xf numFmtId="0" fontId="22" fillId="14" borderId="78">
      <alignment horizontal="right" vertical="center"/>
    </xf>
    <xf numFmtId="0" fontId="78" fillId="73" borderId="73" applyNumberFormat="0" applyAlignment="0" applyProtection="0"/>
    <xf numFmtId="0" fontId="22" fillId="14" borderId="78">
      <alignment horizontal="right" vertical="center"/>
    </xf>
    <xf numFmtId="4" fontId="22" fillId="14" borderId="76">
      <alignment horizontal="right" vertical="center"/>
    </xf>
    <xf numFmtId="0" fontId="22" fillId="14" borderId="76">
      <alignment horizontal="right" vertical="center"/>
    </xf>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0" fontId="26" fillId="16" borderId="76"/>
    <xf numFmtId="4" fontId="26" fillId="16" borderId="76"/>
    <xf numFmtId="4" fontId="22" fillId="14" borderId="76">
      <alignment horizontal="right" vertical="center"/>
    </xf>
    <xf numFmtId="0" fontId="65" fillId="9" borderId="76">
      <alignment horizontal="right" vertical="center"/>
    </xf>
    <xf numFmtId="0" fontId="78" fillId="73" borderId="73" applyNumberFormat="0" applyAlignment="0" applyProtection="0"/>
    <xf numFmtId="0" fontId="75" fillId="86" borderId="73" applyNumberFormat="0" applyAlignment="0" applyProtection="0"/>
    <xf numFmtId="4" fontId="26" fillId="0" borderId="76">
      <alignment horizontal="right" vertical="center"/>
    </xf>
    <xf numFmtId="0" fontId="26" fillId="14" borderId="79">
      <alignment horizontal="left" vertical="center" wrapText="1" indent="2"/>
    </xf>
    <xf numFmtId="0" fontId="26" fillId="0" borderId="79">
      <alignment horizontal="left" vertical="center" wrapText="1" indent="2"/>
    </xf>
    <xf numFmtId="0" fontId="91" fillId="86" borderId="72" applyNumberFormat="0" applyAlignment="0" applyProtection="0"/>
    <xf numFmtId="0" fontId="87" fillId="73" borderId="73" applyNumberFormat="0" applyAlignment="0" applyProtection="0"/>
    <xf numFmtId="0" fontId="74" fillId="86" borderId="73" applyNumberFormat="0" applyAlignment="0" applyProtection="0"/>
    <xf numFmtId="0" fontId="72" fillId="86" borderId="72" applyNumberFormat="0" applyAlignment="0" applyProtection="0"/>
    <xf numFmtId="0" fontId="22" fillId="14" borderId="78">
      <alignment horizontal="right" vertical="center"/>
    </xf>
    <xf numFmtId="0" fontId="65" fillId="9" borderId="76">
      <alignment horizontal="right" vertical="center"/>
    </xf>
    <xf numFmtId="4" fontId="22" fillId="9" borderId="76">
      <alignment horizontal="right" vertical="center"/>
    </xf>
    <xf numFmtId="4" fontId="22" fillId="14" borderId="76">
      <alignment horizontal="right" vertical="center"/>
    </xf>
    <xf numFmtId="49" fontId="26" fillId="0" borderId="77" applyNumberFormat="0" applyFont="0" applyFill="0" applyBorder="0" applyProtection="0">
      <alignment horizontal="left" vertical="center" indent="5"/>
    </xf>
    <xf numFmtId="4" fontId="26" fillId="0" borderId="76" applyFill="0" applyBorder="0" applyProtection="0">
      <alignment horizontal="right" vertical="center"/>
    </xf>
    <xf numFmtId="4" fontId="22" fillId="9" borderId="76">
      <alignment horizontal="right" vertical="center"/>
    </xf>
    <xf numFmtId="0" fontId="87" fillId="73" borderId="80" applyNumberFormat="0" applyAlignment="0" applyProtection="0"/>
    <xf numFmtId="0" fontId="87" fillId="73" borderId="73" applyNumberFormat="0" applyAlignment="0" applyProtection="0"/>
    <xf numFmtId="0" fontId="78" fillId="73" borderId="73" applyNumberFormat="0" applyAlignment="0" applyProtection="0"/>
    <xf numFmtId="0" fontId="74"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14" borderId="79">
      <alignment horizontal="left" vertical="center" wrapText="1" indent="2"/>
    </xf>
    <xf numFmtId="0" fontId="26" fillId="0" borderId="79">
      <alignment horizontal="left" vertical="center" wrapText="1" indent="2"/>
    </xf>
    <xf numFmtId="0" fontId="72" fillId="86" borderId="72" applyNumberFormat="0" applyAlignment="0" applyProtection="0"/>
    <xf numFmtId="0" fontId="74" fillId="86" borderId="73" applyNumberFormat="0" applyAlignment="0" applyProtection="0"/>
    <xf numFmtId="0" fontId="75" fillId="86" borderId="73" applyNumberFormat="0" applyAlignment="0" applyProtection="0"/>
    <xf numFmtId="0" fontId="78" fillId="73" borderId="73" applyNumberFormat="0" applyAlignment="0" applyProtection="0"/>
    <xf numFmtId="0" fontId="79" fillId="0" borderId="74" applyNumberFormat="0" applyFill="0" applyAlignment="0" applyProtection="0"/>
    <xf numFmtId="0" fontId="87" fillId="73" borderId="73" applyNumberFormat="0" applyAlignment="0" applyProtection="0"/>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75" fillId="86" borderId="73" applyNumberFormat="0" applyAlignment="0" applyProtection="0"/>
    <xf numFmtId="0" fontId="87" fillId="73" borderId="73" applyNumberFormat="0" applyAlignment="0" applyProtection="0"/>
    <xf numFmtId="0" fontId="69"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75" fillId="86" borderId="73" applyNumberFormat="0" applyAlignment="0" applyProtection="0"/>
    <xf numFmtId="0" fontId="87" fillId="73" borderId="73" applyNumberFormat="0" applyAlignment="0" applyProtection="0"/>
    <xf numFmtId="0" fontId="91" fillId="86" borderId="72" applyNumberFormat="0" applyAlignment="0" applyProtection="0"/>
    <xf numFmtId="0" fontId="94" fillId="0" borderId="74" applyNumberFormat="0" applyFill="0" applyAlignment="0" applyProtection="0"/>
    <xf numFmtId="0" fontId="4" fillId="53" borderId="0" applyNumberFormat="0" applyBorder="0" applyAlignment="0" applyProtection="0"/>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49" fontId="26" fillId="0" borderId="76" applyNumberFormat="0" applyFont="0" applyFill="0" applyBorder="0" applyProtection="0">
      <alignment horizontal="left" vertical="center" indent="2"/>
    </xf>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78" fillId="73" borderId="73" applyNumberFormat="0" applyAlignment="0" applyProtection="0"/>
    <xf numFmtId="0" fontId="26" fillId="0" borderId="76">
      <alignment horizontal="right" vertical="center"/>
    </xf>
    <xf numFmtId="4" fontId="26" fillId="0" borderId="76">
      <alignment horizontal="right" vertical="center"/>
    </xf>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0" fontId="26" fillId="0" borderId="76" applyNumberFormat="0" applyFill="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4" fontId="22" fillId="14" borderId="76">
      <alignment horizontal="right" vertical="center"/>
    </xf>
    <xf numFmtId="0" fontId="26" fillId="16" borderId="76"/>
    <xf numFmtId="0" fontId="74" fillId="86" borderId="73" applyNumberFormat="0" applyAlignment="0" applyProtection="0"/>
    <xf numFmtId="0" fontId="22" fillId="9" borderId="76">
      <alignment horizontal="right" vertical="center"/>
    </xf>
    <xf numFmtId="0" fontId="26" fillId="0" borderId="76">
      <alignment horizontal="right" vertical="center"/>
    </xf>
    <xf numFmtId="0" fontId="94" fillId="0" borderId="74" applyNumberFormat="0" applyFill="0" applyAlignment="0" applyProtection="0"/>
    <xf numFmtId="0" fontId="26" fillId="9" borderId="77">
      <alignment horizontal="left" vertical="center"/>
    </xf>
    <xf numFmtId="0" fontId="87" fillId="73" borderId="73" applyNumberFormat="0" applyAlignment="0" applyProtection="0"/>
    <xf numFmtId="175" fontId="26" fillId="90" borderId="76" applyNumberFormat="0" applyFont="0" applyBorder="0" applyAlignment="0" applyProtection="0">
      <alignment horizontal="right" vertical="center"/>
    </xf>
    <xf numFmtId="0" fontId="69" fillId="89" borderId="75" applyNumberFormat="0" applyFont="0" applyAlignment="0" applyProtection="0"/>
    <xf numFmtId="0" fontId="26" fillId="0" borderId="79">
      <alignment horizontal="left" vertical="center" wrapText="1" indent="2"/>
    </xf>
    <xf numFmtId="4" fontId="26" fillId="16" borderId="76"/>
    <xf numFmtId="49" fontId="24" fillId="0" borderId="76" applyNumberFormat="0" applyFill="0" applyBorder="0" applyProtection="0">
      <alignment horizontal="left" vertical="center"/>
    </xf>
    <xf numFmtId="0" fontId="26" fillId="0" borderId="76">
      <alignment horizontal="right" vertical="center"/>
    </xf>
    <xf numFmtId="4" fontId="22" fillId="14" borderId="78">
      <alignment horizontal="right" vertical="center"/>
    </xf>
    <xf numFmtId="4" fontId="22" fillId="14" borderId="76">
      <alignment horizontal="right" vertical="center"/>
    </xf>
    <xf numFmtId="4" fontId="22" fillId="14" borderId="76">
      <alignment horizontal="right" vertical="center"/>
    </xf>
    <xf numFmtId="0" fontId="65" fillId="9" borderId="76">
      <alignment horizontal="right" vertical="center"/>
    </xf>
    <xf numFmtId="0" fontId="22" fillId="9" borderId="76">
      <alignment horizontal="right" vertical="center"/>
    </xf>
    <xf numFmtId="49" fontId="26" fillId="0" borderId="76" applyNumberFormat="0" applyFont="0" applyFill="0" applyBorder="0" applyProtection="0">
      <alignment horizontal="left" vertical="center" indent="2"/>
    </xf>
    <xf numFmtId="0" fontId="87" fillId="73" borderId="73" applyNumberFormat="0" applyAlignment="0" applyProtection="0"/>
    <xf numFmtId="0" fontId="72" fillId="86" borderId="72" applyNumberFormat="0" applyAlignment="0" applyProtection="0"/>
    <xf numFmtId="49" fontId="26" fillId="0" borderId="76" applyNumberFormat="0" applyFont="0" applyFill="0" applyBorder="0" applyProtection="0">
      <alignment horizontal="left" vertical="center" indent="2"/>
    </xf>
    <xf numFmtId="0" fontId="78" fillId="73" borderId="73" applyNumberFormat="0" applyAlignment="0" applyProtection="0"/>
    <xf numFmtId="4" fontId="26" fillId="0" borderId="76" applyFill="0" applyBorder="0" applyProtection="0">
      <alignment horizontal="right" vertical="center"/>
    </xf>
    <xf numFmtId="0" fontId="75" fillId="86" borderId="73" applyNumberFormat="0" applyAlignment="0" applyProtection="0"/>
    <xf numFmtId="0" fontId="94" fillId="0" borderId="74" applyNumberFormat="0" applyFill="0" applyAlignment="0" applyProtection="0"/>
    <xf numFmtId="0" fontId="91" fillId="86" borderId="72" applyNumberFormat="0" applyAlignment="0" applyProtection="0"/>
    <xf numFmtId="0" fontId="26" fillId="0" borderId="76" applyNumberFormat="0" applyFill="0" applyAlignment="0" applyProtection="0"/>
    <xf numFmtId="4" fontId="26" fillId="0" borderId="76">
      <alignment horizontal="right" vertical="center"/>
    </xf>
    <xf numFmtId="0" fontId="26" fillId="0" borderId="76">
      <alignment horizontal="right" vertical="center"/>
    </xf>
    <xf numFmtId="0" fontId="87" fillId="73" borderId="73" applyNumberFormat="0" applyAlignment="0" applyProtection="0"/>
    <xf numFmtId="0" fontId="72" fillId="86" borderId="72" applyNumberFormat="0" applyAlignment="0" applyProtection="0"/>
    <xf numFmtId="0" fontId="74" fillId="86" borderId="73" applyNumberFormat="0" applyAlignment="0" applyProtection="0"/>
    <xf numFmtId="0" fontId="26" fillId="14" borderId="79">
      <alignment horizontal="left" vertical="center" wrapText="1" indent="2"/>
    </xf>
    <xf numFmtId="0" fontId="75" fillId="86" borderId="73" applyNumberFormat="0" applyAlignment="0" applyProtection="0"/>
    <xf numFmtId="0" fontId="75" fillId="86" borderId="73" applyNumberFormat="0" applyAlignment="0" applyProtection="0"/>
    <xf numFmtId="4" fontId="22" fillId="14" borderId="77">
      <alignment horizontal="right" vertical="center"/>
    </xf>
    <xf numFmtId="0" fontId="22" fillId="14" borderId="77">
      <alignment horizontal="right" vertical="center"/>
    </xf>
    <xf numFmtId="0" fontId="22" fillId="14" borderId="76">
      <alignment horizontal="right" vertical="center"/>
    </xf>
    <xf numFmtId="4" fontId="65" fillId="9" borderId="76">
      <alignment horizontal="right" vertical="center"/>
    </xf>
    <xf numFmtId="0" fontId="78" fillId="73" borderId="73" applyNumberFormat="0" applyAlignment="0" applyProtection="0"/>
    <xf numFmtId="0" fontId="79" fillId="0" borderId="74" applyNumberFormat="0" applyFill="0" applyAlignment="0" applyProtection="0"/>
    <xf numFmtId="0" fontId="94" fillId="0" borderId="74" applyNumberFormat="0" applyFill="0" applyAlignment="0" applyProtection="0"/>
    <xf numFmtId="0" fontId="69" fillId="89" borderId="75" applyNumberFormat="0" applyFont="0" applyAlignment="0" applyProtection="0"/>
    <xf numFmtId="0" fontId="87" fillId="73" borderId="73" applyNumberFormat="0" applyAlignment="0" applyProtection="0"/>
    <xf numFmtId="49" fontId="24" fillId="0" borderId="76" applyNumberFormat="0" applyFill="0" applyBorder="0" applyProtection="0">
      <alignment horizontal="left" vertical="center"/>
    </xf>
    <xf numFmtId="0" fontId="26" fillId="14" borderId="79">
      <alignment horizontal="left" vertical="center" wrapText="1" indent="2"/>
    </xf>
    <xf numFmtId="0" fontId="75" fillId="86" borderId="73" applyNumberFormat="0" applyAlignment="0" applyProtection="0"/>
    <xf numFmtId="0" fontId="26" fillId="0" borderId="79">
      <alignment horizontal="left" vertical="center" wrapText="1" indent="2"/>
    </xf>
    <xf numFmtId="0" fontId="69" fillId="89" borderId="75" applyNumberFormat="0" applyFont="0" applyAlignment="0" applyProtection="0"/>
    <xf numFmtId="0" fontId="27"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4" fontId="26" fillId="16" borderId="76"/>
    <xf numFmtId="0" fontId="22" fillId="14" borderId="76">
      <alignment horizontal="right" vertical="center"/>
    </xf>
    <xf numFmtId="0" fontId="94" fillId="0" borderId="74" applyNumberFormat="0" applyFill="0" applyAlignment="0" applyProtection="0"/>
    <xf numFmtId="4" fontId="22" fillId="14" borderId="78">
      <alignment horizontal="right" vertical="center"/>
    </xf>
    <xf numFmtId="0" fontId="74" fillId="86" borderId="73" applyNumberFormat="0" applyAlignment="0" applyProtection="0"/>
    <xf numFmtId="0" fontId="22" fillId="14" borderId="77">
      <alignment horizontal="right" vertical="center"/>
    </xf>
    <xf numFmtId="0" fontId="75" fillId="86" borderId="73" applyNumberFormat="0" applyAlignment="0" applyProtection="0"/>
    <xf numFmtId="0" fontId="79" fillId="0" borderId="74" applyNumberFormat="0" applyFill="0" applyAlignment="0" applyProtection="0"/>
    <xf numFmtId="0" fontId="69" fillId="89" borderId="75" applyNumberFormat="0" applyFont="0" applyAlignment="0" applyProtection="0"/>
    <xf numFmtId="4" fontId="22" fillId="14" borderId="77">
      <alignment horizontal="right" vertical="center"/>
    </xf>
    <xf numFmtId="0" fontId="26" fillId="14" borderId="79">
      <alignment horizontal="left" vertical="center" wrapText="1" indent="2"/>
    </xf>
    <xf numFmtId="0" fontId="26" fillId="16" borderId="76"/>
    <xf numFmtId="175" fontId="26" fillId="90" borderId="76" applyNumberFormat="0" applyFont="0" applyBorder="0" applyAlignment="0" applyProtection="0">
      <alignment horizontal="right" vertical="center"/>
    </xf>
    <xf numFmtId="0" fontId="26" fillId="0" borderId="76" applyNumberFormat="0" applyFill="0" applyAlignment="0" applyProtection="0"/>
    <xf numFmtId="4" fontId="26" fillId="0" borderId="76" applyFill="0" applyBorder="0" applyProtection="0">
      <alignment horizontal="right" vertical="center"/>
    </xf>
    <xf numFmtId="4" fontId="22" fillId="9" borderId="76">
      <alignment horizontal="right" vertical="center"/>
    </xf>
    <xf numFmtId="0" fontId="79" fillId="0" borderId="74" applyNumberFormat="0" applyFill="0" applyAlignment="0" applyProtection="0"/>
    <xf numFmtId="49" fontId="24" fillId="0" borderId="76" applyNumberFormat="0" applyFill="0" applyBorder="0" applyProtection="0">
      <alignment horizontal="left" vertical="center"/>
    </xf>
    <xf numFmtId="49" fontId="26" fillId="0" borderId="77" applyNumberFormat="0" applyFont="0" applyFill="0" applyBorder="0" applyProtection="0">
      <alignment horizontal="left" vertical="center" indent="5"/>
    </xf>
    <xf numFmtId="0" fontId="26" fillId="9" borderId="77">
      <alignment horizontal="left" vertical="center"/>
    </xf>
    <xf numFmtId="0" fontId="75" fillId="86" borderId="73" applyNumberFormat="0" applyAlignment="0" applyProtection="0"/>
    <xf numFmtId="4" fontId="22" fillId="14" borderId="78">
      <alignment horizontal="right" vertical="center"/>
    </xf>
    <xf numFmtId="0" fontId="87" fillId="73" borderId="73" applyNumberFormat="0" applyAlignment="0" applyProtection="0"/>
    <xf numFmtId="0" fontId="87" fillId="73" borderId="73" applyNumberFormat="0" applyAlignment="0" applyProtection="0"/>
    <xf numFmtId="0" fontId="69" fillId="89" borderId="75" applyNumberFormat="0" applyFont="0" applyAlignment="0" applyProtection="0"/>
    <xf numFmtId="0" fontId="91" fillId="86" borderId="72" applyNumberFormat="0" applyAlignment="0" applyProtection="0"/>
    <xf numFmtId="0" fontId="94" fillId="0" borderId="74" applyNumberFormat="0" applyFill="0" applyAlignment="0" applyProtection="0"/>
    <xf numFmtId="0" fontId="22" fillId="14" borderId="76">
      <alignment horizontal="right" vertical="center"/>
    </xf>
    <xf numFmtId="0" fontId="27" fillId="89" borderId="75" applyNumberFormat="0" applyFont="0" applyAlignment="0" applyProtection="0"/>
    <xf numFmtId="4" fontId="26" fillId="0" borderId="76">
      <alignment horizontal="right" vertical="center"/>
    </xf>
    <xf numFmtId="0" fontId="94" fillId="0" borderId="74" applyNumberFormat="0" applyFill="0" applyAlignment="0" applyProtection="0"/>
    <xf numFmtId="0" fontId="22" fillId="14" borderId="76">
      <alignment horizontal="right" vertical="center"/>
    </xf>
    <xf numFmtId="0" fontId="22" fillId="14" borderId="76">
      <alignment horizontal="right" vertical="center"/>
    </xf>
    <xf numFmtId="4" fontId="65" fillId="9" borderId="76">
      <alignment horizontal="right" vertical="center"/>
    </xf>
    <xf numFmtId="0" fontId="22" fillId="9" borderId="76">
      <alignment horizontal="right" vertical="center"/>
    </xf>
    <xf numFmtId="4" fontId="22" fillId="9" borderId="76">
      <alignment horizontal="right" vertical="center"/>
    </xf>
    <xf numFmtId="0" fontId="65" fillId="9" borderId="76">
      <alignment horizontal="right" vertical="center"/>
    </xf>
    <xf numFmtId="4" fontId="65" fillId="9" borderId="76">
      <alignment horizontal="right" vertical="center"/>
    </xf>
    <xf numFmtId="0" fontId="22" fillId="14" borderId="76">
      <alignment horizontal="right" vertical="center"/>
    </xf>
    <xf numFmtId="4" fontId="22" fillId="14" borderId="76">
      <alignment horizontal="right" vertical="center"/>
    </xf>
    <xf numFmtId="0" fontId="22" fillId="14" borderId="76">
      <alignment horizontal="right" vertical="center"/>
    </xf>
    <xf numFmtId="4" fontId="22" fillId="14" borderId="76">
      <alignment horizontal="right" vertical="center"/>
    </xf>
    <xf numFmtId="0" fontId="22" fillId="14" borderId="77">
      <alignment horizontal="right" vertical="center"/>
    </xf>
    <xf numFmtId="4" fontId="22" fillId="14" borderId="77">
      <alignment horizontal="right" vertical="center"/>
    </xf>
    <xf numFmtId="0" fontId="22" fillId="14" borderId="78">
      <alignment horizontal="right" vertical="center"/>
    </xf>
    <xf numFmtId="4" fontId="22" fillId="14" borderId="78">
      <alignment horizontal="right" vertical="center"/>
    </xf>
    <xf numFmtId="0" fontId="75"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9" borderId="77">
      <alignment horizontal="left" vertical="center"/>
    </xf>
    <xf numFmtId="0" fontId="87" fillId="73" borderId="73" applyNumberFormat="0" applyAlignment="0" applyProtection="0"/>
    <xf numFmtId="0" fontId="26" fillId="0" borderId="76">
      <alignment horizontal="right" vertical="center"/>
    </xf>
    <xf numFmtId="4" fontId="26" fillId="0" borderId="76">
      <alignment horizontal="right" vertical="center"/>
    </xf>
    <xf numFmtId="0" fontId="26" fillId="0" borderId="76" applyNumberFormat="0" applyFill="0" applyAlignment="0" applyProtection="0"/>
    <xf numFmtId="0" fontId="91" fillId="86" borderId="72" applyNumberFormat="0" applyAlignment="0" applyProtection="0"/>
    <xf numFmtId="175" fontId="26" fillId="90" borderId="76" applyNumberFormat="0" applyFont="0" applyBorder="0" applyAlignment="0" applyProtection="0">
      <alignment horizontal="right" vertical="center"/>
    </xf>
    <xf numFmtId="0" fontId="26" fillId="16" borderId="76"/>
    <xf numFmtId="4" fontId="26" fillId="16" borderId="76"/>
    <xf numFmtId="0" fontId="94" fillId="0" borderId="74" applyNumberFormat="0" applyFill="0" applyAlignment="0" applyProtection="0"/>
    <xf numFmtId="0" fontId="27" fillId="89" borderId="75" applyNumberFormat="0" applyFont="0" applyAlignment="0" applyProtection="0"/>
    <xf numFmtId="0" fontId="69" fillId="89" borderId="75" applyNumberFormat="0" applyFont="0" applyAlignment="0" applyProtection="0"/>
    <xf numFmtId="0" fontId="26" fillId="0" borderId="76" applyNumberFormat="0" applyFill="0" applyAlignment="0" applyProtection="0"/>
    <xf numFmtId="0" fontId="79" fillId="0" borderId="74" applyNumberFormat="0" applyFill="0" applyAlignment="0" applyProtection="0"/>
    <xf numFmtId="0" fontId="94" fillId="0" borderId="74" applyNumberFormat="0" applyFill="0" applyAlignment="0" applyProtection="0"/>
    <xf numFmtId="0" fontId="78" fillId="73" borderId="73" applyNumberFormat="0" applyAlignment="0" applyProtection="0"/>
    <xf numFmtId="0" fontId="75" fillId="86" borderId="73" applyNumberFormat="0" applyAlignment="0" applyProtection="0"/>
    <xf numFmtId="4" fontId="65" fillId="9" borderId="76">
      <alignment horizontal="right" vertical="center"/>
    </xf>
    <xf numFmtId="0" fontId="22" fillId="9" borderId="76">
      <alignment horizontal="right" vertical="center"/>
    </xf>
    <xf numFmtId="175" fontId="26" fillId="90" borderId="76" applyNumberFormat="0" applyFont="0" applyBorder="0" applyAlignment="0" applyProtection="0">
      <alignment horizontal="right" vertical="center"/>
    </xf>
    <xf numFmtId="0" fontId="79" fillId="0" borderId="74" applyNumberFormat="0" applyFill="0" applyAlignment="0" applyProtection="0"/>
    <xf numFmtId="49" fontId="26" fillId="0" borderId="76" applyNumberFormat="0" applyFont="0" applyFill="0" applyBorder="0" applyProtection="0">
      <alignment horizontal="left" vertical="center" indent="2"/>
    </xf>
    <xf numFmtId="49" fontId="26" fillId="0" borderId="77" applyNumberFormat="0" applyFont="0" applyFill="0" applyBorder="0" applyProtection="0">
      <alignment horizontal="left" vertical="center" indent="5"/>
    </xf>
    <xf numFmtId="49" fontId="26" fillId="0" borderId="76" applyNumberFormat="0" applyFont="0" applyFill="0" applyBorder="0" applyProtection="0">
      <alignment horizontal="left" vertical="center" indent="2"/>
    </xf>
    <xf numFmtId="4" fontId="26" fillId="0" borderId="76" applyFill="0" applyBorder="0" applyProtection="0">
      <alignment horizontal="right" vertical="center"/>
    </xf>
    <xf numFmtId="49" fontId="24" fillId="0" borderId="76" applyNumberFormat="0" applyFill="0" applyBorder="0" applyProtection="0">
      <alignment horizontal="left" vertical="center"/>
    </xf>
    <xf numFmtId="0" fontId="26" fillId="0" borderId="79">
      <alignment horizontal="left" vertical="center" wrapText="1" indent="2"/>
    </xf>
    <xf numFmtId="0" fontId="91" fillId="86" borderId="72" applyNumberFormat="0" applyAlignment="0" applyProtection="0"/>
    <xf numFmtId="0" fontId="22" fillId="14" borderId="78">
      <alignment horizontal="right" vertical="center"/>
    </xf>
    <xf numFmtId="0" fontId="78" fillId="73" borderId="73" applyNumberFormat="0" applyAlignment="0" applyProtection="0"/>
    <xf numFmtId="0" fontId="22" fillId="14" borderId="78">
      <alignment horizontal="right" vertical="center"/>
    </xf>
    <xf numFmtId="4" fontId="22" fillId="14" borderId="76">
      <alignment horizontal="right" vertical="center"/>
    </xf>
    <xf numFmtId="0" fontId="22" fillId="14" borderId="76">
      <alignment horizontal="right" vertical="center"/>
    </xf>
    <xf numFmtId="0" fontId="72" fillId="86" borderId="72" applyNumberFormat="0" applyAlignment="0" applyProtection="0"/>
    <xf numFmtId="0" fontId="74" fillId="86" borderId="73" applyNumberFormat="0" applyAlignment="0" applyProtection="0"/>
    <xf numFmtId="0" fontId="79" fillId="0" borderId="74" applyNumberFormat="0" applyFill="0" applyAlignment="0" applyProtection="0"/>
    <xf numFmtId="0" fontId="26" fillId="16" borderId="76"/>
    <xf numFmtId="4" fontId="26" fillId="16" borderId="76"/>
    <xf numFmtId="4" fontId="22" fillId="14" borderId="76">
      <alignment horizontal="right" vertical="center"/>
    </xf>
    <xf numFmtId="0" fontId="65" fillId="9" borderId="76">
      <alignment horizontal="right" vertical="center"/>
    </xf>
    <xf numFmtId="0" fontId="78" fillId="73" borderId="73" applyNumberFormat="0" applyAlignment="0" applyProtection="0"/>
    <xf numFmtId="0" fontId="75" fillId="86" borderId="73" applyNumberFormat="0" applyAlignment="0" applyProtection="0"/>
    <xf numFmtId="4" fontId="26" fillId="0" borderId="76">
      <alignment horizontal="right" vertical="center"/>
    </xf>
    <xf numFmtId="0" fontId="26" fillId="14" borderId="79">
      <alignment horizontal="left" vertical="center" wrapText="1" indent="2"/>
    </xf>
    <xf numFmtId="0" fontId="26" fillId="0" borderId="79">
      <alignment horizontal="left" vertical="center" wrapText="1" indent="2"/>
    </xf>
    <xf numFmtId="0" fontId="91" fillId="86" borderId="72" applyNumberFormat="0" applyAlignment="0" applyProtection="0"/>
    <xf numFmtId="0" fontId="87" fillId="73" borderId="73" applyNumberFormat="0" applyAlignment="0" applyProtection="0"/>
    <xf numFmtId="0" fontId="74" fillId="86" borderId="73" applyNumberFormat="0" applyAlignment="0" applyProtection="0"/>
    <xf numFmtId="0" fontId="72" fillId="86" borderId="72" applyNumberFormat="0" applyAlignment="0" applyProtection="0"/>
    <xf numFmtId="0" fontId="22" fillId="14" borderId="78">
      <alignment horizontal="right" vertical="center"/>
    </xf>
    <xf numFmtId="0" fontId="65" fillId="9" borderId="76">
      <alignment horizontal="right" vertical="center"/>
    </xf>
    <xf numFmtId="4" fontId="22" fillId="9" borderId="76">
      <alignment horizontal="right" vertical="center"/>
    </xf>
    <xf numFmtId="4" fontId="22" fillId="14" borderId="76">
      <alignment horizontal="right" vertical="center"/>
    </xf>
    <xf numFmtId="49" fontId="26" fillId="0" borderId="77" applyNumberFormat="0" applyFont="0" applyFill="0" applyBorder="0" applyProtection="0">
      <alignment horizontal="left" vertical="center" indent="5"/>
    </xf>
    <xf numFmtId="4" fontId="26" fillId="0" borderId="76" applyFill="0" applyBorder="0" applyProtection="0">
      <alignment horizontal="right" vertical="center"/>
    </xf>
    <xf numFmtId="4" fontId="22" fillId="9" borderId="76">
      <alignment horizontal="right" vertical="center"/>
    </xf>
    <xf numFmtId="0" fontId="87" fillId="73" borderId="73" applyNumberFormat="0" applyAlignment="0" applyProtection="0"/>
    <xf numFmtId="0" fontId="78" fillId="73" borderId="73" applyNumberFormat="0" applyAlignment="0" applyProtection="0"/>
    <xf numFmtId="0" fontId="74" fillId="86" borderId="73" applyNumberFormat="0" applyAlignment="0" applyProtection="0"/>
    <xf numFmtId="0" fontId="26" fillId="14" borderId="79">
      <alignment horizontal="left" vertical="center" wrapText="1" indent="2"/>
    </xf>
    <xf numFmtId="0" fontId="26" fillId="0" borderId="79">
      <alignment horizontal="left" vertical="center" wrapText="1" indent="2"/>
    </xf>
    <xf numFmtId="0" fontId="26" fillId="14" borderId="79">
      <alignment horizontal="left" vertical="center" wrapText="1" indent="2"/>
    </xf>
    <xf numFmtId="0" fontId="72" fillId="86" borderId="87" applyNumberFormat="0" applyAlignment="0" applyProtection="0"/>
    <xf numFmtId="0" fontId="91" fillId="86" borderId="87" applyNumberFormat="0" applyAlignment="0" applyProtection="0"/>
    <xf numFmtId="0" fontId="22" fillId="14" borderId="85">
      <alignment horizontal="right" vertical="center"/>
    </xf>
    <xf numFmtId="0" fontId="74" fillId="86" borderId="80" applyNumberFormat="0" applyAlignment="0" applyProtection="0"/>
    <xf numFmtId="4" fontId="22" fillId="14" borderId="83">
      <alignment horizontal="right" vertical="center"/>
    </xf>
    <xf numFmtId="4" fontId="26" fillId="16" borderId="83"/>
    <xf numFmtId="4" fontId="26" fillId="16" borderId="83"/>
    <xf numFmtId="0" fontId="22" fillId="14" borderId="83">
      <alignment horizontal="right" vertical="center"/>
    </xf>
    <xf numFmtId="0" fontId="22" fillId="14" borderId="83">
      <alignment horizontal="right" vertical="center"/>
    </xf>
    <xf numFmtId="0" fontId="26" fillId="16" borderId="83"/>
    <xf numFmtId="0" fontId="22" fillId="14" borderId="85">
      <alignment horizontal="right" vertical="center"/>
    </xf>
    <xf numFmtId="0" fontId="22" fillId="14" borderId="85">
      <alignment horizontal="right" vertical="center"/>
    </xf>
    <xf numFmtId="0" fontId="74" fillId="86" borderId="80" applyNumberFormat="0" applyAlignment="0" applyProtection="0"/>
    <xf numFmtId="0" fontId="22" fillId="14" borderId="84">
      <alignment horizontal="right" vertical="center"/>
    </xf>
    <xf numFmtId="0" fontId="26" fillId="0" borderId="83">
      <alignment horizontal="right" vertical="center"/>
    </xf>
    <xf numFmtId="4" fontId="26" fillId="0" borderId="83">
      <alignment horizontal="right" vertical="center"/>
    </xf>
    <xf numFmtId="0" fontId="94" fillId="0" borderId="81" applyNumberFormat="0" applyFill="0" applyAlignment="0" applyProtection="0"/>
    <xf numFmtId="0" fontId="75" fillId="86" borderId="80" applyNumberFormat="0" applyAlignment="0" applyProtection="0"/>
    <xf numFmtId="0" fontId="94" fillId="0" borderId="81" applyNumberFormat="0" applyFill="0" applyAlignment="0" applyProtection="0"/>
    <xf numFmtId="0" fontId="75" fillId="86" borderId="80" applyNumberFormat="0" applyAlignment="0" applyProtection="0"/>
    <xf numFmtId="49" fontId="24" fillId="0" borderId="83" applyNumberFormat="0" applyFill="0" applyBorder="0" applyProtection="0">
      <alignment horizontal="left" vertical="center"/>
    </xf>
    <xf numFmtId="0" fontId="69" fillId="89" borderId="82" applyNumberFormat="0" applyFont="0" applyAlignment="0" applyProtection="0"/>
    <xf numFmtId="0" fontId="22" fillId="9" borderId="83">
      <alignment horizontal="right" vertical="center"/>
    </xf>
    <xf numFmtId="0" fontId="22" fillId="14" borderId="83">
      <alignment horizontal="right" vertical="center"/>
    </xf>
    <xf numFmtId="0" fontId="75" fillId="86" borderId="80" applyNumberFormat="0" applyAlignment="0" applyProtection="0"/>
    <xf numFmtId="0" fontId="79" fillId="0" borderId="81" applyNumberFormat="0" applyFill="0" applyAlignment="0" applyProtection="0"/>
    <xf numFmtId="4" fontId="26" fillId="0" borderId="83" applyFill="0" applyBorder="0" applyProtection="0">
      <alignment horizontal="right" vertical="center"/>
    </xf>
    <xf numFmtId="0" fontId="87" fillId="73" borderId="88" applyNumberFormat="0" applyAlignment="0" applyProtection="0"/>
    <xf numFmtId="0" fontId="5" fillId="0" borderId="51" applyNumberFormat="0" applyFill="0" applyAlignment="0" applyProtection="0"/>
    <xf numFmtId="0" fontId="26" fillId="14" borderId="86">
      <alignment horizontal="left" vertical="center" wrapText="1" indent="2"/>
    </xf>
    <xf numFmtId="0" fontId="5" fillId="0" borderId="51" applyNumberFormat="0" applyFill="0" applyAlignment="0" applyProtection="0"/>
    <xf numFmtId="0" fontId="4" fillId="59" borderId="0" applyNumberFormat="0" applyBorder="0" applyAlignment="0" applyProtection="0"/>
    <xf numFmtId="49" fontId="26" fillId="0" borderId="91" applyNumberFormat="0" applyFont="0" applyFill="0" applyBorder="0" applyProtection="0">
      <alignment horizontal="left" vertical="center" indent="2"/>
    </xf>
    <xf numFmtId="0" fontId="63" fillId="64" borderId="0" applyNumberFormat="0" applyBorder="0" applyAlignment="0" applyProtection="0"/>
    <xf numFmtId="4" fontId="22" fillId="14" borderId="83">
      <alignment horizontal="right" vertical="center"/>
    </xf>
    <xf numFmtId="0" fontId="87" fillId="73" borderId="80" applyNumberFormat="0" applyAlignment="0" applyProtection="0"/>
    <xf numFmtId="0" fontId="75" fillId="86" borderId="80" applyNumberFormat="0" applyAlignment="0" applyProtection="0"/>
    <xf numFmtId="0" fontId="74" fillId="86" borderId="80" applyNumberFormat="0" applyAlignment="0" applyProtection="0"/>
    <xf numFmtId="0" fontId="26" fillId="9" borderId="84">
      <alignment horizontal="left" vertical="center"/>
    </xf>
    <xf numFmtId="0" fontId="4" fillId="53" borderId="0" applyNumberFormat="0" applyBorder="0" applyAlignment="0" applyProtection="0"/>
    <xf numFmtId="0" fontId="22" fillId="14" borderId="83">
      <alignment horizontal="right" vertical="center"/>
    </xf>
    <xf numFmtId="0" fontId="62" fillId="0" borderId="0" applyNumberFormat="0" applyFill="0" applyBorder="0" applyAlignment="0" applyProtection="0"/>
    <xf numFmtId="175" fontId="26" fillId="90" borderId="91" applyNumberFormat="0" applyFont="0" applyBorder="0" applyAlignment="0" applyProtection="0">
      <alignment horizontal="right" vertical="center"/>
    </xf>
    <xf numFmtId="0" fontId="63" fillId="49" borderId="0" applyNumberFormat="0" applyBorder="0" applyAlignment="0" applyProtection="0"/>
    <xf numFmtId="175" fontId="26" fillId="90" borderId="83" applyNumberFormat="0" applyFont="0" applyBorder="0" applyAlignment="0" applyProtection="0">
      <alignment horizontal="right" vertical="center"/>
    </xf>
    <xf numFmtId="0" fontId="60" fillId="46" borderId="49" applyNumberFormat="0" applyAlignment="0" applyProtection="0"/>
    <xf numFmtId="0" fontId="60" fillId="46" borderId="49" applyNumberFormat="0" applyAlignment="0" applyProtection="0"/>
    <xf numFmtId="0" fontId="26" fillId="0" borderId="86">
      <alignment horizontal="left" vertical="center" wrapText="1" indent="2"/>
    </xf>
    <xf numFmtId="175" fontId="26" fillId="90" borderId="83" applyNumberFormat="0" applyFont="0" applyBorder="0" applyAlignment="0" applyProtection="0">
      <alignment horizontal="right" vertical="center"/>
    </xf>
    <xf numFmtId="4" fontId="26" fillId="0" borderId="83" applyFill="0" applyBorder="0" applyProtection="0">
      <alignment horizontal="right" vertical="center"/>
    </xf>
    <xf numFmtId="0" fontId="62" fillId="0" borderId="0" applyNumberFormat="0" applyFill="0" applyBorder="0" applyAlignment="0" applyProtection="0"/>
    <xf numFmtId="0" fontId="87" fillId="73" borderId="80" applyNumberFormat="0" applyAlignment="0" applyProtection="0"/>
    <xf numFmtId="0" fontId="26" fillId="0" borderId="86">
      <alignment horizontal="left" vertical="center" wrapText="1" indent="2"/>
    </xf>
    <xf numFmtId="0" fontId="26" fillId="16" borderId="83"/>
    <xf numFmtId="0" fontId="94" fillId="0" borderId="89" applyNumberFormat="0" applyFill="0" applyAlignment="0" applyProtection="0"/>
    <xf numFmtId="0" fontId="26" fillId="0" borderId="83">
      <alignment horizontal="right" vertical="center"/>
    </xf>
    <xf numFmtId="0" fontId="26" fillId="16" borderId="83"/>
    <xf numFmtId="0" fontId="69" fillId="89" borderId="82" applyNumberFormat="0" applyFont="0" applyAlignment="0" applyProtection="0"/>
    <xf numFmtId="49" fontId="24" fillId="0" borderId="83" applyNumberFormat="0" applyFill="0" applyBorder="0" applyProtection="0">
      <alignment horizontal="left" vertical="center"/>
    </xf>
    <xf numFmtId="0" fontId="26" fillId="0" borderId="86">
      <alignment horizontal="left" vertical="center" wrapText="1" indent="2"/>
    </xf>
    <xf numFmtId="0" fontId="75" fillId="86" borderId="80" applyNumberFormat="0" applyAlignment="0" applyProtection="0"/>
    <xf numFmtId="49" fontId="26" fillId="0" borderId="83" applyNumberFormat="0" applyFont="0" applyFill="0" applyBorder="0" applyProtection="0">
      <alignment horizontal="left" vertical="center" indent="2"/>
    </xf>
    <xf numFmtId="0" fontId="26" fillId="14" borderId="86">
      <alignment horizontal="left" vertical="center" wrapText="1" indent="2"/>
    </xf>
    <xf numFmtId="0" fontId="91" fillId="86" borderId="87" applyNumberFormat="0" applyAlignment="0" applyProtection="0"/>
    <xf numFmtId="0" fontId="4" fillId="50" borderId="0" applyNumberFormat="0" applyBorder="0" applyAlignment="0" applyProtection="0"/>
    <xf numFmtId="0" fontId="5" fillId="0" borderId="51" applyNumberFormat="0" applyFill="0" applyAlignment="0" applyProtection="0"/>
    <xf numFmtId="0" fontId="65" fillId="9" borderId="83">
      <alignment horizontal="right" vertical="center"/>
    </xf>
    <xf numFmtId="0" fontId="4" fillId="63" borderId="0" applyNumberFormat="0" applyBorder="0" applyAlignment="0" applyProtection="0"/>
    <xf numFmtId="0" fontId="78" fillId="73" borderId="80" applyNumberFormat="0" applyAlignment="0" applyProtection="0"/>
    <xf numFmtId="4" fontId="65" fillId="9" borderId="83">
      <alignment horizontal="right" vertical="center"/>
    </xf>
    <xf numFmtId="0" fontId="78" fillId="73" borderId="80" applyNumberFormat="0" applyAlignment="0" applyProtection="0"/>
    <xf numFmtId="0" fontId="63" fillId="58" borderId="0" applyNumberFormat="0" applyBorder="0" applyAlignment="0" applyProtection="0"/>
    <xf numFmtId="0" fontId="74" fillId="86" borderId="80" applyNumberFormat="0" applyAlignment="0" applyProtection="0"/>
    <xf numFmtId="0" fontId="72" fillId="86" borderId="87" applyNumberFormat="0" applyAlignment="0" applyProtection="0"/>
    <xf numFmtId="0" fontId="4" fillId="54" borderId="0" applyNumberFormat="0" applyBorder="0" applyAlignment="0" applyProtection="0"/>
    <xf numFmtId="0" fontId="26" fillId="16" borderId="83"/>
    <xf numFmtId="0" fontId="22" fillId="14" borderId="83">
      <alignment horizontal="right" vertical="center"/>
    </xf>
    <xf numFmtId="0" fontId="65" fillId="9" borderId="83">
      <alignment horizontal="right" vertical="center"/>
    </xf>
    <xf numFmtId="0" fontId="91" fillId="86" borderId="87" applyNumberFormat="0" applyAlignment="0" applyProtection="0"/>
    <xf numFmtId="0" fontId="79" fillId="0" borderId="89" applyNumberFormat="0" applyFill="0" applyAlignment="0" applyProtection="0"/>
    <xf numFmtId="4" fontId="22" fillId="9" borderId="83">
      <alignment horizontal="right" vertical="center"/>
    </xf>
    <xf numFmtId="0" fontId="4" fillId="63" borderId="0" applyNumberFormat="0" applyBorder="0" applyAlignment="0" applyProtection="0"/>
    <xf numFmtId="0" fontId="79" fillId="0" borderId="81" applyNumberFormat="0" applyFill="0" applyAlignment="0" applyProtection="0"/>
    <xf numFmtId="0" fontId="79" fillId="0" borderId="81" applyNumberFormat="0" applyFill="0" applyAlignment="0" applyProtection="0"/>
    <xf numFmtId="0" fontId="91" fillId="86" borderId="87" applyNumberFormat="0" applyAlignment="0" applyProtection="0"/>
    <xf numFmtId="4" fontId="26" fillId="16" borderId="83"/>
    <xf numFmtId="0" fontId="63" fillId="52" borderId="0" applyNumberFormat="0" applyBorder="0" applyAlignment="0" applyProtection="0"/>
    <xf numFmtId="0" fontId="4" fillId="50" borderId="0" applyNumberFormat="0" applyBorder="0" applyAlignment="0" applyProtection="0"/>
    <xf numFmtId="0" fontId="22" fillId="14" borderId="85">
      <alignment horizontal="right" vertical="center"/>
    </xf>
    <xf numFmtId="0" fontId="61" fillId="0" borderId="0" applyNumberFormat="0" applyFill="0" applyBorder="0" applyAlignment="0" applyProtection="0"/>
    <xf numFmtId="0" fontId="72" fillId="86" borderId="87" applyNumberFormat="0" applyAlignment="0" applyProtection="0"/>
    <xf numFmtId="0" fontId="22" fillId="9" borderId="83">
      <alignment horizontal="right" vertical="center"/>
    </xf>
    <xf numFmtId="4" fontId="26" fillId="0" borderId="83">
      <alignment horizontal="right" vertical="center"/>
    </xf>
    <xf numFmtId="0" fontId="4" fillId="57" borderId="0" applyNumberFormat="0" applyBorder="0" applyAlignment="0" applyProtection="0"/>
    <xf numFmtId="0" fontId="26" fillId="0" borderId="94">
      <alignment horizontal="left" vertical="center" wrapText="1" indent="2"/>
    </xf>
    <xf numFmtId="49" fontId="26" fillId="0" borderId="83" applyNumberFormat="0" applyFont="0" applyFill="0" applyBorder="0" applyProtection="0">
      <alignment horizontal="left" vertical="center" indent="2"/>
    </xf>
    <xf numFmtId="0" fontId="26" fillId="14" borderId="86">
      <alignment horizontal="left" vertical="center" wrapText="1" indent="2"/>
    </xf>
    <xf numFmtId="0" fontId="22" fillId="14" borderId="84">
      <alignment horizontal="right" vertical="center"/>
    </xf>
    <xf numFmtId="4" fontId="26" fillId="16" borderId="83"/>
    <xf numFmtId="0" fontId="69" fillId="89" borderId="82" applyNumberFormat="0" applyFont="0" applyAlignment="0" applyProtection="0"/>
    <xf numFmtId="0" fontId="63" fillId="55" borderId="0" applyNumberFormat="0" applyBorder="0" applyAlignment="0" applyProtection="0"/>
    <xf numFmtId="4" fontId="22" fillId="14" borderId="83">
      <alignment horizontal="right" vertical="center"/>
    </xf>
    <xf numFmtId="0" fontId="63" fillId="49" borderId="0" applyNumberFormat="0" applyBorder="0" applyAlignment="0" applyProtection="0"/>
    <xf numFmtId="0" fontId="87" fillId="73" borderId="80" applyNumberFormat="0" applyAlignment="0" applyProtection="0"/>
    <xf numFmtId="0" fontId="72" fillId="86" borderId="87" applyNumberFormat="0" applyAlignment="0" applyProtection="0"/>
    <xf numFmtId="0" fontId="94" fillId="0" borderId="81" applyNumberFormat="0" applyFill="0" applyAlignment="0" applyProtection="0"/>
    <xf numFmtId="4" fontId="22" fillId="14" borderId="84">
      <alignment horizontal="right" vertical="center"/>
    </xf>
    <xf numFmtId="0" fontId="4" fillId="51" borderId="0" applyNumberFormat="0" applyBorder="0" applyAlignment="0" applyProtection="0"/>
    <xf numFmtId="4" fontId="65" fillId="9" borderId="83">
      <alignment horizontal="right" vertical="center"/>
    </xf>
    <xf numFmtId="0" fontId="22" fillId="14" borderId="83">
      <alignment horizontal="right" vertical="center"/>
    </xf>
    <xf numFmtId="0" fontId="63" fillId="52" borderId="0" applyNumberFormat="0" applyBorder="0" applyAlignment="0" applyProtection="0"/>
    <xf numFmtId="0" fontId="87" fillId="73" borderId="88" applyNumberFormat="0" applyAlignment="0" applyProtection="0"/>
    <xf numFmtId="0" fontId="4" fillId="59" borderId="0" applyNumberFormat="0" applyBorder="0" applyAlignment="0" applyProtection="0"/>
    <xf numFmtId="0" fontId="4" fillId="50" borderId="0" applyNumberFormat="0" applyBorder="0" applyAlignment="0" applyProtection="0"/>
    <xf numFmtId="0" fontId="74" fillId="86" borderId="80" applyNumberFormat="0" applyAlignment="0" applyProtection="0"/>
    <xf numFmtId="0" fontId="63" fillId="58" borderId="0" applyNumberFormat="0" applyBorder="0" applyAlignment="0" applyProtection="0"/>
    <xf numFmtId="0" fontId="22" fillId="9" borderId="83">
      <alignment horizontal="right" vertical="center"/>
    </xf>
    <xf numFmtId="0" fontId="75" fillId="86" borderId="80" applyNumberFormat="0" applyAlignment="0" applyProtection="0"/>
    <xf numFmtId="4" fontId="26" fillId="0" borderId="83" applyFill="0" applyBorder="0" applyProtection="0">
      <alignment horizontal="right" vertical="center"/>
    </xf>
    <xf numFmtId="0" fontId="26" fillId="14" borderId="86">
      <alignment horizontal="left" vertical="center" wrapText="1" indent="2"/>
    </xf>
    <xf numFmtId="4" fontId="26" fillId="16" borderId="83"/>
    <xf numFmtId="0" fontId="59" fillId="46" borderId="50" applyNumberFormat="0" applyAlignment="0" applyProtection="0"/>
    <xf numFmtId="0" fontId="75" fillId="86" borderId="80" applyNumberFormat="0" applyAlignment="0" applyProtection="0"/>
    <xf numFmtId="0" fontId="75" fillId="86" borderId="80" applyNumberFormat="0" applyAlignment="0" applyProtection="0"/>
    <xf numFmtId="0" fontId="4" fillId="48" borderId="0" applyNumberFormat="0" applyBorder="0" applyAlignment="0" applyProtection="0"/>
    <xf numFmtId="0" fontId="78" fillId="73" borderId="80" applyNumberFormat="0" applyAlignment="0" applyProtection="0"/>
    <xf numFmtId="4" fontId="26" fillId="16" borderId="91"/>
    <xf numFmtId="49" fontId="24" fillId="0" borderId="83" applyNumberFormat="0" applyFill="0" applyBorder="0" applyProtection="0">
      <alignment horizontal="left" vertical="center"/>
    </xf>
    <xf numFmtId="0" fontId="94" fillId="0" borderId="89" applyNumberFormat="0" applyFill="0" applyAlignment="0" applyProtection="0"/>
    <xf numFmtId="0" fontId="26" fillId="0" borderId="86">
      <alignment horizontal="left" vertical="center" wrapText="1" indent="2"/>
    </xf>
    <xf numFmtId="0" fontId="26" fillId="14" borderId="86">
      <alignment horizontal="left" vertical="center" wrapText="1" indent="2"/>
    </xf>
    <xf numFmtId="0" fontId="69" fillId="89" borderId="82" applyNumberFormat="0" applyFont="0" applyAlignment="0" applyProtection="0"/>
    <xf numFmtId="0" fontId="22" fillId="14" borderId="83">
      <alignment horizontal="right" vertical="center"/>
    </xf>
    <xf numFmtId="0" fontId="22" fillId="14" borderId="83">
      <alignment horizontal="right" vertical="center"/>
    </xf>
    <xf numFmtId="0" fontId="75" fillId="86" borderId="80" applyNumberFormat="0" applyAlignment="0" applyProtection="0"/>
    <xf numFmtId="0" fontId="63" fillId="55" borderId="0" applyNumberFormat="0" applyBorder="0" applyAlignment="0" applyProtection="0"/>
    <xf numFmtId="175" fontId="26" fillId="90" borderId="83" applyNumberFormat="0" applyFont="0" applyBorder="0" applyAlignment="0" applyProtection="0">
      <alignment horizontal="right" vertical="center"/>
    </xf>
    <xf numFmtId="0" fontId="4" fillId="60" borderId="0" applyNumberFormat="0" applyBorder="0" applyAlignment="0" applyProtection="0"/>
    <xf numFmtId="0" fontId="75" fillId="86" borderId="80" applyNumberFormat="0" applyAlignment="0" applyProtection="0"/>
    <xf numFmtId="0" fontId="91" fillId="86" borderId="87" applyNumberFormat="0" applyAlignment="0" applyProtection="0"/>
    <xf numFmtId="0" fontId="94" fillId="0" borderId="89" applyNumberFormat="0" applyFill="0" applyAlignment="0" applyProtection="0"/>
    <xf numFmtId="0" fontId="94" fillId="0" borderId="81" applyNumberFormat="0" applyFill="0" applyAlignment="0" applyProtection="0"/>
    <xf numFmtId="0" fontId="87" fillId="73" borderId="80" applyNumberFormat="0" applyAlignment="0" applyProtection="0"/>
    <xf numFmtId="0" fontId="22" fillId="9" borderId="83">
      <alignment horizontal="right" vertical="center"/>
    </xf>
    <xf numFmtId="0" fontId="26" fillId="0" borderId="94">
      <alignment horizontal="left" vertical="center" wrapText="1" indent="2"/>
    </xf>
    <xf numFmtId="0" fontId="63" fillId="49" borderId="0" applyNumberFormat="0" applyBorder="0" applyAlignment="0" applyProtection="0"/>
    <xf numFmtId="0" fontId="91" fillId="86" borderId="87" applyNumberFormat="0" applyAlignment="0" applyProtection="0"/>
    <xf numFmtId="0" fontId="4" fillId="54" borderId="0" applyNumberFormat="0" applyBorder="0" applyAlignment="0" applyProtection="0"/>
    <xf numFmtId="4" fontId="65" fillId="9" borderId="83">
      <alignment horizontal="right" vertical="center"/>
    </xf>
    <xf numFmtId="4" fontId="22" fillId="9" borderId="83">
      <alignment horizontal="right" vertical="center"/>
    </xf>
    <xf numFmtId="0" fontId="22" fillId="14" borderId="91">
      <alignment horizontal="right" vertical="center"/>
    </xf>
    <xf numFmtId="0" fontId="26" fillId="0" borderId="83" applyNumberFormat="0" applyFill="0" applyAlignment="0" applyProtection="0"/>
    <xf numFmtId="4" fontId="22" fillId="9" borderId="83">
      <alignment horizontal="right" vertical="center"/>
    </xf>
    <xf numFmtId="0" fontId="5" fillId="0" borderId="51" applyNumberFormat="0" applyFill="0" applyAlignment="0" applyProtection="0"/>
    <xf numFmtId="0" fontId="75" fillId="86" borderId="80" applyNumberFormat="0" applyAlignment="0" applyProtection="0"/>
    <xf numFmtId="0" fontId="4" fillId="56" borderId="0" applyNumberFormat="0" applyBorder="0" applyAlignment="0" applyProtection="0"/>
    <xf numFmtId="0" fontId="61" fillId="0" borderId="0" applyNumberFormat="0" applyFill="0" applyBorder="0" applyAlignment="0" applyProtection="0"/>
    <xf numFmtId="0" fontId="61" fillId="0" borderId="0" applyNumberFormat="0" applyFill="0" applyBorder="0" applyAlignment="0" applyProtection="0"/>
    <xf numFmtId="0" fontId="26" fillId="0" borderId="83" applyNumberFormat="0" applyFill="0" applyAlignment="0" applyProtection="0"/>
    <xf numFmtId="4" fontId="22" fillId="14" borderId="83">
      <alignment horizontal="right" vertical="center"/>
    </xf>
    <xf numFmtId="0" fontId="69" fillId="89" borderId="82" applyNumberFormat="0" applyFont="0" applyAlignment="0" applyProtection="0"/>
    <xf numFmtId="4" fontId="22" fillId="14" borderId="83">
      <alignment horizontal="right" vertical="center"/>
    </xf>
    <xf numFmtId="4" fontId="22" fillId="14" borderId="83">
      <alignment horizontal="right" vertical="center"/>
    </xf>
    <xf numFmtId="0" fontId="26" fillId="0" borderId="83">
      <alignment horizontal="right" vertical="center"/>
    </xf>
    <xf numFmtId="4" fontId="26" fillId="0" borderId="83">
      <alignment horizontal="right" vertical="center"/>
    </xf>
    <xf numFmtId="0" fontId="22" fillId="14" borderId="93">
      <alignment horizontal="right" vertical="center"/>
    </xf>
    <xf numFmtId="0" fontId="79" fillId="0" borderId="81" applyNumberFormat="0" applyFill="0" applyAlignment="0" applyProtection="0"/>
    <xf numFmtId="0" fontId="69" fillId="89" borderId="82" applyNumberFormat="0" applyFont="0" applyAlignment="0" applyProtection="0"/>
    <xf numFmtId="0" fontId="26" fillId="0" borderId="83" applyNumberFormat="0" applyFill="0" applyAlignment="0" applyProtection="0"/>
    <xf numFmtId="0" fontId="22" fillId="14" borderId="85">
      <alignment horizontal="right" vertical="center"/>
    </xf>
    <xf numFmtId="49" fontId="24" fillId="0" borderId="91" applyNumberFormat="0" applyFill="0" applyBorder="0" applyProtection="0">
      <alignment horizontal="left" vertical="center"/>
    </xf>
    <xf numFmtId="4" fontId="22" fillId="14" borderId="83">
      <alignment horizontal="right" vertical="center"/>
    </xf>
    <xf numFmtId="0" fontId="75" fillId="86" borderId="80" applyNumberFormat="0" applyAlignment="0" applyProtection="0"/>
    <xf numFmtId="0" fontId="22" fillId="14" borderId="83">
      <alignment horizontal="right" vertical="center"/>
    </xf>
    <xf numFmtId="0" fontId="26" fillId="16" borderId="91"/>
    <xf numFmtId="4" fontId="26" fillId="16" borderId="83"/>
    <xf numFmtId="0" fontId="78" fillId="73" borderId="80" applyNumberFormat="0" applyAlignment="0" applyProtection="0"/>
    <xf numFmtId="0" fontId="75" fillId="86" borderId="80" applyNumberFormat="0" applyAlignment="0" applyProtection="0"/>
    <xf numFmtId="0" fontId="94" fillId="0" borderId="81" applyNumberFormat="0" applyFill="0" applyAlignment="0" applyProtection="0"/>
    <xf numFmtId="0" fontId="26" fillId="9" borderId="84">
      <alignment horizontal="left" vertical="center"/>
    </xf>
    <xf numFmtId="0" fontId="78" fillId="73" borderId="80" applyNumberFormat="0" applyAlignment="0" applyProtection="0"/>
    <xf numFmtId="0" fontId="26" fillId="0" borderId="83" applyNumberFormat="0" applyFill="0" applyAlignment="0" applyProtection="0"/>
    <xf numFmtId="0" fontId="4" fillId="63" borderId="0" applyNumberFormat="0" applyBorder="0" applyAlignment="0" applyProtection="0"/>
    <xf numFmtId="0" fontId="26" fillId="0" borderId="83">
      <alignment horizontal="right" vertical="center"/>
    </xf>
    <xf numFmtId="0" fontId="26" fillId="9" borderId="84">
      <alignment horizontal="left" vertical="center"/>
    </xf>
    <xf numFmtId="4" fontId="22" fillId="14" borderId="85">
      <alignment horizontal="right" vertical="center"/>
    </xf>
    <xf numFmtId="49" fontId="24" fillId="0" borderId="83" applyNumberFormat="0" applyFill="0" applyBorder="0" applyProtection="0">
      <alignment horizontal="left" vertical="center"/>
    </xf>
    <xf numFmtId="0" fontId="91" fillId="86" borderId="87" applyNumberFormat="0" applyAlignment="0" applyProtection="0"/>
    <xf numFmtId="0" fontId="63" fillId="64" borderId="0" applyNumberFormat="0" applyBorder="0" applyAlignment="0" applyProtection="0"/>
    <xf numFmtId="0" fontId="4" fillId="62" borderId="0" applyNumberFormat="0" applyBorder="0" applyAlignment="0" applyProtection="0"/>
    <xf numFmtId="0" fontId="74" fillId="86" borderId="80" applyNumberFormat="0" applyAlignment="0" applyProtection="0"/>
    <xf numFmtId="0" fontId="87" fillId="73" borderId="80" applyNumberFormat="0" applyAlignment="0" applyProtection="0"/>
    <xf numFmtId="4" fontId="65" fillId="9" borderId="83">
      <alignment horizontal="right" vertical="center"/>
    </xf>
    <xf numFmtId="0" fontId="4" fillId="57" borderId="0" applyNumberFormat="0" applyBorder="0" applyAlignment="0" applyProtection="0"/>
    <xf numFmtId="0" fontId="22" fillId="14" borderId="84">
      <alignment horizontal="right" vertical="center"/>
    </xf>
    <xf numFmtId="0" fontId="26" fillId="14" borderId="86">
      <alignment horizontal="left" vertical="center" wrapText="1" indent="2"/>
    </xf>
    <xf numFmtId="0" fontId="74" fillId="86" borderId="80" applyNumberFormat="0" applyAlignment="0" applyProtection="0"/>
    <xf numFmtId="0" fontId="4" fillId="63" borderId="0" applyNumberFormat="0" applyBorder="0" applyAlignment="0" applyProtection="0"/>
    <xf numFmtId="0" fontId="22" fillId="14" borderId="92">
      <alignment horizontal="right" vertical="center"/>
    </xf>
    <xf numFmtId="4" fontId="22" fillId="14" borderId="84">
      <alignment horizontal="right" vertical="center"/>
    </xf>
    <xf numFmtId="0" fontId="27" fillId="89" borderId="82" applyNumberFormat="0" applyFont="0" applyAlignment="0" applyProtection="0"/>
    <xf numFmtId="0" fontId="4" fillId="62" borderId="0" applyNumberFormat="0" applyBorder="0" applyAlignment="0" applyProtection="0"/>
    <xf numFmtId="0" fontId="22" fillId="9" borderId="83">
      <alignment horizontal="right" vertical="center"/>
    </xf>
    <xf numFmtId="0" fontId="22" fillId="9" borderId="91">
      <alignment horizontal="right" vertical="center"/>
    </xf>
    <xf numFmtId="0" fontId="4" fillId="56" borderId="0" applyNumberFormat="0" applyBorder="0" applyAlignment="0" applyProtection="0"/>
    <xf numFmtId="0" fontId="87" fillId="73" borderId="80" applyNumberFormat="0" applyAlignment="0" applyProtection="0"/>
    <xf numFmtId="4" fontId="22" fillId="14" borderId="93">
      <alignment horizontal="right" vertical="center"/>
    </xf>
    <xf numFmtId="4" fontId="22" fillId="14" borderId="84">
      <alignment horizontal="right" vertical="center"/>
    </xf>
    <xf numFmtId="4" fontId="22" fillId="14" borderId="91">
      <alignment horizontal="right" vertical="center"/>
    </xf>
    <xf numFmtId="4" fontId="22" fillId="14" borderId="83">
      <alignment horizontal="right" vertical="center"/>
    </xf>
    <xf numFmtId="0" fontId="22" fillId="9" borderId="83">
      <alignment horizontal="right" vertical="center"/>
    </xf>
    <xf numFmtId="0" fontId="78" fillId="73" borderId="80" applyNumberFormat="0" applyAlignment="0" applyProtection="0"/>
    <xf numFmtId="0" fontId="4" fillId="54" borderId="0" applyNumberFormat="0" applyBorder="0" applyAlignment="0" applyProtection="0"/>
    <xf numFmtId="0" fontId="60" fillId="46" borderId="49" applyNumberFormat="0" applyAlignment="0" applyProtection="0"/>
    <xf numFmtId="0" fontId="79" fillId="0" borderId="81" applyNumberFormat="0" applyFill="0" applyAlignment="0" applyProtection="0"/>
    <xf numFmtId="0" fontId="65" fillId="9" borderId="83">
      <alignment horizontal="right" vertical="center"/>
    </xf>
    <xf numFmtId="0" fontId="91" fillId="86" borderId="87" applyNumberFormat="0" applyAlignment="0" applyProtection="0"/>
    <xf numFmtId="0" fontId="94" fillId="0" borderId="81" applyNumberFormat="0" applyFill="0" applyAlignment="0" applyProtection="0"/>
    <xf numFmtId="0" fontId="4" fillId="53" borderId="0" applyNumberFormat="0" applyBorder="0" applyAlignment="0" applyProtection="0"/>
    <xf numFmtId="175" fontId="26" fillId="90" borderId="83" applyNumberFormat="0" applyFont="0" applyBorder="0" applyAlignment="0" applyProtection="0">
      <alignment horizontal="right" vertical="center"/>
    </xf>
    <xf numFmtId="0" fontId="4" fillId="51" borderId="0" applyNumberFormat="0" applyBorder="0" applyAlignment="0" applyProtection="0"/>
    <xf numFmtId="0" fontId="75" fillId="86" borderId="88" applyNumberFormat="0" applyAlignment="0" applyProtection="0"/>
    <xf numFmtId="0" fontId="4" fillId="56" borderId="0" applyNumberFormat="0" applyBorder="0" applyAlignment="0" applyProtection="0"/>
    <xf numFmtId="0" fontId="63" fillId="61" borderId="0" applyNumberFormat="0" applyBorder="0" applyAlignment="0" applyProtection="0"/>
    <xf numFmtId="0" fontId="79" fillId="0" borderId="81" applyNumberFormat="0" applyFill="0" applyAlignment="0" applyProtection="0"/>
    <xf numFmtId="0" fontId="26" fillId="0" borderId="83">
      <alignment horizontal="right" vertical="center"/>
    </xf>
    <xf numFmtId="0" fontId="27" fillId="89" borderId="82" applyNumberFormat="0" applyFont="0" applyAlignment="0" applyProtection="0"/>
    <xf numFmtId="0" fontId="75" fillId="86" borderId="80" applyNumberFormat="0" applyAlignment="0" applyProtection="0"/>
    <xf numFmtId="0" fontId="94" fillId="0" borderId="81" applyNumberFormat="0" applyFill="0" applyAlignment="0" applyProtection="0"/>
    <xf numFmtId="0" fontId="4" fillId="48" borderId="0" applyNumberFormat="0" applyBorder="0" applyAlignment="0" applyProtection="0"/>
    <xf numFmtId="0" fontId="69" fillId="89" borderId="82" applyNumberFormat="0" applyFont="0" applyAlignment="0" applyProtection="0"/>
    <xf numFmtId="0" fontId="63" fillId="58" borderId="0" applyNumberFormat="0" applyBorder="0" applyAlignment="0" applyProtection="0"/>
    <xf numFmtId="0" fontId="26" fillId="0" borderId="83" applyNumberFormat="0" applyFill="0" applyAlignment="0" applyProtection="0"/>
    <xf numFmtId="0" fontId="4" fillId="57" borderId="0" applyNumberFormat="0" applyBorder="0" applyAlignment="0" applyProtection="0"/>
    <xf numFmtId="4" fontId="26" fillId="0" borderId="83" applyFill="0" applyBorder="0" applyProtection="0">
      <alignment horizontal="right" vertical="center"/>
    </xf>
    <xf numFmtId="0" fontId="4" fillId="47" borderId="0" applyNumberFormat="0" applyBorder="0" applyAlignment="0" applyProtection="0"/>
    <xf numFmtId="0" fontId="94" fillId="0" borderId="81" applyNumberFormat="0" applyFill="0" applyAlignment="0" applyProtection="0"/>
    <xf numFmtId="0" fontId="65" fillId="9" borderId="91">
      <alignment horizontal="right" vertical="center"/>
    </xf>
    <xf numFmtId="0" fontId="4" fillId="60" borderId="0" applyNumberFormat="0" applyBorder="0" applyAlignment="0" applyProtection="0"/>
    <xf numFmtId="0" fontId="26" fillId="9" borderId="92">
      <alignment horizontal="left" vertical="center"/>
    </xf>
    <xf numFmtId="0" fontId="65" fillId="9" borderId="83">
      <alignment horizontal="right" vertical="center"/>
    </xf>
    <xf numFmtId="0" fontId="78" fillId="73" borderId="80" applyNumberFormat="0" applyAlignment="0" applyProtection="0"/>
    <xf numFmtId="175" fontId="26" fillId="90" borderId="83" applyNumberFormat="0" applyFont="0" applyBorder="0" applyAlignment="0" applyProtection="0">
      <alignment horizontal="right" vertical="center"/>
    </xf>
    <xf numFmtId="0" fontId="78" fillId="73" borderId="80" applyNumberFormat="0" applyAlignment="0" applyProtection="0"/>
    <xf numFmtId="4" fontId="26" fillId="0" borderId="83">
      <alignment horizontal="right" vertical="center"/>
    </xf>
    <xf numFmtId="49" fontId="26" fillId="0" borderId="83" applyNumberFormat="0" applyFont="0" applyFill="0" applyBorder="0" applyProtection="0">
      <alignment horizontal="left" vertical="center" indent="2"/>
    </xf>
    <xf numFmtId="175" fontId="26" fillId="90" borderId="83" applyNumberFormat="0" applyFont="0" applyBorder="0" applyAlignment="0" applyProtection="0">
      <alignment horizontal="right" vertical="center"/>
    </xf>
    <xf numFmtId="0" fontId="87" fillId="73" borderId="80" applyNumberFormat="0" applyAlignment="0" applyProtection="0"/>
    <xf numFmtId="49" fontId="24" fillId="0" borderId="83" applyNumberFormat="0" applyFill="0" applyBorder="0" applyProtection="0">
      <alignment horizontal="left" vertical="center"/>
    </xf>
    <xf numFmtId="4" fontId="22" fillId="14" borderId="83">
      <alignment horizontal="right" vertical="center"/>
    </xf>
    <xf numFmtId="0" fontId="78" fillId="73" borderId="80" applyNumberFormat="0" applyAlignment="0" applyProtection="0"/>
    <xf numFmtId="0" fontId="75" fillId="86" borderId="80" applyNumberFormat="0" applyAlignment="0" applyProtection="0"/>
    <xf numFmtId="4" fontId="26" fillId="0" borderId="83">
      <alignment horizontal="right" vertical="center"/>
    </xf>
    <xf numFmtId="0" fontId="26" fillId="14" borderId="86">
      <alignment horizontal="left" vertical="center" wrapText="1" indent="2"/>
    </xf>
    <xf numFmtId="0" fontId="26" fillId="0" borderId="86">
      <alignment horizontal="left" vertical="center" wrapText="1" indent="2"/>
    </xf>
    <xf numFmtId="0" fontId="91" fillId="86" borderId="87" applyNumberFormat="0" applyAlignment="0" applyProtection="0"/>
    <xf numFmtId="0" fontId="87" fillId="73" borderId="80" applyNumberFormat="0" applyAlignment="0" applyProtection="0"/>
    <xf numFmtId="0" fontId="74" fillId="86" borderId="80" applyNumberFormat="0" applyAlignment="0" applyProtection="0"/>
    <xf numFmtId="0" fontId="72" fillId="86" borderId="87" applyNumberFormat="0" applyAlignment="0" applyProtection="0"/>
    <xf numFmtId="0" fontId="22" fillId="14" borderId="85">
      <alignment horizontal="right" vertical="center"/>
    </xf>
    <xf numFmtId="0" fontId="65" fillId="9" borderId="83">
      <alignment horizontal="right" vertical="center"/>
    </xf>
    <xf numFmtId="4" fontId="22" fillId="9" borderId="83">
      <alignment horizontal="right" vertical="center"/>
    </xf>
    <xf numFmtId="4" fontId="22" fillId="14" borderId="83">
      <alignment horizontal="right" vertical="center"/>
    </xf>
    <xf numFmtId="49" fontId="26" fillId="0" borderId="84" applyNumberFormat="0" applyFont="0" applyFill="0" applyBorder="0" applyProtection="0">
      <alignment horizontal="left" vertical="center" indent="5"/>
    </xf>
    <xf numFmtId="4" fontId="26" fillId="0" borderId="83" applyFill="0" applyBorder="0" applyProtection="0">
      <alignment horizontal="right" vertical="center"/>
    </xf>
    <xf numFmtId="4" fontId="22" fillId="9" borderId="83">
      <alignment horizontal="right" vertical="center"/>
    </xf>
    <xf numFmtId="0" fontId="87" fillId="73" borderId="80" applyNumberFormat="0" applyAlignment="0" applyProtection="0"/>
    <xf numFmtId="0" fontId="78" fillId="73" borderId="80" applyNumberFormat="0" applyAlignment="0" applyProtection="0"/>
    <xf numFmtId="0" fontId="74" fillId="86" borderId="80" applyNumberFormat="0" applyAlignment="0" applyProtection="0"/>
    <xf numFmtId="0" fontId="26" fillId="14" borderId="86">
      <alignment horizontal="left" vertical="center" wrapText="1" indent="2"/>
    </xf>
    <xf numFmtId="0" fontId="26" fillId="0" borderId="86">
      <alignment horizontal="left" vertical="center" wrapText="1" indent="2"/>
    </xf>
    <xf numFmtId="0" fontId="26" fillId="14" borderId="86">
      <alignment horizontal="left" vertical="center" wrapText="1" indent="2"/>
    </xf>
    <xf numFmtId="4" fontId="22" fillId="9" borderId="91">
      <alignment horizontal="right" vertical="center"/>
    </xf>
    <xf numFmtId="0" fontId="63" fillId="49" borderId="0" applyNumberFormat="0" applyBorder="0" applyAlignment="0" applyProtection="0"/>
    <xf numFmtId="0" fontId="63"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26" fillId="0" borderId="94">
      <alignment horizontal="left" vertical="center" wrapText="1" indent="2"/>
    </xf>
    <xf numFmtId="0" fontId="72" fillId="86" borderId="95" applyNumberFormat="0" applyAlignment="0" applyProtection="0"/>
    <xf numFmtId="0" fontId="74" fillId="86" borderId="88" applyNumberFormat="0" applyAlignment="0" applyProtection="0"/>
    <xf numFmtId="0" fontId="75" fillId="86" borderId="88" applyNumberFormat="0" applyAlignment="0" applyProtection="0"/>
    <xf numFmtId="0" fontId="78" fillId="73" borderId="88" applyNumberFormat="0" applyAlignment="0" applyProtection="0"/>
    <xf numFmtId="0" fontId="79" fillId="0" borderId="89" applyNumberFormat="0" applyFill="0" applyAlignment="0" applyProtection="0"/>
    <xf numFmtId="0" fontId="87" fillId="73" borderId="88" applyNumberFormat="0" applyAlignment="0" applyProtection="0"/>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91" fillId="86" borderId="95" applyNumberFormat="0" applyAlignment="0" applyProtection="0"/>
    <xf numFmtId="0" fontId="94" fillId="0" borderId="89" applyNumberFormat="0" applyFill="0" applyAlignment="0" applyProtection="0"/>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78" fillId="73" borderId="88" applyNumberFormat="0" applyAlignment="0" applyProtection="0"/>
    <xf numFmtId="0" fontId="26" fillId="0" borderId="91">
      <alignment horizontal="right" vertical="center"/>
    </xf>
    <xf numFmtId="4" fontId="26" fillId="0" borderId="91">
      <alignment horizontal="right" vertical="center"/>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1" applyNumberFormat="0" applyFill="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4" fillId="53" borderId="0" applyNumberFormat="0" applyBorder="0" applyAlignment="0" applyProtection="0"/>
    <xf numFmtId="0" fontId="62" fillId="0" borderId="0" applyNumberFormat="0" applyFill="0" applyBorder="0" applyAlignment="0" applyProtection="0"/>
    <xf numFmtId="0" fontId="63" fillId="58" borderId="0" applyNumberFormat="0" applyBorder="0" applyAlignment="0" applyProtection="0"/>
    <xf numFmtId="0" fontId="4" fillId="63" borderId="0" applyNumberFormat="0" applyBorder="0" applyAlignment="0" applyProtection="0"/>
    <xf numFmtId="0" fontId="63" fillId="55" borderId="0" applyNumberFormat="0" applyBorder="0" applyAlignment="0" applyProtection="0"/>
    <xf numFmtId="0" fontId="63" fillId="52" borderId="0" applyNumberFormat="0" applyBorder="0" applyAlignment="0" applyProtection="0"/>
    <xf numFmtId="0" fontId="59" fillId="46" borderId="50"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1"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0" fillId="46" borderId="49" applyNumberFormat="0" applyAlignment="0" applyProtection="0"/>
    <xf numFmtId="0" fontId="4" fillId="51" borderId="0" applyNumberFormat="0" applyBorder="0" applyAlignment="0" applyProtection="0"/>
    <xf numFmtId="0" fontId="63" fillId="61" borderId="0" applyNumberFormat="0" applyBorder="0" applyAlignment="0" applyProtection="0"/>
    <xf numFmtId="43" fontId="6"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2" fillId="14" borderId="92">
      <alignment horizontal="right" vertical="center"/>
    </xf>
    <xf numFmtId="0" fontId="22" fillId="14" borderId="91">
      <alignment horizontal="right" vertical="center"/>
    </xf>
    <xf numFmtId="0" fontId="26" fillId="0" borderId="94">
      <alignment horizontal="left" vertical="center" wrapText="1" indent="2"/>
    </xf>
    <xf numFmtId="0" fontId="22" fillId="14" borderId="92">
      <alignment horizontal="right" vertical="center"/>
    </xf>
    <xf numFmtId="0" fontId="75" fillId="86" borderId="88" applyNumberFormat="0" applyAlignment="0" applyProtection="0"/>
    <xf numFmtId="4" fontId="22" fillId="14" borderId="93">
      <alignment horizontal="right" vertical="center"/>
    </xf>
    <xf numFmtId="0" fontId="94" fillId="0" borderId="89" applyNumberFormat="0" applyFill="0" applyAlignment="0" applyProtection="0"/>
    <xf numFmtId="0" fontId="27" fillId="89" borderId="90" applyNumberFormat="0" applyFont="0" applyAlignment="0" applyProtection="0"/>
    <xf numFmtId="0" fontId="22" fillId="14" borderId="91">
      <alignment horizontal="right" vertical="center"/>
    </xf>
    <xf numFmtId="0" fontId="3" fillId="0" borderId="0"/>
    <xf numFmtId="4" fontId="65" fillId="9" borderId="91">
      <alignment horizontal="right" vertical="center"/>
    </xf>
    <xf numFmtId="4" fontId="26" fillId="16" borderId="91"/>
    <xf numFmtId="0" fontId="87" fillId="73" borderId="88" applyNumberFormat="0" applyAlignment="0" applyProtection="0"/>
    <xf numFmtId="0" fontId="94" fillId="0" borderId="89" applyNumberFormat="0" applyFill="0" applyAlignment="0" applyProtection="0"/>
    <xf numFmtId="0" fontId="65" fillId="9" borderId="91">
      <alignment horizontal="right" vertical="center"/>
    </xf>
    <xf numFmtId="0" fontId="59" fillId="46" borderId="50" applyNumberFormat="0" applyAlignment="0" applyProtection="0"/>
    <xf numFmtId="0" fontId="60" fillId="46" borderId="49" applyNumberFormat="0" applyAlignment="0" applyProtection="0"/>
    <xf numFmtId="0" fontId="79" fillId="0" borderId="89" applyNumberFormat="0" applyFill="0" applyAlignment="0" applyProtection="0"/>
    <xf numFmtId="0" fontId="69" fillId="89" borderId="90" applyNumberFormat="0" applyFont="0" applyAlignment="0" applyProtection="0"/>
    <xf numFmtId="0" fontId="61" fillId="0" borderId="0" applyNumberFormat="0" applyFill="0" applyBorder="0" applyAlignment="0" applyProtection="0"/>
    <xf numFmtId="0" fontId="3" fillId="50" borderId="0" applyNumberFormat="0" applyBorder="0" applyAlignment="0" applyProtection="0"/>
    <xf numFmtId="0" fontId="62" fillId="0" borderId="0" applyNumberFormat="0" applyFill="0" applyBorder="0" applyAlignment="0" applyProtection="0"/>
    <xf numFmtId="0" fontId="5"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3" fillId="52" borderId="0" applyNumberFormat="0" applyBorder="0" applyAlignment="0" applyProtection="0"/>
    <xf numFmtId="49" fontId="24" fillId="0" borderId="91"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3" fillId="55" borderId="0" applyNumberFormat="0" applyBorder="0" applyAlignment="0" applyProtection="0"/>
    <xf numFmtId="0" fontId="94" fillId="0" borderId="89"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3" fillId="58" borderId="0" applyNumberFormat="0" applyBorder="0" applyAlignment="0" applyProtection="0"/>
    <xf numFmtId="0" fontId="87" fillId="73" borderId="88"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3" fillId="61" borderId="0" applyNumberFormat="0" applyBorder="0" applyAlignment="0" applyProtection="0"/>
    <xf numFmtId="49" fontId="26" fillId="0" borderId="91"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3" fillId="64" borderId="0" applyNumberFormat="0" applyBorder="0" applyAlignment="0" applyProtection="0"/>
    <xf numFmtId="0" fontId="26" fillId="0" borderId="91" applyNumberFormat="0" applyFill="0" applyAlignment="0" applyProtection="0"/>
    <xf numFmtId="0" fontId="22" fillId="14" borderId="91">
      <alignment horizontal="right" vertical="center"/>
    </xf>
    <xf numFmtId="0" fontId="22" fillId="14" borderId="91">
      <alignment horizontal="right" vertical="center"/>
    </xf>
    <xf numFmtId="0" fontId="26" fillId="0" borderId="91">
      <alignment horizontal="right" vertical="center"/>
    </xf>
    <xf numFmtId="0" fontId="65" fillId="9" borderId="91">
      <alignment horizontal="right" vertical="center"/>
    </xf>
    <xf numFmtId="0" fontId="26" fillId="16" borderId="91"/>
    <xf numFmtId="0" fontId="22" fillId="9" borderId="91">
      <alignment horizontal="right" vertical="center"/>
    </xf>
    <xf numFmtId="174" fontId="114" fillId="0" borderId="0" applyFont="0" applyFill="0" applyBorder="0" applyAlignment="0" applyProtection="0"/>
    <xf numFmtId="0" fontId="114" fillId="0" borderId="0"/>
    <xf numFmtId="0" fontId="3" fillId="0" borderId="0"/>
    <xf numFmtId="4" fontId="26" fillId="0" borderId="91" applyFill="0" applyBorder="0" applyProtection="0">
      <alignment horizontal="right" vertical="center"/>
    </xf>
    <xf numFmtId="0" fontId="114" fillId="65" borderId="0" applyNumberFormat="0" applyFont="0" applyBorder="0" applyAlignment="0" applyProtection="0"/>
    <xf numFmtId="9" fontId="11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77" fillId="0" borderId="0" applyFont="0" applyFill="0" applyBorder="0" applyAlignment="0" applyProtection="0"/>
    <xf numFmtId="0" fontId="77" fillId="0" borderId="0"/>
    <xf numFmtId="0" fontId="3" fillId="0" borderId="0"/>
    <xf numFmtId="0" fontId="3" fillId="0" borderId="0"/>
    <xf numFmtId="0" fontId="3" fillId="0" borderId="0"/>
    <xf numFmtId="0" fontId="3" fillId="0" borderId="0"/>
    <xf numFmtId="0" fontId="77" fillId="65" borderId="0" applyNumberFormat="0" applyFont="0" applyBorder="0" applyAlignment="0" applyProtection="0"/>
    <xf numFmtId="9" fontId="77"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94">
      <alignment horizontal="left" vertical="center" wrapText="1" indent="2"/>
    </xf>
    <xf numFmtId="0" fontId="69" fillId="89" borderId="90" applyNumberFormat="0" applyFont="0" applyAlignment="0" applyProtection="0"/>
    <xf numFmtId="0" fontId="91" fillId="86" borderId="95" applyNumberFormat="0" applyAlignment="0" applyProtection="0"/>
    <xf numFmtId="0" fontId="87" fillId="73" borderId="88" applyNumberFormat="0" applyAlignment="0" applyProtection="0"/>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175" fontId="26" fillId="90" borderId="91" applyNumberFormat="0" applyFont="0" applyBorder="0" applyAlignment="0" applyProtection="0">
      <alignment horizontal="right" vertical="center"/>
    </xf>
    <xf numFmtId="4" fontId="22" fillId="14" borderId="93">
      <alignment horizontal="right" vertical="center"/>
    </xf>
    <xf numFmtId="0" fontId="26" fillId="16" borderId="91"/>
    <xf numFmtId="0" fontId="62" fillId="0" borderId="0" applyNumberFormat="0" applyFill="0" applyBorder="0" applyAlignment="0" applyProtection="0"/>
    <xf numFmtId="0" fontId="78" fillId="73" borderId="88" applyNumberFormat="0" applyAlignment="0" applyProtection="0"/>
    <xf numFmtId="0" fontId="75" fillId="86" borderId="88" applyNumberFormat="0" applyAlignment="0" applyProtection="0"/>
    <xf numFmtId="0" fontId="22" fillId="14" borderId="91">
      <alignment horizontal="right" vertical="center"/>
    </xf>
    <xf numFmtId="0" fontId="22" fillId="14" borderId="91">
      <alignment horizontal="right" vertical="center"/>
    </xf>
    <xf numFmtId="0" fontId="69" fillId="89" borderId="90" applyNumberFormat="0" applyFont="0" applyAlignment="0" applyProtection="0"/>
    <xf numFmtId="0" fontId="59" fillId="46" borderId="50" applyNumberFormat="0" applyAlignment="0" applyProtection="0"/>
    <xf numFmtId="0" fontId="60" fillId="46" borderId="49" applyNumberFormat="0" applyAlignment="0" applyProtection="0"/>
    <xf numFmtId="49" fontId="26" fillId="0" borderId="92" applyNumberFormat="0" applyFont="0" applyFill="0" applyBorder="0" applyProtection="0">
      <alignment horizontal="left" vertical="center" indent="5"/>
    </xf>
    <xf numFmtId="0" fontId="61" fillId="0" borderId="0" applyNumberFormat="0" applyFill="0" applyBorder="0" applyAlignment="0" applyProtection="0"/>
    <xf numFmtId="0" fontId="22" fillId="14" borderId="91">
      <alignment horizontal="right" vertical="center"/>
    </xf>
    <xf numFmtId="0" fontId="62" fillId="0" borderId="0" applyNumberFormat="0" applyFill="0" applyBorder="0" applyAlignment="0" applyProtection="0"/>
    <xf numFmtId="0" fontId="5"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3" fillId="55" borderId="0" applyNumberFormat="0" applyBorder="0" applyAlignment="0" applyProtection="0"/>
    <xf numFmtId="0" fontId="72" fillId="86" borderId="95"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3" fillId="58" borderId="0" applyNumberFormat="0" applyBorder="0" applyAlignment="0" applyProtection="0"/>
    <xf numFmtId="4" fontId="26" fillId="16" borderId="91"/>
    <xf numFmtId="0" fontId="3" fillId="59" borderId="0" applyNumberFormat="0" applyBorder="0" applyAlignment="0" applyProtection="0"/>
    <xf numFmtId="0" fontId="3" fillId="60" borderId="0" applyNumberFormat="0" applyBorder="0" applyAlignment="0" applyProtection="0"/>
    <xf numFmtId="0" fontId="6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3" fillId="64" borderId="0" applyNumberFormat="0" applyBorder="0" applyAlignment="0" applyProtection="0"/>
    <xf numFmtId="49" fontId="26" fillId="0" borderId="92" applyNumberFormat="0" applyFont="0" applyFill="0" applyBorder="0" applyProtection="0">
      <alignment horizontal="left" vertical="center" indent="5"/>
    </xf>
    <xf numFmtId="0" fontId="26" fillId="0" borderId="91" applyNumberFormat="0" applyFill="0" applyAlignment="0" applyProtection="0"/>
    <xf numFmtId="0" fontId="72" fillId="86" borderId="95" applyNumberFormat="0" applyAlignment="0" applyProtection="0"/>
    <xf numFmtId="0" fontId="59" fillId="46" borderId="50" applyNumberFormat="0" applyAlignment="0" applyProtection="0"/>
    <xf numFmtId="0" fontId="87" fillId="73" borderId="88" applyNumberFormat="0" applyAlignment="0" applyProtection="0"/>
    <xf numFmtId="0" fontId="5" fillId="0" borderId="51" applyNumberFormat="0" applyFill="0" applyAlignment="0" applyProtection="0"/>
    <xf numFmtId="0" fontId="59" fillId="46" borderId="50" applyNumberFormat="0" applyAlignment="0" applyProtection="0"/>
    <xf numFmtId="0" fontId="75" fillId="86" borderId="88" applyNumberFormat="0" applyAlignment="0" applyProtection="0"/>
    <xf numFmtId="4" fontId="22" fillId="14" borderId="93">
      <alignment horizontal="right" vertical="center"/>
    </xf>
    <xf numFmtId="49" fontId="26" fillId="0" borderId="92" applyNumberFormat="0" applyFont="0" applyFill="0" applyBorder="0" applyProtection="0">
      <alignment horizontal="left" vertical="center" indent="5"/>
    </xf>
    <xf numFmtId="0" fontId="3" fillId="60" borderId="0" applyNumberFormat="0" applyBorder="0" applyAlignment="0" applyProtection="0"/>
    <xf numFmtId="49" fontId="26" fillId="0" borderId="92" applyNumberFormat="0" applyFont="0" applyFill="0" applyBorder="0" applyProtection="0">
      <alignment horizontal="left" vertical="center" indent="5"/>
    </xf>
    <xf numFmtId="4" fontId="26" fillId="16" borderId="91"/>
    <xf numFmtId="4" fontId="22" fillId="14" borderId="91">
      <alignment horizontal="right" vertical="center"/>
    </xf>
    <xf numFmtId="4" fontId="22" fillId="14" borderId="91">
      <alignment horizontal="right" vertical="center"/>
    </xf>
    <xf numFmtId="4" fontId="26" fillId="0" borderId="91" applyFill="0" applyBorder="0" applyProtection="0">
      <alignment horizontal="right" vertical="center"/>
    </xf>
    <xf numFmtId="0" fontId="22" fillId="9" borderId="91">
      <alignment horizontal="right" vertical="center"/>
    </xf>
    <xf numFmtId="0" fontId="22" fillId="14" borderId="91">
      <alignment horizontal="right" vertical="center"/>
    </xf>
    <xf numFmtId="0" fontId="63" fillId="58" borderId="0" applyNumberFormat="0" applyBorder="0" applyAlignment="0" applyProtection="0"/>
    <xf numFmtId="0" fontId="26" fillId="9" borderId="92">
      <alignment horizontal="left" vertical="center"/>
    </xf>
    <xf numFmtId="0" fontId="26" fillId="0" borderId="91" applyNumberFormat="0" applyFill="0" applyAlignment="0" applyProtection="0"/>
    <xf numFmtId="0" fontId="78" fillId="73" borderId="88" applyNumberFormat="0" applyAlignment="0" applyProtection="0"/>
    <xf numFmtId="0" fontId="63" fillId="64" borderId="0" applyNumberFormat="0" applyBorder="0" applyAlignment="0" applyProtection="0"/>
    <xf numFmtId="0" fontId="75" fillId="86" borderId="88" applyNumberFormat="0" applyAlignment="0" applyProtection="0"/>
    <xf numFmtId="0" fontId="94" fillId="0" borderId="89" applyNumberFormat="0" applyFill="0" applyAlignment="0" applyProtection="0"/>
    <xf numFmtId="0" fontId="79"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75" fillId="86" borderId="88" applyNumberFormat="0" applyAlignment="0" applyProtection="0"/>
    <xf numFmtId="4" fontId="22" fillId="14" borderId="91">
      <alignment horizontal="right" vertical="center"/>
    </xf>
    <xf numFmtId="0" fontId="69" fillId="89" borderId="90" applyNumberFormat="0" applyFont="0" applyAlignment="0" applyProtection="0"/>
    <xf numFmtId="0" fontId="26" fillId="0" borderId="91">
      <alignment horizontal="right" vertical="center"/>
    </xf>
    <xf numFmtId="0" fontId="26" fillId="9" borderId="92">
      <alignment horizontal="left" vertical="center"/>
    </xf>
    <xf numFmtId="0" fontId="26" fillId="14" borderId="94">
      <alignment horizontal="left" vertical="center" wrapText="1" indent="2"/>
    </xf>
    <xf numFmtId="0" fontId="3" fillId="47" borderId="0" applyNumberFormat="0" applyBorder="0" applyAlignment="0" applyProtection="0"/>
    <xf numFmtId="0" fontId="26" fillId="16" borderId="91"/>
    <xf numFmtId="4" fontId="65" fillId="9" borderId="91">
      <alignment horizontal="right" vertical="center"/>
    </xf>
    <xf numFmtId="4" fontId="22" fillId="14" borderId="92">
      <alignment horizontal="right" vertical="center"/>
    </xf>
    <xf numFmtId="4" fontId="22" fillId="14" borderId="93">
      <alignment horizontal="right" vertical="center"/>
    </xf>
    <xf numFmtId="0" fontId="87" fillId="73" borderId="88" applyNumberFormat="0" applyAlignment="0" applyProtection="0"/>
    <xf numFmtId="4" fontId="22" fillId="14" borderId="91">
      <alignment horizontal="right" vertical="center"/>
    </xf>
    <xf numFmtId="0" fontId="3" fillId="57" borderId="0" applyNumberFormat="0" applyBorder="0" applyAlignment="0" applyProtection="0"/>
    <xf numFmtId="0" fontId="26" fillId="0" borderId="94">
      <alignment horizontal="left" vertical="center" wrapText="1" indent="2"/>
    </xf>
    <xf numFmtId="49" fontId="26" fillId="0" borderId="91" applyNumberFormat="0" applyFont="0" applyFill="0" applyBorder="0" applyProtection="0">
      <alignment horizontal="left" vertical="center" indent="2"/>
    </xf>
    <xf numFmtId="0" fontId="22" fillId="9" borderId="91">
      <alignment horizontal="right" vertical="center"/>
    </xf>
    <xf numFmtId="175" fontId="26" fillId="90" borderId="91" applyNumberFormat="0" applyFont="0" applyBorder="0" applyAlignment="0" applyProtection="0">
      <alignment horizontal="right" vertical="center"/>
    </xf>
    <xf numFmtId="0" fontId="75" fillId="86" borderId="88" applyNumberFormat="0" applyAlignment="0" applyProtection="0"/>
    <xf numFmtId="0" fontId="74" fillId="86" borderId="88" applyNumberFormat="0" applyAlignment="0" applyProtection="0"/>
    <xf numFmtId="4" fontId="26" fillId="16" borderId="91"/>
    <xf numFmtId="0" fontId="5" fillId="0" borderId="51" applyNumberFormat="0" applyFill="0" applyAlignment="0" applyProtection="0"/>
    <xf numFmtId="0" fontId="62" fillId="0" borderId="0" applyNumberFormat="0" applyFill="0" applyBorder="0" applyAlignment="0" applyProtection="0"/>
    <xf numFmtId="0" fontId="60" fillId="46" borderId="49" applyNumberFormat="0" applyAlignment="0" applyProtection="0"/>
    <xf numFmtId="0" fontId="59" fillId="46" borderId="50" applyNumberFormat="0" applyAlignment="0" applyProtection="0"/>
    <xf numFmtId="0" fontId="26" fillId="0" borderId="94">
      <alignment horizontal="left" vertical="center" wrapText="1" indent="2"/>
    </xf>
    <xf numFmtId="0" fontId="79" fillId="0" borderId="89" applyNumberFormat="0" applyFill="0" applyAlignment="0" applyProtection="0"/>
    <xf numFmtId="0" fontId="79" fillId="0" borderId="89" applyNumberFormat="0" applyFill="0" applyAlignment="0" applyProtection="0"/>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49" fontId="26" fillId="0" borderId="92" applyNumberFormat="0" applyFont="0" applyFill="0" applyBorder="0" applyProtection="0">
      <alignment horizontal="left" vertical="center" indent="5"/>
    </xf>
    <xf numFmtId="4" fontId="22" fillId="9" borderId="91">
      <alignment horizontal="right" vertical="center"/>
    </xf>
    <xf numFmtId="0" fontId="94" fillId="0" borderId="89" applyNumberFormat="0" applyFill="0" applyAlignment="0" applyProtection="0"/>
    <xf numFmtId="0" fontId="26" fillId="0" borderId="94">
      <alignment horizontal="left" vertical="center" wrapText="1" indent="2"/>
    </xf>
    <xf numFmtId="0" fontId="94" fillId="0" borderId="89" applyNumberFormat="0" applyFill="0" applyAlignment="0" applyProtection="0"/>
    <xf numFmtId="0" fontId="26" fillId="14" borderId="94">
      <alignment horizontal="left" vertical="center" wrapText="1" indent="2"/>
    </xf>
    <xf numFmtId="0" fontId="87" fillId="73" borderId="88" applyNumberFormat="0" applyAlignment="0" applyProtection="0"/>
    <xf numFmtId="4" fontId="26" fillId="0" borderId="91">
      <alignment horizontal="right" vertical="center"/>
    </xf>
    <xf numFmtId="0" fontId="27" fillId="89" borderId="90" applyNumberFormat="0" applyFont="0" applyAlignment="0" applyProtection="0"/>
    <xf numFmtId="0" fontId="74" fillId="86" borderId="88" applyNumberFormat="0" applyAlignment="0" applyProtection="0"/>
    <xf numFmtId="0" fontId="26" fillId="16" borderId="91"/>
    <xf numFmtId="0" fontId="3" fillId="47" borderId="0" applyNumberFormat="0" applyBorder="0" applyAlignment="0" applyProtection="0"/>
    <xf numFmtId="0" fontId="26" fillId="14" borderId="94">
      <alignment horizontal="left" vertical="center" wrapText="1" indent="2"/>
    </xf>
    <xf numFmtId="0" fontId="72" fillId="86" borderId="95" applyNumberFormat="0" applyAlignment="0" applyProtection="0"/>
    <xf numFmtId="49" fontId="26" fillId="0" borderId="91" applyNumberFormat="0" applyFont="0" applyFill="0" applyBorder="0" applyProtection="0">
      <alignment horizontal="left" vertical="center" indent="2"/>
    </xf>
    <xf numFmtId="0" fontId="22" fillId="14" borderId="91">
      <alignment horizontal="right" vertical="center"/>
    </xf>
    <xf numFmtId="0" fontId="26" fillId="14" borderId="94">
      <alignment horizontal="left" vertical="center" wrapText="1" indent="2"/>
    </xf>
    <xf numFmtId="4" fontId="22" fillId="14" borderId="93">
      <alignment horizontal="right" vertical="center"/>
    </xf>
    <xf numFmtId="0" fontId="3" fillId="47" borderId="0" applyNumberFormat="0" applyBorder="0" applyAlignment="0" applyProtection="0"/>
    <xf numFmtId="0" fontId="87" fillId="73" borderId="88" applyNumberFormat="0" applyAlignment="0" applyProtection="0"/>
    <xf numFmtId="4" fontId="22" fillId="9" borderId="91">
      <alignment horizontal="right" vertical="center"/>
    </xf>
    <xf numFmtId="0" fontId="78" fillId="73" borderId="88" applyNumberFormat="0" applyAlignment="0" applyProtection="0"/>
    <xf numFmtId="0" fontId="26" fillId="16" borderId="91"/>
    <xf numFmtId="0" fontId="65" fillId="9" borderId="91">
      <alignment horizontal="right" vertical="center"/>
    </xf>
    <xf numFmtId="0" fontId="22" fillId="14" borderId="91">
      <alignment horizontal="right" vertical="center"/>
    </xf>
    <xf numFmtId="0" fontId="26" fillId="14" borderId="94">
      <alignment horizontal="left" vertical="center" wrapText="1" indent="2"/>
    </xf>
    <xf numFmtId="4" fontId="22" fillId="14" borderId="92">
      <alignment horizontal="right" vertical="center"/>
    </xf>
    <xf numFmtId="0" fontId="94" fillId="0" borderId="89" applyNumberFormat="0" applyFill="0" applyAlignment="0" applyProtection="0"/>
    <xf numFmtId="0" fontId="26" fillId="0" borderId="94">
      <alignment horizontal="left" vertical="center" wrapText="1" indent="2"/>
    </xf>
    <xf numFmtId="4" fontId="26" fillId="0" borderId="91" applyFill="0" applyBorder="0" applyProtection="0">
      <alignment horizontal="right" vertical="center"/>
    </xf>
    <xf numFmtId="0" fontId="75" fillId="86" borderId="88" applyNumberFormat="0" applyAlignment="0" applyProtection="0"/>
    <xf numFmtId="0" fontId="65" fillId="9" borderId="91">
      <alignment horizontal="right" vertical="center"/>
    </xf>
    <xf numFmtId="4" fontId="22" fillId="14" borderId="91">
      <alignment horizontal="right" vertical="center"/>
    </xf>
    <xf numFmtId="0" fontId="87" fillId="73" borderId="88" applyNumberFormat="0" applyAlignment="0" applyProtection="0"/>
    <xf numFmtId="4" fontId="65" fillId="9" borderId="91">
      <alignment horizontal="right" vertical="center"/>
    </xf>
    <xf numFmtId="0" fontId="26" fillId="9" borderId="92">
      <alignment horizontal="left" vertical="center"/>
    </xf>
    <xf numFmtId="0" fontId="69" fillId="89" borderId="90" applyNumberFormat="0" applyFont="0" applyAlignment="0" applyProtection="0"/>
    <xf numFmtId="0" fontId="91" fillId="86" borderId="95" applyNumberFormat="0" applyAlignment="0" applyProtection="0"/>
    <xf numFmtId="0" fontId="62" fillId="0" borderId="0" applyNumberFormat="0" applyFill="0" applyBorder="0" applyAlignment="0" applyProtection="0"/>
    <xf numFmtId="0" fontId="94" fillId="0" borderId="89" applyNumberFormat="0" applyFill="0" applyAlignment="0" applyProtection="0"/>
    <xf numFmtId="0" fontId="3" fillId="47" borderId="0" applyNumberFormat="0" applyBorder="0" applyAlignment="0" applyProtection="0"/>
    <xf numFmtId="0" fontId="63" fillId="52" borderId="0" applyNumberFormat="0" applyBorder="0" applyAlignment="0" applyProtection="0"/>
    <xf numFmtId="0" fontId="74" fillId="86" borderId="88" applyNumberFormat="0" applyAlignment="0" applyProtection="0"/>
    <xf numFmtId="0" fontId="22" fillId="9" borderId="91">
      <alignment horizontal="right" vertical="center"/>
    </xf>
    <xf numFmtId="0" fontId="87" fillId="73" borderId="88" applyNumberFormat="0" applyAlignment="0" applyProtection="0"/>
    <xf numFmtId="0" fontId="26" fillId="0" borderId="94">
      <alignment horizontal="left" vertical="center" wrapText="1" indent="2"/>
    </xf>
    <xf numFmtId="0" fontId="22" fillId="14" borderId="93">
      <alignment horizontal="right" vertical="center"/>
    </xf>
    <xf numFmtId="0" fontId="69" fillId="89" borderId="90" applyNumberFormat="0" applyFont="0" applyAlignment="0" applyProtection="0"/>
    <xf numFmtId="0" fontId="63" fillId="64" borderId="0" applyNumberFormat="0" applyBorder="0" applyAlignment="0" applyProtection="0"/>
    <xf numFmtId="49" fontId="24" fillId="0" borderId="91" applyNumberFormat="0" applyFill="0" applyBorder="0" applyProtection="0">
      <alignment horizontal="left" vertical="center"/>
    </xf>
    <xf numFmtId="0" fontId="27" fillId="89" borderId="90" applyNumberFormat="0" applyFont="0" applyAlignment="0" applyProtection="0"/>
    <xf numFmtId="0" fontId="63" fillId="61" borderId="0" applyNumberFormat="0" applyBorder="0" applyAlignment="0" applyProtection="0"/>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4" fontId="26" fillId="0" borderId="91" applyFill="0" applyBorder="0" applyProtection="0">
      <alignment horizontal="righ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49" fontId="26" fillId="0" borderId="91" applyNumberFormat="0" applyFont="0" applyFill="0" applyBorder="0" applyProtection="0">
      <alignment horizontal="left" vertical="center" indent="2"/>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72" fillId="86" borderId="95"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2" fillId="14" borderId="92">
      <alignment horizontal="right" vertical="center"/>
    </xf>
    <xf numFmtId="0" fontId="94" fillId="0" borderId="89" applyNumberFormat="0" applyFill="0" applyAlignment="0" applyProtection="0"/>
    <xf numFmtId="0" fontId="60" fillId="46" borderId="49" applyNumberFormat="0" applyAlignment="0" applyProtection="0"/>
    <xf numFmtId="0" fontId="69" fillId="89" borderId="90" applyNumberFormat="0" applyFont="0" applyAlignment="0" applyProtection="0"/>
    <xf numFmtId="4" fontId="26" fillId="0" borderId="91"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2" fillId="14" borderId="93">
      <alignment horizontal="right" vertical="center"/>
    </xf>
    <xf numFmtId="0" fontId="3" fillId="51" borderId="0" applyNumberFormat="0" applyBorder="0" applyAlignment="0" applyProtection="0"/>
    <xf numFmtId="0" fontId="22" fillId="14" borderId="91">
      <alignment horizontal="right" vertical="center"/>
    </xf>
    <xf numFmtId="0" fontId="91" fillId="86" borderId="95" applyNumberFormat="0" applyAlignment="0" applyProtection="0"/>
    <xf numFmtId="0" fontId="3" fillId="50" borderId="0" applyNumberFormat="0" applyBorder="0" applyAlignment="0" applyProtection="0"/>
    <xf numFmtId="0" fontId="74" fillId="86" borderId="88" applyNumberFormat="0" applyAlignment="0" applyProtection="0"/>
    <xf numFmtId="0" fontId="94" fillId="0" borderId="89" applyNumberFormat="0" applyFill="0" applyAlignment="0" applyProtection="0"/>
    <xf numFmtId="4" fontId="22" fillId="14" borderId="91">
      <alignment horizontal="right" vertical="center"/>
    </xf>
    <xf numFmtId="0" fontId="63" fillId="55" borderId="0" applyNumberFormat="0" applyBorder="0" applyAlignment="0" applyProtection="0"/>
    <xf numFmtId="0" fontId="26" fillId="0" borderId="91" applyNumberFormat="0" applyFill="0" applyAlignment="0" applyProtection="0"/>
    <xf numFmtId="0" fontId="3" fillId="56" borderId="0" applyNumberFormat="0" applyBorder="0" applyAlignment="0" applyProtection="0"/>
    <xf numFmtId="0" fontId="94" fillId="0" borderId="89" applyNumberFormat="0" applyFill="0" applyAlignment="0" applyProtection="0"/>
    <xf numFmtId="4" fontId="26" fillId="0" borderId="91">
      <alignment horizontal="right" vertical="center"/>
    </xf>
    <xf numFmtId="4" fontId="22" fillId="14" borderId="93">
      <alignment horizontal="right" vertical="center"/>
    </xf>
    <xf numFmtId="0" fontId="65" fillId="9" borderId="91">
      <alignment horizontal="right" vertical="center"/>
    </xf>
    <xf numFmtId="0" fontId="27" fillId="89" borderId="90" applyNumberFormat="0" applyFont="0" applyAlignment="0" applyProtection="0"/>
    <xf numFmtId="0" fontId="3" fillId="59" borderId="0" applyNumberFormat="0" applyBorder="0" applyAlignment="0" applyProtection="0"/>
    <xf numFmtId="0" fontId="87" fillId="73" borderId="88" applyNumberFormat="0" applyAlignment="0" applyProtection="0"/>
    <xf numFmtId="4" fontId="65" fillId="9" borderId="91">
      <alignment horizontal="right" vertical="center"/>
    </xf>
    <xf numFmtId="0" fontId="26" fillId="0" borderId="94">
      <alignment horizontal="left" vertical="center" wrapText="1" indent="2"/>
    </xf>
    <xf numFmtId="0" fontId="91" fillId="86" borderId="95" applyNumberFormat="0" applyAlignment="0" applyProtection="0"/>
    <xf numFmtId="0" fontId="69" fillId="89" borderId="90" applyNumberFormat="0" applyFont="0" applyAlignment="0" applyProtection="0"/>
    <xf numFmtId="0" fontId="78" fillId="73" borderId="88" applyNumberFormat="0" applyAlignment="0" applyProtection="0"/>
    <xf numFmtId="49" fontId="24" fillId="0" borderId="91" applyNumberFormat="0" applyFill="0" applyBorder="0" applyProtection="0">
      <alignment horizontal="left" vertical="center"/>
    </xf>
    <xf numFmtId="4" fontId="22" fillId="9" borderId="91">
      <alignment horizontal="right" vertical="center"/>
    </xf>
    <xf numFmtId="0" fontId="94" fillId="0" borderId="89" applyNumberFormat="0" applyFill="0" applyAlignment="0" applyProtection="0"/>
    <xf numFmtId="0" fontId="3" fillId="53" borderId="0" applyNumberFormat="0" applyBorder="0" applyAlignment="0" applyProtection="0"/>
    <xf numFmtId="0" fontId="91" fillId="86" borderId="95" applyNumberFormat="0" applyAlignment="0" applyProtection="0"/>
    <xf numFmtId="0" fontId="87" fillId="73" borderId="88" applyNumberFormat="0" applyAlignment="0" applyProtection="0"/>
    <xf numFmtId="0" fontId="3" fillId="51" borderId="0" applyNumberFormat="0" applyBorder="0" applyAlignment="0" applyProtection="0"/>
    <xf numFmtId="0" fontId="63" fillId="61" borderId="0" applyNumberFormat="0" applyBorder="0" applyAlignment="0" applyProtection="0"/>
    <xf numFmtId="0" fontId="3" fillId="47" borderId="0" applyNumberFormat="0" applyBorder="0" applyAlignment="0" applyProtection="0"/>
    <xf numFmtId="49" fontId="24" fillId="0" borderId="91" applyNumberFormat="0" applyFill="0" applyBorder="0" applyProtection="0">
      <alignment horizontal="left" vertical="center"/>
    </xf>
    <xf numFmtId="0" fontId="94" fillId="0" borderId="89" applyNumberFormat="0" applyFill="0" applyAlignment="0" applyProtection="0"/>
    <xf numFmtId="0" fontId="63" fillId="52" borderId="0" applyNumberFormat="0" applyBorder="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0" fontId="87" fillId="73" borderId="88" applyNumberFormat="0" applyAlignment="0" applyProtection="0"/>
    <xf numFmtId="0" fontId="26" fillId="9" borderId="92">
      <alignment horizontal="left" vertical="center"/>
    </xf>
    <xf numFmtId="0" fontId="75" fillId="86" borderId="88" applyNumberFormat="0" applyAlignment="0" applyProtection="0"/>
    <xf numFmtId="0" fontId="94" fillId="0" borderId="89" applyNumberFormat="0" applyFill="0" applyAlignment="0" applyProtection="0"/>
    <xf numFmtId="4" fontId="22" fillId="14" borderId="92">
      <alignment horizontal="right" vertical="center"/>
    </xf>
    <xf numFmtId="0" fontId="27" fillId="89" borderId="90" applyNumberFormat="0" applyFont="0" applyAlignment="0" applyProtection="0"/>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4" fontId="22" fillId="14" borderId="93">
      <alignment horizontal="right" vertical="center"/>
    </xf>
    <xf numFmtId="0" fontId="63" fillId="64" borderId="0" applyNumberFormat="0" applyBorder="0" applyAlignment="0" applyProtection="0"/>
    <xf numFmtId="0" fontId="94" fillId="0" borderId="89" applyNumberFormat="0" applyFill="0" applyAlignment="0" applyProtection="0"/>
    <xf numFmtId="0" fontId="78" fillId="73"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0" fontId="94" fillId="0" borderId="89" applyNumberFormat="0" applyFill="0" applyAlignment="0" applyProtection="0"/>
    <xf numFmtId="0" fontId="63" fillId="55" borderId="0" applyNumberFormat="0" applyBorder="0" applyAlignment="0" applyProtection="0"/>
    <xf numFmtId="0" fontId="69" fillId="89" borderId="90" applyNumberFormat="0" applyFont="0" applyAlignment="0" applyProtection="0"/>
    <xf numFmtId="0" fontId="26" fillId="0" borderId="91" applyNumberFormat="0" applyFill="0" applyAlignment="0" applyProtection="0"/>
    <xf numFmtId="49" fontId="26" fillId="0" borderId="92" applyNumberFormat="0" applyFont="0" applyFill="0" applyBorder="0" applyProtection="0">
      <alignment horizontal="left" vertical="center" indent="5"/>
    </xf>
    <xf numFmtId="0" fontId="26" fillId="0" borderId="91" applyNumberFormat="0" applyFill="0" applyAlignment="0" applyProtection="0"/>
    <xf numFmtId="4" fontId="26" fillId="0" borderId="91">
      <alignment horizontal="right" vertical="center"/>
    </xf>
    <xf numFmtId="4" fontId="26" fillId="0" borderId="91">
      <alignment horizontal="right" vertical="center"/>
    </xf>
    <xf numFmtId="0" fontId="22" fillId="14" borderId="91">
      <alignment horizontal="right" vertical="center"/>
    </xf>
    <xf numFmtId="0" fontId="26" fillId="14" borderId="94">
      <alignment horizontal="left" vertical="center" wrapText="1" indent="2"/>
    </xf>
    <xf numFmtId="0" fontId="87" fillId="73" borderId="88" applyNumberFormat="0" applyAlignment="0" applyProtection="0"/>
    <xf numFmtId="0" fontId="26" fillId="0"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175" fontId="26" fillId="90" borderId="91" applyNumberFormat="0" applyFont="0" applyBorder="0" applyAlignment="0" applyProtection="0">
      <alignment horizontal="right" vertical="center"/>
    </xf>
    <xf numFmtId="0" fontId="59" fillId="46" borderId="50" applyNumberFormat="0" applyAlignment="0" applyProtection="0"/>
    <xf numFmtId="0" fontId="22" fillId="14" borderId="93">
      <alignment horizontal="right" vertical="center"/>
    </xf>
    <xf numFmtId="0" fontId="75" fillId="86" borderId="88" applyNumberFormat="0" applyAlignment="0" applyProtection="0"/>
    <xf numFmtId="0" fontId="74" fillId="86" borderId="88" applyNumberFormat="0" applyAlignment="0" applyProtection="0"/>
    <xf numFmtId="0" fontId="94" fillId="0" borderId="89" applyNumberFormat="0" applyFill="0" applyAlignment="0" applyProtection="0"/>
    <xf numFmtId="0" fontId="94" fillId="0" borderId="89" applyNumberFormat="0" applyFill="0" applyAlignment="0" applyProtection="0"/>
    <xf numFmtId="0" fontId="27" fillId="89" borderId="90" applyNumberFormat="0" applyFont="0" applyAlignment="0" applyProtection="0"/>
    <xf numFmtId="0" fontId="63" fillId="61" borderId="0" applyNumberFormat="0" applyBorder="0" applyAlignment="0" applyProtection="0"/>
    <xf numFmtId="0" fontId="22" fillId="14" borderId="93">
      <alignment horizontal="right" vertical="center"/>
    </xf>
    <xf numFmtId="0" fontId="3" fillId="59" borderId="0" applyNumberFormat="0" applyBorder="0" applyAlignment="0" applyProtection="0"/>
    <xf numFmtId="0" fontId="22" fillId="14" borderId="92">
      <alignment horizontal="right" vertical="center"/>
    </xf>
    <xf numFmtId="4" fontId="22" fillId="9" borderId="91">
      <alignment horizontal="right" vertical="center"/>
    </xf>
    <xf numFmtId="4" fontId="22" fillId="14" borderId="91">
      <alignment horizontal="right" vertical="center"/>
    </xf>
    <xf numFmtId="0" fontId="61" fillId="0" borderId="0" applyNumberFormat="0" applyFill="0" applyBorder="0" applyAlignment="0" applyProtection="0"/>
    <xf numFmtId="4" fontId="22" fillId="14" borderId="91">
      <alignment horizontal="right" vertical="center"/>
    </xf>
    <xf numFmtId="0" fontId="78" fillId="73" borderId="88" applyNumberFormat="0" applyAlignment="0" applyProtection="0"/>
    <xf numFmtId="0" fontId="22" fillId="14" borderId="91">
      <alignment horizontal="right" vertical="center"/>
    </xf>
    <xf numFmtId="4" fontId="22" fillId="14" borderId="91">
      <alignment horizontal="right" vertical="center"/>
    </xf>
    <xf numFmtId="0" fontId="91" fillId="86" borderId="95" applyNumberFormat="0" applyAlignment="0" applyProtection="0"/>
    <xf numFmtId="4" fontId="22" fillId="14" borderId="91">
      <alignment horizontal="right" vertical="center"/>
    </xf>
    <xf numFmtId="0" fontId="26" fillId="0" borderId="91">
      <alignment horizontal="right" vertical="center"/>
    </xf>
    <xf numFmtId="0" fontId="3" fillId="48" borderId="0" applyNumberFormat="0" applyBorder="0" applyAlignment="0" applyProtection="0"/>
    <xf numFmtId="0" fontId="63" fillId="49" borderId="0" applyNumberFormat="0" applyBorder="0" applyAlignment="0" applyProtection="0"/>
    <xf numFmtId="0" fontId="61" fillId="0" borderId="0" applyNumberFormat="0" applyFill="0" applyBorder="0" applyAlignment="0" applyProtection="0"/>
    <xf numFmtId="0" fontId="26" fillId="0" borderId="94">
      <alignment horizontal="left" vertical="center" wrapText="1" indent="2"/>
    </xf>
    <xf numFmtId="0" fontId="26" fillId="16" borderId="91"/>
    <xf numFmtId="4" fontId="26" fillId="0" borderId="91" applyFill="0" applyBorder="0" applyProtection="0">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79" fillId="0" borderId="89" applyNumberFormat="0" applyFill="0" applyAlignment="0" applyProtection="0"/>
    <xf numFmtId="0" fontId="87" fillId="73" borderId="88" applyNumberFormat="0" applyAlignment="0" applyProtection="0"/>
    <xf numFmtId="0" fontId="26" fillId="0" borderId="91">
      <alignment horizontal="right" vertical="center"/>
    </xf>
    <xf numFmtId="49" fontId="26" fillId="0" borderId="91" applyNumberFormat="0" applyFont="0" applyFill="0" applyBorder="0" applyProtection="0">
      <alignment horizontal="left" vertical="center" indent="2"/>
    </xf>
    <xf numFmtId="0" fontId="74" fillId="86" borderId="88" applyNumberFormat="0" applyAlignment="0" applyProtection="0"/>
    <xf numFmtId="0" fontId="26" fillId="0" borderId="91">
      <alignment horizontal="right" vertical="center"/>
    </xf>
    <xf numFmtId="0" fontId="22" fillId="9" borderId="91">
      <alignment horizontal="right" vertical="center"/>
    </xf>
    <xf numFmtId="0" fontId="63" fillId="52" borderId="0" applyNumberFormat="0" applyBorder="0" applyAlignment="0" applyProtection="0"/>
    <xf numFmtId="4" fontId="26" fillId="0" borderId="91">
      <alignment horizontal="right" vertical="center"/>
    </xf>
    <xf numFmtId="175" fontId="26" fillId="90" borderId="91" applyNumberFormat="0" applyFont="0" applyBorder="0" applyAlignment="0" applyProtection="0">
      <alignment horizontal="right" vertical="center"/>
    </xf>
    <xf numFmtId="4" fontId="65" fillId="9" borderId="91">
      <alignment horizontal="right" vertical="center"/>
    </xf>
    <xf numFmtId="4" fontId="22" fillId="14" borderId="92">
      <alignment horizontal="right" vertical="center"/>
    </xf>
    <xf numFmtId="4" fontId="22" fillId="9" borderId="91">
      <alignment horizontal="right" vertical="center"/>
    </xf>
    <xf numFmtId="0" fontId="79" fillId="0" borderId="89" applyNumberFormat="0" applyFill="0" applyAlignment="0" applyProtection="0"/>
    <xf numFmtId="0" fontId="87" fillId="73" borderId="88" applyNumberFormat="0" applyAlignment="0" applyProtection="0"/>
    <xf numFmtId="0" fontId="26" fillId="16" borderId="91"/>
    <xf numFmtId="49" fontId="26" fillId="0" borderId="91" applyNumberFormat="0" applyFont="0" applyFill="0" applyBorder="0" applyProtection="0">
      <alignment horizontal="left" vertical="center" indent="2"/>
    </xf>
    <xf numFmtId="4" fontId="65" fillId="9" borderId="91">
      <alignment horizontal="right" vertical="center"/>
    </xf>
    <xf numFmtId="0" fontId="91" fillId="86" borderId="95" applyNumberFormat="0" applyAlignment="0" applyProtection="0"/>
    <xf numFmtId="0" fontId="3" fillId="62" borderId="0" applyNumberFormat="0" applyBorder="0" applyAlignment="0" applyProtection="0"/>
    <xf numFmtId="49" fontId="24" fillId="0" borderId="91"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5" fillId="9" borderId="91">
      <alignment horizontal="right" vertical="center"/>
    </xf>
    <xf numFmtId="0" fontId="63" fillId="49" borderId="0" applyNumberFormat="0" applyBorder="0" applyAlignment="0" applyProtection="0"/>
    <xf numFmtId="0" fontId="6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3" fillId="58" borderId="0" applyNumberFormat="0" applyBorder="0" applyAlignment="0" applyProtection="0"/>
    <xf numFmtId="0" fontId="3" fillId="54" borderId="0" applyNumberFormat="0" applyBorder="0" applyAlignment="0" applyProtection="0"/>
    <xf numFmtId="0" fontId="63" fillId="55" borderId="0" applyNumberFormat="0" applyBorder="0" applyAlignment="0" applyProtection="0"/>
    <xf numFmtId="0" fontId="79" fillId="0" borderId="89" applyNumberFormat="0" applyFill="0" applyAlignment="0" applyProtection="0"/>
    <xf numFmtId="0" fontId="26" fillId="14" borderId="94">
      <alignment horizontal="left" vertical="center" wrapText="1" indent="2"/>
    </xf>
    <xf numFmtId="0" fontId="72" fillId="86" borderId="95" applyNumberFormat="0" applyAlignment="0" applyProtection="0"/>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26" fillId="0" borderId="94">
      <alignment horizontal="left" vertical="center" wrapText="1" indent="2"/>
    </xf>
    <xf numFmtId="0" fontId="72" fillId="86" borderId="95" applyNumberFormat="0" applyAlignment="0" applyProtection="0"/>
    <xf numFmtId="0" fontId="74" fillId="86" borderId="88" applyNumberFormat="0" applyAlignment="0" applyProtection="0"/>
    <xf numFmtId="0" fontId="75" fillId="86" borderId="88" applyNumberFormat="0" applyAlignment="0" applyProtection="0"/>
    <xf numFmtId="0" fontId="78" fillId="73" borderId="88" applyNumberFormat="0" applyAlignment="0" applyProtection="0"/>
    <xf numFmtId="0" fontId="79" fillId="0" borderId="89" applyNumberFormat="0" applyFill="0" applyAlignment="0" applyProtection="0"/>
    <xf numFmtId="0" fontId="87" fillId="73" borderId="88" applyNumberFormat="0" applyAlignment="0" applyProtection="0"/>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75" fillId="86" borderId="88" applyNumberFormat="0" applyAlignment="0" applyProtection="0"/>
    <xf numFmtId="0" fontId="87" fillId="73" borderId="88" applyNumberFormat="0" applyAlignment="0" applyProtection="0"/>
    <xf numFmtId="0" fontId="91" fillId="86" borderId="95" applyNumberFormat="0" applyAlignment="0" applyProtection="0"/>
    <xf numFmtId="0" fontId="94" fillId="0" borderId="89" applyNumberFormat="0" applyFill="0" applyAlignment="0" applyProtection="0"/>
    <xf numFmtId="0" fontId="3" fillId="53" borderId="0" applyNumberFormat="0" applyBorder="0" applyAlignment="0" applyProtection="0"/>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78" fillId="73" borderId="88" applyNumberFormat="0" applyAlignment="0" applyProtection="0"/>
    <xf numFmtId="0" fontId="26" fillId="0" borderId="91">
      <alignment horizontal="right" vertical="center"/>
    </xf>
    <xf numFmtId="4" fontId="26" fillId="0" borderId="91">
      <alignment horizontal="right" vertical="center"/>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1" applyNumberFormat="0" applyFill="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4" fontId="22" fillId="14" borderId="91">
      <alignment horizontal="right" vertical="center"/>
    </xf>
    <xf numFmtId="0" fontId="26" fillId="16" borderId="91"/>
    <xf numFmtId="0" fontId="74" fillId="86" borderId="88" applyNumberFormat="0" applyAlignment="0" applyProtection="0"/>
    <xf numFmtId="0" fontId="22" fillId="9" borderId="91">
      <alignment horizontal="right" vertical="center"/>
    </xf>
    <xf numFmtId="0" fontId="26" fillId="0" borderId="91">
      <alignment horizontal="right" vertical="center"/>
    </xf>
    <xf numFmtId="0" fontId="94" fillId="0" borderId="89" applyNumberFormat="0" applyFill="0" applyAlignment="0" applyProtection="0"/>
    <xf numFmtId="0" fontId="26" fillId="9" borderId="92">
      <alignment horizontal="left" vertical="center"/>
    </xf>
    <xf numFmtId="0" fontId="87" fillId="73" borderId="88" applyNumberFormat="0" applyAlignment="0" applyProtection="0"/>
    <xf numFmtId="175" fontId="26" fillId="90" borderId="91" applyNumberFormat="0" applyFont="0" applyBorder="0" applyAlignment="0" applyProtection="0">
      <alignment horizontal="right" vertical="center"/>
    </xf>
    <xf numFmtId="0" fontId="69" fillId="89" borderId="90" applyNumberFormat="0" applyFont="0" applyAlignment="0" applyProtection="0"/>
    <xf numFmtId="0" fontId="26" fillId="0" borderId="94">
      <alignment horizontal="left" vertical="center" wrapText="1" indent="2"/>
    </xf>
    <xf numFmtId="4" fontId="26" fillId="16" borderId="91"/>
    <xf numFmtId="49" fontId="24" fillId="0" borderId="91" applyNumberFormat="0" applyFill="0" applyBorder="0" applyProtection="0">
      <alignment horizontal="left" vertical="center"/>
    </xf>
    <xf numFmtId="0" fontId="26" fillId="0" borderId="91">
      <alignment horizontal="right" vertical="center"/>
    </xf>
    <xf numFmtId="4" fontId="22" fillId="14" borderId="93">
      <alignment horizontal="right" vertical="center"/>
    </xf>
    <xf numFmtId="4" fontId="22" fillId="14" borderId="91">
      <alignment horizontal="right" vertical="center"/>
    </xf>
    <xf numFmtId="4" fontId="22" fillId="14" borderId="91">
      <alignment horizontal="right" vertical="center"/>
    </xf>
    <xf numFmtId="0" fontId="65" fillId="9" borderId="91">
      <alignment horizontal="right" vertical="center"/>
    </xf>
    <xf numFmtId="0" fontId="22" fillId="9" borderId="91">
      <alignment horizontal="right" vertical="center"/>
    </xf>
    <xf numFmtId="49" fontId="26" fillId="0" borderId="91" applyNumberFormat="0" applyFont="0" applyFill="0" applyBorder="0" applyProtection="0">
      <alignment horizontal="left" vertical="center" indent="2"/>
    </xf>
    <xf numFmtId="0" fontId="87" fillId="73" borderId="88" applyNumberFormat="0" applyAlignment="0" applyProtection="0"/>
    <xf numFmtId="0" fontId="72" fillId="86" borderId="95" applyNumberFormat="0" applyAlignment="0" applyProtection="0"/>
    <xf numFmtId="49" fontId="26" fillId="0" borderId="91" applyNumberFormat="0" applyFont="0" applyFill="0" applyBorder="0" applyProtection="0">
      <alignment horizontal="left" vertical="center" indent="2"/>
    </xf>
    <xf numFmtId="0" fontId="78" fillId="73" borderId="88" applyNumberFormat="0" applyAlignment="0" applyProtection="0"/>
    <xf numFmtId="4" fontId="26" fillId="0" borderId="91" applyFill="0" applyBorder="0" applyProtection="0">
      <alignment horizontal="right" vertical="center"/>
    </xf>
    <xf numFmtId="0" fontId="75" fillId="86" borderId="88" applyNumberFormat="0" applyAlignment="0" applyProtection="0"/>
    <xf numFmtId="0" fontId="94" fillId="0" borderId="89" applyNumberFormat="0" applyFill="0" applyAlignment="0" applyProtection="0"/>
    <xf numFmtId="0" fontId="91" fillId="86" borderId="95" applyNumberFormat="0" applyAlignment="0" applyProtection="0"/>
    <xf numFmtId="0" fontId="26" fillId="0" borderId="91" applyNumberFormat="0" applyFill="0" applyAlignment="0" applyProtection="0"/>
    <xf numFmtId="4" fontId="26" fillId="0" borderId="91">
      <alignment horizontal="right" vertical="center"/>
    </xf>
    <xf numFmtId="0" fontId="26" fillId="0" borderId="91">
      <alignment horizontal="right" vertical="center"/>
    </xf>
    <xf numFmtId="0" fontId="87" fillId="73" borderId="88" applyNumberFormat="0" applyAlignment="0" applyProtection="0"/>
    <xf numFmtId="0" fontId="72" fillId="86" borderId="95" applyNumberFormat="0" applyAlignment="0" applyProtection="0"/>
    <xf numFmtId="0" fontId="74" fillId="86" borderId="88" applyNumberFormat="0" applyAlignment="0" applyProtection="0"/>
    <xf numFmtId="0" fontId="26" fillId="14" borderId="94">
      <alignment horizontal="left" vertical="center" wrapText="1" indent="2"/>
    </xf>
    <xf numFmtId="0" fontId="75" fillId="86" borderId="88" applyNumberFormat="0" applyAlignment="0" applyProtection="0"/>
    <xf numFmtId="0" fontId="75" fillId="86" borderId="88" applyNumberFormat="0" applyAlignment="0" applyProtection="0"/>
    <xf numFmtId="4" fontId="22" fillId="14" borderId="92">
      <alignment horizontal="right" vertical="center"/>
    </xf>
    <xf numFmtId="0" fontId="22" fillId="14" borderId="92">
      <alignment horizontal="right" vertical="center"/>
    </xf>
    <xf numFmtId="0" fontId="22" fillId="14" borderId="91">
      <alignment horizontal="right" vertical="center"/>
    </xf>
    <xf numFmtId="4" fontId="65" fillId="9" borderId="91">
      <alignment horizontal="right" vertical="center"/>
    </xf>
    <xf numFmtId="0" fontId="78" fillId="73" borderId="88" applyNumberFormat="0" applyAlignment="0" applyProtection="0"/>
    <xf numFmtId="0" fontId="79" fillId="0" borderId="89" applyNumberFormat="0" applyFill="0" applyAlignment="0" applyProtection="0"/>
    <xf numFmtId="0" fontId="94" fillId="0" borderId="89" applyNumberFormat="0" applyFill="0" applyAlignment="0" applyProtection="0"/>
    <xf numFmtId="0" fontId="69" fillId="89" borderId="90" applyNumberFormat="0" applyFont="0" applyAlignment="0" applyProtection="0"/>
    <xf numFmtId="0" fontId="87" fillId="73" borderId="88" applyNumberFormat="0" applyAlignment="0" applyProtection="0"/>
    <xf numFmtId="49" fontId="24" fillId="0" borderId="91" applyNumberFormat="0" applyFill="0" applyBorder="0" applyProtection="0">
      <alignment horizontal="left" vertical="center"/>
    </xf>
    <xf numFmtId="0" fontId="26" fillId="14" borderId="94">
      <alignment horizontal="left" vertical="center" wrapText="1" indent="2"/>
    </xf>
    <xf numFmtId="0" fontId="75" fillId="86" borderId="88" applyNumberFormat="0" applyAlignment="0" applyProtection="0"/>
    <xf numFmtId="0" fontId="26" fillId="0" borderId="94">
      <alignment horizontal="left" vertical="center" wrapText="1" indent="2"/>
    </xf>
    <xf numFmtId="0" fontId="69" fillId="89" borderId="90" applyNumberFormat="0" applyFont="0" applyAlignment="0" applyProtection="0"/>
    <xf numFmtId="0" fontId="27"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4" fontId="26" fillId="16" borderId="91"/>
    <xf numFmtId="0" fontId="22" fillId="14" borderId="91">
      <alignment horizontal="right" vertical="center"/>
    </xf>
    <xf numFmtId="0" fontId="94" fillId="0" borderId="89" applyNumberFormat="0" applyFill="0" applyAlignment="0" applyProtection="0"/>
    <xf numFmtId="4" fontId="22" fillId="14" borderId="93">
      <alignment horizontal="right" vertical="center"/>
    </xf>
    <xf numFmtId="0" fontId="74" fillId="86" borderId="88" applyNumberFormat="0" applyAlignment="0" applyProtection="0"/>
    <xf numFmtId="0" fontId="22" fillId="14" borderId="92">
      <alignment horizontal="right" vertical="center"/>
    </xf>
    <xf numFmtId="0" fontId="75" fillId="86" borderId="88" applyNumberFormat="0" applyAlignment="0" applyProtection="0"/>
    <xf numFmtId="0" fontId="79" fillId="0" borderId="89" applyNumberFormat="0" applyFill="0" applyAlignment="0" applyProtection="0"/>
    <xf numFmtId="0" fontId="69" fillId="89" borderId="90" applyNumberFormat="0" applyFont="0" applyAlignment="0" applyProtection="0"/>
    <xf numFmtId="4" fontId="22" fillId="14" borderId="92">
      <alignment horizontal="right" vertical="center"/>
    </xf>
    <xf numFmtId="0" fontId="26" fillId="14" borderId="94">
      <alignment horizontal="left" vertical="center" wrapText="1" indent="2"/>
    </xf>
    <xf numFmtId="0" fontId="26" fillId="16" borderId="91"/>
    <xf numFmtId="175" fontId="26" fillId="90" borderId="91" applyNumberFormat="0" applyFont="0" applyBorder="0" applyAlignment="0" applyProtection="0">
      <alignment horizontal="right" vertical="center"/>
    </xf>
    <xf numFmtId="0" fontId="26" fillId="0" borderId="91" applyNumberFormat="0" applyFill="0" applyAlignment="0" applyProtection="0"/>
    <xf numFmtId="4" fontId="26" fillId="0" borderId="91" applyFill="0" applyBorder="0" applyProtection="0">
      <alignment horizontal="right" vertical="center"/>
    </xf>
    <xf numFmtId="4" fontId="22" fillId="9" borderId="91">
      <alignment horizontal="right" vertical="center"/>
    </xf>
    <xf numFmtId="0" fontId="79" fillId="0" borderId="89" applyNumberFormat="0" applyFill="0" applyAlignment="0" applyProtection="0"/>
    <xf numFmtId="49" fontId="24" fillId="0" borderId="91" applyNumberFormat="0" applyFill="0" applyBorder="0" applyProtection="0">
      <alignment horizontal="left" vertical="center"/>
    </xf>
    <xf numFmtId="49" fontId="26" fillId="0" borderId="92" applyNumberFormat="0" applyFont="0" applyFill="0" applyBorder="0" applyProtection="0">
      <alignment horizontal="left" vertical="center" indent="5"/>
    </xf>
    <xf numFmtId="0" fontId="26" fillId="9" borderId="92">
      <alignment horizontal="left" vertical="center"/>
    </xf>
    <xf numFmtId="0" fontId="75" fillId="86" borderId="88" applyNumberFormat="0" applyAlignment="0" applyProtection="0"/>
    <xf numFmtId="4" fontId="22" fillId="14" borderId="93">
      <alignment horizontal="right" vertical="center"/>
    </xf>
    <xf numFmtId="0" fontId="87" fillId="73" borderId="88" applyNumberFormat="0" applyAlignment="0" applyProtection="0"/>
    <xf numFmtId="0" fontId="87" fillId="73" borderId="88" applyNumberFormat="0" applyAlignment="0" applyProtection="0"/>
    <xf numFmtId="0" fontId="69" fillId="89" borderId="90" applyNumberFormat="0" applyFont="0" applyAlignment="0" applyProtection="0"/>
    <xf numFmtId="0" fontId="91" fillId="86" borderId="95" applyNumberFormat="0" applyAlignment="0" applyProtection="0"/>
    <xf numFmtId="0" fontId="94" fillId="0" borderId="89" applyNumberFormat="0" applyFill="0" applyAlignment="0" applyProtection="0"/>
    <xf numFmtId="0" fontId="22" fillId="14" borderId="91">
      <alignment horizontal="right" vertical="center"/>
    </xf>
    <xf numFmtId="0" fontId="27" fillId="89" borderId="90" applyNumberFormat="0" applyFont="0" applyAlignment="0" applyProtection="0"/>
    <xf numFmtId="4" fontId="26" fillId="0" borderId="91">
      <alignment horizontal="right" vertical="center"/>
    </xf>
    <xf numFmtId="0" fontId="94" fillId="0" borderId="89" applyNumberFormat="0" applyFill="0" applyAlignment="0" applyProtection="0"/>
    <xf numFmtId="0" fontId="22" fillId="14" borderId="91">
      <alignment horizontal="right" vertical="center"/>
    </xf>
    <xf numFmtId="0" fontId="22" fillId="14" borderId="91">
      <alignment horizontal="right" vertical="center"/>
    </xf>
    <xf numFmtId="4" fontId="65" fillId="9" borderId="91">
      <alignment horizontal="right" vertical="center"/>
    </xf>
    <xf numFmtId="0" fontId="22" fillId="9" borderId="91">
      <alignment horizontal="right" vertical="center"/>
    </xf>
    <xf numFmtId="4" fontId="22" fillId="9" borderId="91">
      <alignment horizontal="right" vertical="center"/>
    </xf>
    <xf numFmtId="0" fontId="65" fillId="9" borderId="91">
      <alignment horizontal="right" vertical="center"/>
    </xf>
    <xf numFmtId="4" fontId="65" fillId="9" borderId="91">
      <alignment horizontal="right" vertical="center"/>
    </xf>
    <xf numFmtId="0" fontId="22" fillId="14" borderId="91">
      <alignment horizontal="right" vertical="center"/>
    </xf>
    <xf numFmtId="4" fontId="22" fillId="14" borderId="91">
      <alignment horizontal="right" vertical="center"/>
    </xf>
    <xf numFmtId="0" fontId="22" fillId="14" borderId="91">
      <alignment horizontal="right" vertical="center"/>
    </xf>
    <xf numFmtId="4" fontId="22" fillId="14" borderId="91">
      <alignment horizontal="right" vertical="center"/>
    </xf>
    <xf numFmtId="0" fontId="22" fillId="14" borderId="92">
      <alignment horizontal="right" vertical="center"/>
    </xf>
    <xf numFmtId="4" fontId="22" fillId="14" borderId="92">
      <alignment horizontal="right" vertical="center"/>
    </xf>
    <xf numFmtId="0" fontId="22" fillId="14" borderId="93">
      <alignment horizontal="right" vertical="center"/>
    </xf>
    <xf numFmtId="4" fontId="22" fillId="14" borderId="93">
      <alignment horizontal="right" vertical="center"/>
    </xf>
    <xf numFmtId="0" fontId="75"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9" borderId="92">
      <alignment horizontal="left" vertical="center"/>
    </xf>
    <xf numFmtId="0" fontId="87" fillId="73" borderId="88" applyNumberFormat="0" applyAlignment="0" applyProtection="0"/>
    <xf numFmtId="0" fontId="26" fillId="0" borderId="91">
      <alignment horizontal="right" vertical="center"/>
    </xf>
    <xf numFmtId="4" fontId="26" fillId="0" borderId="91">
      <alignment horizontal="right" vertical="center"/>
    </xf>
    <xf numFmtId="0" fontId="26" fillId="0" borderId="91" applyNumberFormat="0" applyFill="0" applyAlignment="0" applyProtection="0"/>
    <xf numFmtId="0" fontId="91" fillId="86" borderId="95" applyNumberFormat="0" applyAlignment="0" applyProtection="0"/>
    <xf numFmtId="175" fontId="26" fillId="90" borderId="91" applyNumberFormat="0" applyFont="0" applyBorder="0" applyAlignment="0" applyProtection="0">
      <alignment horizontal="right" vertical="center"/>
    </xf>
    <xf numFmtId="0" fontId="26" fillId="16" borderId="91"/>
    <xf numFmtId="4" fontId="26" fillId="16" borderId="91"/>
    <xf numFmtId="0" fontId="94" fillId="0" borderId="89" applyNumberFormat="0" applyFill="0" applyAlignment="0" applyProtection="0"/>
    <xf numFmtId="0" fontId="27" fillId="89" borderId="90" applyNumberFormat="0" applyFont="0" applyAlignment="0" applyProtection="0"/>
    <xf numFmtId="0" fontId="69" fillId="89" borderId="90" applyNumberFormat="0" applyFont="0" applyAlignment="0" applyProtection="0"/>
    <xf numFmtId="0" fontId="26" fillId="0" borderId="91" applyNumberFormat="0" applyFill="0" applyAlignment="0" applyProtection="0"/>
    <xf numFmtId="0" fontId="79" fillId="0" borderId="89" applyNumberFormat="0" applyFill="0" applyAlignment="0" applyProtection="0"/>
    <xf numFmtId="0" fontId="94" fillId="0" borderId="89" applyNumberFormat="0" applyFill="0" applyAlignment="0" applyProtection="0"/>
    <xf numFmtId="0" fontId="78" fillId="73" borderId="88" applyNumberFormat="0" applyAlignment="0" applyProtection="0"/>
    <xf numFmtId="0" fontId="75" fillId="86" borderId="88" applyNumberFormat="0" applyAlignment="0" applyProtection="0"/>
    <xf numFmtId="4" fontId="65" fillId="9" borderId="91">
      <alignment horizontal="right" vertical="center"/>
    </xf>
    <xf numFmtId="0" fontId="22" fillId="9" borderId="91">
      <alignment horizontal="right" vertical="center"/>
    </xf>
    <xf numFmtId="175" fontId="26" fillId="90" borderId="91" applyNumberFormat="0" applyFont="0" applyBorder="0" applyAlignment="0" applyProtection="0">
      <alignment horizontal="right" vertical="center"/>
    </xf>
    <xf numFmtId="0" fontId="79" fillId="0" borderId="89" applyNumberFormat="0" applyFill="0" applyAlignment="0" applyProtection="0"/>
    <xf numFmtId="49" fontId="26" fillId="0" borderId="91" applyNumberFormat="0" applyFont="0" applyFill="0" applyBorder="0" applyProtection="0">
      <alignment horizontal="left" vertical="center" indent="2"/>
    </xf>
    <xf numFmtId="49" fontId="26" fillId="0" borderId="92" applyNumberFormat="0" applyFont="0" applyFill="0" applyBorder="0" applyProtection="0">
      <alignment horizontal="left" vertical="center" indent="5"/>
    </xf>
    <xf numFmtId="49" fontId="26" fillId="0" borderId="91" applyNumberFormat="0" applyFont="0" applyFill="0" applyBorder="0" applyProtection="0">
      <alignment horizontal="left" vertical="center" indent="2"/>
    </xf>
    <xf numFmtId="4" fontId="26" fillId="0" borderId="91" applyFill="0" applyBorder="0" applyProtection="0">
      <alignment horizontal="right" vertical="center"/>
    </xf>
    <xf numFmtId="49" fontId="24" fillId="0" borderId="91" applyNumberFormat="0" applyFill="0" applyBorder="0" applyProtection="0">
      <alignment horizontal="left" vertical="center"/>
    </xf>
    <xf numFmtId="0" fontId="26" fillId="0" borderId="94">
      <alignment horizontal="left" vertical="center" wrapText="1" indent="2"/>
    </xf>
    <xf numFmtId="0" fontId="91" fillId="86" borderId="95" applyNumberFormat="0" applyAlignment="0" applyProtection="0"/>
    <xf numFmtId="0" fontId="22" fillId="14" borderId="93">
      <alignment horizontal="right" vertical="center"/>
    </xf>
    <xf numFmtId="0" fontId="78" fillId="73" borderId="88" applyNumberFormat="0" applyAlignment="0" applyProtection="0"/>
    <xf numFmtId="0" fontId="22" fillId="14" borderId="93">
      <alignment horizontal="right" vertical="center"/>
    </xf>
    <xf numFmtId="4" fontId="22" fillId="14" borderId="91">
      <alignment horizontal="right" vertical="center"/>
    </xf>
    <xf numFmtId="0" fontId="22" fillId="14" borderId="91">
      <alignment horizontal="right" vertical="center"/>
    </xf>
    <xf numFmtId="0" fontId="72" fillId="86" borderId="95" applyNumberFormat="0" applyAlignment="0" applyProtection="0"/>
    <xf numFmtId="0" fontId="74" fillId="86" borderId="88" applyNumberFormat="0" applyAlignment="0" applyProtection="0"/>
    <xf numFmtId="0" fontId="79" fillId="0" borderId="89" applyNumberFormat="0" applyFill="0" applyAlignment="0" applyProtection="0"/>
    <xf numFmtId="0" fontId="26" fillId="16" borderId="91"/>
    <xf numFmtId="4" fontId="26" fillId="16" borderId="91"/>
    <xf numFmtId="4" fontId="22" fillId="14" borderId="91">
      <alignment horizontal="right" vertical="center"/>
    </xf>
    <xf numFmtId="0" fontId="65" fillId="9"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72" fillId="86" borderId="95" applyNumberFormat="0" applyAlignment="0" applyProtection="0"/>
    <xf numFmtId="0" fontId="91" fillId="86" borderId="95" applyNumberFormat="0" applyAlignment="0" applyProtection="0"/>
    <xf numFmtId="0" fontId="22" fillId="14" borderId="93">
      <alignment horizontal="right" vertical="center"/>
    </xf>
    <xf numFmtId="0" fontId="74" fillId="86" borderId="88" applyNumberFormat="0" applyAlignment="0" applyProtection="0"/>
    <xf numFmtId="4" fontId="22" fillId="14" borderId="91">
      <alignment horizontal="right" vertical="center"/>
    </xf>
    <xf numFmtId="4" fontId="26" fillId="16" borderId="91"/>
    <xf numFmtId="4" fontId="26" fillId="16" borderId="91"/>
    <xf numFmtId="0" fontId="22" fillId="14" borderId="91">
      <alignment horizontal="right" vertical="center"/>
    </xf>
    <xf numFmtId="0" fontId="22" fillId="14" borderId="91">
      <alignment horizontal="right" vertical="center"/>
    </xf>
    <xf numFmtId="0" fontId="26" fillId="16" borderId="91"/>
    <xf numFmtId="0" fontId="22" fillId="14" borderId="93">
      <alignment horizontal="right" vertical="center"/>
    </xf>
    <xf numFmtId="0" fontId="22" fillId="14" borderId="93">
      <alignment horizontal="right" vertical="center"/>
    </xf>
    <xf numFmtId="0" fontId="74" fillId="86" borderId="88" applyNumberFormat="0" applyAlignment="0" applyProtection="0"/>
    <xf numFmtId="0" fontId="22" fillId="14" borderId="92">
      <alignment horizontal="right" vertical="center"/>
    </xf>
    <xf numFmtId="0" fontId="26" fillId="0" borderId="91">
      <alignment horizontal="right" vertical="center"/>
    </xf>
    <xf numFmtId="4" fontId="26" fillId="0" borderId="91">
      <alignment horizontal="right" vertical="center"/>
    </xf>
    <xf numFmtId="0" fontId="94" fillId="0" borderId="89" applyNumberFormat="0" applyFill="0" applyAlignment="0" applyProtection="0"/>
    <xf numFmtId="0" fontId="75" fillId="86" borderId="88" applyNumberFormat="0" applyAlignment="0" applyProtection="0"/>
    <xf numFmtId="0" fontId="94" fillId="0" borderId="89" applyNumberFormat="0" applyFill="0" applyAlignment="0" applyProtection="0"/>
    <xf numFmtId="0" fontId="75" fillId="86" borderId="88" applyNumberFormat="0" applyAlignment="0" applyProtection="0"/>
    <xf numFmtId="49" fontId="24" fillId="0" borderId="91" applyNumberFormat="0" applyFill="0" applyBorder="0" applyProtection="0">
      <alignment horizontal="left" vertical="center"/>
    </xf>
    <xf numFmtId="0" fontId="69" fillId="89" borderId="90" applyNumberFormat="0" applyFont="0" applyAlignment="0" applyProtection="0"/>
    <xf numFmtId="0" fontId="22" fillId="9" borderId="91">
      <alignment horizontal="right" vertical="center"/>
    </xf>
    <xf numFmtId="0" fontId="22" fillId="14" borderId="91">
      <alignment horizontal="right" vertical="center"/>
    </xf>
    <xf numFmtId="0" fontId="75" fillId="86" borderId="88" applyNumberFormat="0" applyAlignment="0" applyProtection="0"/>
    <xf numFmtId="0" fontId="79" fillId="0" borderId="89" applyNumberFormat="0" applyFill="0" applyAlignment="0" applyProtection="0"/>
    <xf numFmtId="4" fontId="26" fillId="0" borderId="91" applyFill="0" applyBorder="0" applyProtection="0">
      <alignment horizontal="right" vertical="center"/>
    </xf>
    <xf numFmtId="0" fontId="5" fillId="0" borderId="51" applyNumberFormat="0" applyFill="0" applyAlignment="0" applyProtection="0"/>
    <xf numFmtId="0" fontId="26" fillId="14" borderId="94">
      <alignment horizontal="left" vertical="center" wrapText="1" indent="2"/>
    </xf>
    <xf numFmtId="0" fontId="5" fillId="0" borderId="51" applyNumberFormat="0" applyFill="0" applyAlignment="0" applyProtection="0"/>
    <xf numFmtId="0" fontId="3" fillId="59" borderId="0" applyNumberFormat="0" applyBorder="0" applyAlignment="0" applyProtection="0"/>
    <xf numFmtId="0" fontId="63" fillId="64" borderId="0" applyNumberFormat="0" applyBorder="0" applyAlignment="0" applyProtection="0"/>
    <xf numFmtId="4" fontId="22" fillId="14" borderId="91">
      <alignment horizontal="right" vertical="center"/>
    </xf>
    <xf numFmtId="0" fontId="87" fillId="73" borderId="88" applyNumberFormat="0" applyAlignment="0" applyProtection="0"/>
    <xf numFmtId="0" fontId="75" fillId="86" borderId="88" applyNumberFormat="0" applyAlignment="0" applyProtection="0"/>
    <xf numFmtId="0" fontId="74" fillId="86" borderId="88" applyNumberFormat="0" applyAlignment="0" applyProtection="0"/>
    <xf numFmtId="0" fontId="26" fillId="9" borderId="92">
      <alignment horizontal="left" vertical="center"/>
    </xf>
    <xf numFmtId="0" fontId="3" fillId="53" borderId="0" applyNumberFormat="0" applyBorder="0" applyAlignment="0" applyProtection="0"/>
    <xf numFmtId="0" fontId="22" fillId="14" borderId="91">
      <alignment horizontal="right" vertical="center"/>
    </xf>
    <xf numFmtId="0" fontId="62" fillId="0" borderId="0" applyNumberFormat="0" applyFill="0" applyBorder="0" applyAlignment="0" applyProtection="0"/>
    <xf numFmtId="0" fontId="63" fillId="49" borderId="0" applyNumberFormat="0" applyBorder="0" applyAlignment="0" applyProtection="0"/>
    <xf numFmtId="175" fontId="26" fillId="90" borderId="91" applyNumberFormat="0" applyFont="0" applyBorder="0" applyAlignment="0" applyProtection="0">
      <alignment horizontal="right" vertical="center"/>
    </xf>
    <xf numFmtId="0" fontId="60" fillId="46" borderId="49" applyNumberFormat="0" applyAlignment="0" applyProtection="0"/>
    <xf numFmtId="0" fontId="60" fillId="46" borderId="49" applyNumberFormat="0" applyAlignment="0" applyProtection="0"/>
    <xf numFmtId="0" fontId="26" fillId="0" borderId="94">
      <alignment horizontal="left" vertical="center" wrapText="1" indent="2"/>
    </xf>
    <xf numFmtId="175" fontId="26" fillId="90" borderId="91" applyNumberFormat="0" applyFont="0" applyBorder="0" applyAlignment="0" applyProtection="0">
      <alignment horizontal="right" vertical="center"/>
    </xf>
    <xf numFmtId="4" fontId="26" fillId="0" borderId="91" applyFill="0" applyBorder="0" applyProtection="0">
      <alignment horizontal="right" vertical="center"/>
    </xf>
    <xf numFmtId="0" fontId="62" fillId="0" borderId="0" applyNumberFormat="0" applyFill="0" applyBorder="0" applyAlignment="0" applyProtection="0"/>
    <xf numFmtId="0" fontId="87" fillId="73" borderId="88" applyNumberFormat="0" applyAlignment="0" applyProtection="0"/>
    <xf numFmtId="0" fontId="26" fillId="0" borderId="94">
      <alignment horizontal="left" vertical="center" wrapText="1" indent="2"/>
    </xf>
    <xf numFmtId="0" fontId="26" fillId="16" borderId="91"/>
    <xf numFmtId="0" fontId="26" fillId="0" borderId="91">
      <alignment horizontal="right" vertical="center"/>
    </xf>
    <xf numFmtId="0" fontId="26" fillId="16" borderId="91"/>
    <xf numFmtId="0" fontId="69" fillId="89" borderId="90" applyNumberFormat="0" applyFont="0" applyAlignment="0" applyProtection="0"/>
    <xf numFmtId="49" fontId="24" fillId="0" borderId="91" applyNumberFormat="0" applyFill="0" applyBorder="0" applyProtection="0">
      <alignment horizontal="left" vertical="center"/>
    </xf>
    <xf numFmtId="0" fontId="26" fillId="0" borderId="94">
      <alignment horizontal="left" vertical="center" wrapText="1" indent="2"/>
    </xf>
    <xf numFmtId="0" fontId="75" fillId="86" borderId="88" applyNumberFormat="0" applyAlignment="0" applyProtection="0"/>
    <xf numFmtId="49" fontId="26" fillId="0" borderId="91" applyNumberFormat="0" applyFont="0" applyFill="0" applyBorder="0" applyProtection="0">
      <alignment horizontal="left" vertical="center" indent="2"/>
    </xf>
    <xf numFmtId="0" fontId="26" fillId="14" borderId="94">
      <alignment horizontal="left" vertical="center" wrapText="1" indent="2"/>
    </xf>
    <xf numFmtId="0" fontId="91" fillId="86" borderId="95" applyNumberFormat="0" applyAlignment="0" applyProtection="0"/>
    <xf numFmtId="0" fontId="3" fillId="50" borderId="0" applyNumberFormat="0" applyBorder="0" applyAlignment="0" applyProtection="0"/>
    <xf numFmtId="0" fontId="5" fillId="0" borderId="51" applyNumberFormat="0" applyFill="0" applyAlignment="0" applyProtection="0"/>
    <xf numFmtId="0" fontId="65" fillId="9" borderId="91">
      <alignment horizontal="right" vertical="center"/>
    </xf>
    <xf numFmtId="0" fontId="3" fillId="63" borderId="0" applyNumberFormat="0" applyBorder="0" applyAlignment="0" applyProtection="0"/>
    <xf numFmtId="0" fontId="78" fillId="73" borderId="88" applyNumberFormat="0" applyAlignment="0" applyProtection="0"/>
    <xf numFmtId="4" fontId="65" fillId="9" borderId="91">
      <alignment horizontal="right" vertical="center"/>
    </xf>
    <xf numFmtId="0" fontId="78" fillId="73" borderId="88" applyNumberFormat="0" applyAlignment="0" applyProtection="0"/>
    <xf numFmtId="0" fontId="63" fillId="58" borderId="0" applyNumberFormat="0" applyBorder="0" applyAlignment="0" applyProtection="0"/>
    <xf numFmtId="0" fontId="74" fillId="86" borderId="88" applyNumberFormat="0" applyAlignment="0" applyProtection="0"/>
    <xf numFmtId="0" fontId="72" fillId="86" borderId="95" applyNumberFormat="0" applyAlignment="0" applyProtection="0"/>
    <xf numFmtId="0" fontId="3" fillId="54" borderId="0" applyNumberFormat="0" applyBorder="0" applyAlignment="0" applyProtection="0"/>
    <xf numFmtId="0" fontId="26" fillId="16" borderId="91"/>
    <xf numFmtId="0" fontId="22" fillId="14" borderId="91">
      <alignment horizontal="right" vertical="center"/>
    </xf>
    <xf numFmtId="0" fontId="65" fillId="9" borderId="91">
      <alignment horizontal="right" vertical="center"/>
    </xf>
    <xf numFmtId="0" fontId="91" fillId="86" borderId="95" applyNumberFormat="0" applyAlignment="0" applyProtection="0"/>
    <xf numFmtId="4" fontId="22" fillId="9" borderId="91">
      <alignment horizontal="right" vertical="center"/>
    </xf>
    <xf numFmtId="0" fontId="3" fillId="63" borderId="0" applyNumberFormat="0" applyBorder="0" applyAlignment="0" applyProtection="0"/>
    <xf numFmtId="0" fontId="79" fillId="0" borderId="89" applyNumberFormat="0" applyFill="0" applyAlignment="0" applyProtection="0"/>
    <xf numFmtId="0" fontId="79" fillId="0" borderId="89" applyNumberFormat="0" applyFill="0" applyAlignment="0" applyProtection="0"/>
    <xf numFmtId="0" fontId="91" fillId="86" borderId="95" applyNumberFormat="0" applyAlignment="0" applyProtection="0"/>
    <xf numFmtId="4" fontId="26" fillId="16" borderId="91"/>
    <xf numFmtId="0" fontId="63" fillId="52" borderId="0" applyNumberFormat="0" applyBorder="0" applyAlignment="0" applyProtection="0"/>
    <xf numFmtId="0" fontId="3" fillId="50" borderId="0" applyNumberFormat="0" applyBorder="0" applyAlignment="0" applyProtection="0"/>
    <xf numFmtId="0" fontId="22" fillId="14" borderId="93">
      <alignment horizontal="right" vertical="center"/>
    </xf>
    <xf numFmtId="0" fontId="61" fillId="0" borderId="0" applyNumberFormat="0" applyFill="0" applyBorder="0" applyAlignment="0" applyProtection="0"/>
    <xf numFmtId="0" fontId="72" fillId="86" borderId="95" applyNumberFormat="0" applyAlignment="0" applyProtection="0"/>
    <xf numFmtId="0" fontId="22" fillId="9" borderId="91">
      <alignment horizontal="right" vertical="center"/>
    </xf>
    <xf numFmtId="4" fontId="26" fillId="0" borderId="91">
      <alignment horizontal="right" vertical="center"/>
    </xf>
    <xf numFmtId="0" fontId="3" fillId="57" borderId="0" applyNumberFormat="0" applyBorder="0" applyAlignment="0" applyProtection="0"/>
    <xf numFmtId="49" fontId="26" fillId="0" borderId="91" applyNumberFormat="0" applyFont="0" applyFill="0" applyBorder="0" applyProtection="0">
      <alignment horizontal="left" vertical="center" indent="2"/>
    </xf>
    <xf numFmtId="0" fontId="26" fillId="14" borderId="94">
      <alignment horizontal="left" vertical="center" wrapText="1" indent="2"/>
    </xf>
    <xf numFmtId="0" fontId="22" fillId="14" borderId="92">
      <alignment horizontal="right" vertical="center"/>
    </xf>
    <xf numFmtId="4" fontId="26" fillId="16" borderId="91"/>
    <xf numFmtId="0" fontId="69" fillId="89" borderId="90" applyNumberFormat="0" applyFont="0" applyAlignment="0" applyProtection="0"/>
    <xf numFmtId="0" fontId="63" fillId="55" borderId="0" applyNumberFormat="0" applyBorder="0" applyAlignment="0" applyProtection="0"/>
    <xf numFmtId="4" fontId="22" fillId="14" borderId="91">
      <alignment horizontal="right" vertical="center"/>
    </xf>
    <xf numFmtId="0" fontId="63" fillId="49" borderId="0" applyNumberFormat="0" applyBorder="0" applyAlignment="0" applyProtection="0"/>
    <xf numFmtId="0" fontId="87" fillId="73" borderId="88" applyNumberFormat="0" applyAlignment="0" applyProtection="0"/>
    <xf numFmtId="0" fontId="72" fillId="86" borderId="95" applyNumberFormat="0" applyAlignment="0" applyProtection="0"/>
    <xf numFmtId="0" fontId="94" fillId="0" borderId="89" applyNumberFormat="0" applyFill="0" applyAlignment="0" applyProtection="0"/>
    <xf numFmtId="4" fontId="22" fillId="14" borderId="92">
      <alignment horizontal="right" vertical="center"/>
    </xf>
    <xf numFmtId="0" fontId="3" fillId="51" borderId="0" applyNumberFormat="0" applyBorder="0" applyAlignment="0" applyProtection="0"/>
    <xf numFmtId="4" fontId="65" fillId="9" borderId="91">
      <alignment horizontal="right" vertical="center"/>
    </xf>
    <xf numFmtId="0" fontId="22" fillId="14" borderId="91">
      <alignment horizontal="right" vertical="center"/>
    </xf>
    <xf numFmtId="0" fontId="6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4" fillId="86" borderId="88" applyNumberFormat="0" applyAlignment="0" applyProtection="0"/>
    <xf numFmtId="0" fontId="63" fillId="58" borderId="0" applyNumberFormat="0" applyBorder="0" applyAlignment="0" applyProtection="0"/>
    <xf numFmtId="0" fontId="22" fillId="9" borderId="91">
      <alignment horizontal="right" vertical="center"/>
    </xf>
    <xf numFmtId="0" fontId="75" fillId="86" borderId="88" applyNumberFormat="0" applyAlignment="0" applyProtection="0"/>
    <xf numFmtId="4" fontId="26" fillId="0" borderId="91" applyFill="0" applyBorder="0" applyProtection="0">
      <alignment horizontal="right" vertical="center"/>
    </xf>
    <xf numFmtId="0" fontId="26" fillId="14" borderId="94">
      <alignment horizontal="left" vertical="center" wrapText="1" indent="2"/>
    </xf>
    <xf numFmtId="4" fontId="26" fillId="16" borderId="91"/>
    <xf numFmtId="0" fontId="59" fillId="46" borderId="50" applyNumberFormat="0" applyAlignment="0" applyProtection="0"/>
    <xf numFmtId="0" fontId="75" fillId="86" borderId="88" applyNumberFormat="0" applyAlignment="0" applyProtection="0"/>
    <xf numFmtId="0" fontId="75" fillId="86" borderId="88" applyNumberFormat="0" applyAlignment="0" applyProtection="0"/>
    <xf numFmtId="0" fontId="3" fillId="48" borderId="0" applyNumberFormat="0" applyBorder="0" applyAlignment="0" applyProtection="0"/>
    <xf numFmtId="0" fontId="78" fillId="73" borderId="88" applyNumberFormat="0" applyAlignment="0" applyProtection="0"/>
    <xf numFmtId="49" fontId="24" fillId="0" borderId="91" applyNumberFormat="0" applyFill="0" applyBorder="0" applyProtection="0">
      <alignment horizontal="left" vertical="center"/>
    </xf>
    <xf numFmtId="0" fontId="26" fillId="0" borderId="94">
      <alignment horizontal="left" vertical="center" wrapText="1" indent="2"/>
    </xf>
    <xf numFmtId="0" fontId="26" fillId="14" borderId="94">
      <alignment horizontal="left" vertical="center" wrapText="1" indent="2"/>
    </xf>
    <xf numFmtId="0" fontId="69" fillId="89" borderId="90" applyNumberFormat="0" applyFont="0" applyAlignment="0" applyProtection="0"/>
    <xf numFmtId="0" fontId="22" fillId="14" borderId="91">
      <alignment horizontal="right" vertical="center"/>
    </xf>
    <xf numFmtId="0" fontId="22" fillId="14" borderId="91">
      <alignment horizontal="right" vertical="center"/>
    </xf>
    <xf numFmtId="0" fontId="75" fillId="86" borderId="88" applyNumberFormat="0" applyAlignment="0" applyProtection="0"/>
    <xf numFmtId="0" fontId="63" fillId="55" borderId="0" applyNumberFormat="0" applyBorder="0" applyAlignment="0" applyProtection="0"/>
    <xf numFmtId="175" fontId="26" fillId="90" borderId="91" applyNumberFormat="0" applyFont="0" applyBorder="0" applyAlignment="0" applyProtection="0">
      <alignment horizontal="right" vertical="center"/>
    </xf>
    <xf numFmtId="0" fontId="3" fillId="60" borderId="0" applyNumberFormat="0" applyBorder="0" applyAlignment="0" applyProtection="0"/>
    <xf numFmtId="0" fontId="75" fillId="86" borderId="88" applyNumberFormat="0" applyAlignment="0" applyProtection="0"/>
    <xf numFmtId="0" fontId="91" fillId="86" borderId="95" applyNumberFormat="0" applyAlignment="0" applyProtection="0"/>
    <xf numFmtId="0" fontId="94" fillId="0" borderId="89" applyNumberFormat="0" applyFill="0" applyAlignment="0" applyProtection="0"/>
    <xf numFmtId="0" fontId="87" fillId="73" borderId="88" applyNumberFormat="0" applyAlignment="0" applyProtection="0"/>
    <xf numFmtId="0" fontId="22" fillId="9" borderId="91">
      <alignment horizontal="right" vertical="center"/>
    </xf>
    <xf numFmtId="0" fontId="63" fillId="49" borderId="0" applyNumberFormat="0" applyBorder="0" applyAlignment="0" applyProtection="0"/>
    <xf numFmtId="0" fontId="91" fillId="86" borderId="95" applyNumberFormat="0" applyAlignment="0" applyProtection="0"/>
    <xf numFmtId="0" fontId="3" fillId="54" borderId="0" applyNumberFormat="0" applyBorder="0" applyAlignment="0" applyProtection="0"/>
    <xf numFmtId="4" fontId="65" fillId="9" borderId="91">
      <alignment horizontal="right" vertical="center"/>
    </xf>
    <xf numFmtId="4" fontId="22" fillId="9" borderId="91">
      <alignment horizontal="right" vertical="center"/>
    </xf>
    <xf numFmtId="0" fontId="26" fillId="0" borderId="91" applyNumberFormat="0" applyFill="0" applyAlignment="0" applyProtection="0"/>
    <xf numFmtId="4" fontId="22" fillId="9" borderId="91">
      <alignment horizontal="right" vertical="center"/>
    </xf>
    <xf numFmtId="0" fontId="5" fillId="0" borderId="51" applyNumberFormat="0" applyFill="0" applyAlignment="0" applyProtection="0"/>
    <xf numFmtId="0" fontId="75" fillId="86" borderId="88" applyNumberFormat="0" applyAlignment="0" applyProtection="0"/>
    <xf numFmtId="0" fontId="3" fillId="56" borderId="0" applyNumberFormat="0" applyBorder="0" applyAlignment="0" applyProtection="0"/>
    <xf numFmtId="0" fontId="61" fillId="0" borderId="0" applyNumberFormat="0" applyFill="0" applyBorder="0" applyAlignment="0" applyProtection="0"/>
    <xf numFmtId="0" fontId="61" fillId="0" borderId="0" applyNumberFormat="0" applyFill="0" applyBorder="0" applyAlignment="0" applyProtection="0"/>
    <xf numFmtId="0" fontId="26" fillId="0" borderId="91" applyNumberFormat="0" applyFill="0" applyAlignment="0" applyProtection="0"/>
    <xf numFmtId="4" fontId="22" fillId="14" borderId="91">
      <alignment horizontal="right" vertical="center"/>
    </xf>
    <xf numFmtId="0" fontId="69" fillId="89" borderId="90" applyNumberFormat="0" applyFont="0" applyAlignment="0" applyProtection="0"/>
    <xf numFmtId="4" fontId="22" fillId="14" borderId="91">
      <alignment horizontal="right" vertical="center"/>
    </xf>
    <xf numFmtId="4" fontId="22" fillId="14" borderId="91">
      <alignment horizontal="right" vertical="center"/>
    </xf>
    <xf numFmtId="0" fontId="26" fillId="0" borderId="91">
      <alignment horizontal="right" vertical="center"/>
    </xf>
    <xf numFmtId="4" fontId="26" fillId="0" borderId="91">
      <alignment horizontal="right" vertical="center"/>
    </xf>
    <xf numFmtId="0" fontId="79" fillId="0" borderId="89" applyNumberFormat="0" applyFill="0" applyAlignment="0" applyProtection="0"/>
    <xf numFmtId="0" fontId="69" fillId="89" borderId="90" applyNumberFormat="0" applyFont="0" applyAlignment="0" applyProtection="0"/>
    <xf numFmtId="0" fontId="26" fillId="0" borderId="91" applyNumberFormat="0" applyFill="0" applyAlignment="0" applyProtection="0"/>
    <xf numFmtId="0" fontId="22" fillId="14" borderId="93">
      <alignment horizontal="right" vertical="center"/>
    </xf>
    <xf numFmtId="4" fontId="22" fillId="14" borderId="91">
      <alignment horizontal="right" vertical="center"/>
    </xf>
    <xf numFmtId="0" fontId="75" fillId="86" borderId="88" applyNumberFormat="0" applyAlignment="0" applyProtection="0"/>
    <xf numFmtId="0" fontId="22" fillId="14" borderId="91">
      <alignment horizontal="right" vertical="center"/>
    </xf>
    <xf numFmtId="4" fontId="26" fillId="16" borderId="91"/>
    <xf numFmtId="0" fontId="78" fillId="73" borderId="88" applyNumberFormat="0" applyAlignment="0" applyProtection="0"/>
    <xf numFmtId="0" fontId="75" fillId="86" borderId="88" applyNumberFormat="0" applyAlignment="0" applyProtection="0"/>
    <xf numFmtId="0" fontId="94" fillId="0" borderId="89" applyNumberFormat="0" applyFill="0" applyAlignment="0" applyProtection="0"/>
    <xf numFmtId="0" fontId="26" fillId="9" borderId="92">
      <alignment horizontal="left" vertical="center"/>
    </xf>
    <xf numFmtId="0" fontId="78" fillId="73" borderId="88" applyNumberFormat="0" applyAlignment="0" applyProtection="0"/>
    <xf numFmtId="0" fontId="26" fillId="0" borderId="91" applyNumberFormat="0" applyFill="0" applyAlignment="0" applyProtection="0"/>
    <xf numFmtId="0" fontId="3" fillId="63" borderId="0" applyNumberFormat="0" applyBorder="0" applyAlignment="0" applyProtection="0"/>
    <xf numFmtId="0" fontId="26" fillId="0" borderId="91">
      <alignment horizontal="right" vertical="center"/>
    </xf>
    <xf numFmtId="0" fontId="26" fillId="9" borderId="92">
      <alignment horizontal="left" vertical="center"/>
    </xf>
    <xf numFmtId="4" fontId="22" fillId="14" borderId="93">
      <alignment horizontal="right" vertical="center"/>
    </xf>
    <xf numFmtId="49" fontId="24" fillId="0" borderId="91" applyNumberFormat="0" applyFill="0" applyBorder="0" applyProtection="0">
      <alignment horizontal="left" vertical="center"/>
    </xf>
    <xf numFmtId="0" fontId="91" fillId="86" borderId="95" applyNumberFormat="0" applyAlignment="0" applyProtection="0"/>
    <xf numFmtId="0" fontId="63" fillId="64" borderId="0" applyNumberFormat="0" applyBorder="0" applyAlignment="0" applyProtection="0"/>
    <xf numFmtId="0" fontId="3" fillId="62" borderId="0" applyNumberFormat="0" applyBorder="0" applyAlignment="0" applyProtection="0"/>
    <xf numFmtId="0" fontId="74" fillId="86" borderId="88" applyNumberFormat="0" applyAlignment="0" applyProtection="0"/>
    <xf numFmtId="0" fontId="87" fillId="73" borderId="88" applyNumberFormat="0" applyAlignment="0" applyProtection="0"/>
    <xf numFmtId="4" fontId="65" fillId="9" borderId="91">
      <alignment horizontal="right" vertical="center"/>
    </xf>
    <xf numFmtId="0" fontId="3" fillId="57" borderId="0" applyNumberFormat="0" applyBorder="0" applyAlignment="0" applyProtection="0"/>
    <xf numFmtId="0" fontId="22" fillId="14" borderId="92">
      <alignment horizontal="right" vertical="center"/>
    </xf>
    <xf numFmtId="0" fontId="26" fillId="14" borderId="94">
      <alignment horizontal="left" vertical="center" wrapText="1" indent="2"/>
    </xf>
    <xf numFmtId="0" fontId="74" fillId="86" borderId="88" applyNumberFormat="0" applyAlignment="0" applyProtection="0"/>
    <xf numFmtId="0" fontId="3" fillId="63" borderId="0" applyNumberFormat="0" applyBorder="0" applyAlignment="0" applyProtection="0"/>
    <xf numFmtId="4" fontId="22" fillId="14" borderId="92">
      <alignment horizontal="right" vertical="center"/>
    </xf>
    <xf numFmtId="0" fontId="27" fillId="89" borderId="90" applyNumberFormat="0" applyFont="0" applyAlignment="0" applyProtection="0"/>
    <xf numFmtId="0" fontId="3" fillId="62" borderId="0" applyNumberFormat="0" applyBorder="0" applyAlignment="0" applyProtection="0"/>
    <xf numFmtId="0" fontId="22" fillId="9" borderId="91">
      <alignment horizontal="right" vertical="center"/>
    </xf>
    <xf numFmtId="0" fontId="3" fillId="56" borderId="0" applyNumberFormat="0" applyBorder="0" applyAlignment="0" applyProtection="0"/>
    <xf numFmtId="0" fontId="87" fillId="73" borderId="88" applyNumberFormat="0" applyAlignment="0" applyProtection="0"/>
    <xf numFmtId="4" fontId="22" fillId="14" borderId="92">
      <alignment horizontal="right" vertical="center"/>
    </xf>
    <xf numFmtId="4" fontId="22" fillId="14" borderId="91">
      <alignment horizontal="right" vertical="center"/>
    </xf>
    <xf numFmtId="0" fontId="22" fillId="9" borderId="91">
      <alignment horizontal="right" vertical="center"/>
    </xf>
    <xf numFmtId="0" fontId="78" fillId="73" borderId="88" applyNumberFormat="0" applyAlignment="0" applyProtection="0"/>
    <xf numFmtId="0" fontId="3" fillId="54" borderId="0" applyNumberFormat="0" applyBorder="0" applyAlignment="0" applyProtection="0"/>
    <xf numFmtId="0" fontId="60" fillId="46" borderId="49" applyNumberFormat="0" applyAlignment="0" applyProtection="0"/>
    <xf numFmtId="0" fontId="79" fillId="0" borderId="89" applyNumberFormat="0" applyFill="0" applyAlignment="0" applyProtection="0"/>
    <xf numFmtId="0" fontId="65" fillId="9" borderId="91">
      <alignment horizontal="right" vertical="center"/>
    </xf>
    <xf numFmtId="0" fontId="91" fillId="86" borderId="95" applyNumberFormat="0" applyAlignment="0" applyProtection="0"/>
    <xf numFmtId="0" fontId="94" fillId="0" borderId="89" applyNumberFormat="0" applyFill="0" applyAlignment="0" applyProtection="0"/>
    <xf numFmtId="0" fontId="3" fillId="53" borderId="0" applyNumberFormat="0" applyBorder="0" applyAlignment="0" applyProtection="0"/>
    <xf numFmtId="175" fontId="26" fillId="90" borderId="91"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63" fillId="61" borderId="0" applyNumberFormat="0" applyBorder="0" applyAlignment="0" applyProtection="0"/>
    <xf numFmtId="0" fontId="79" fillId="0" borderId="89" applyNumberFormat="0" applyFill="0" applyAlignment="0" applyProtection="0"/>
    <xf numFmtId="0" fontId="26" fillId="0" borderId="91">
      <alignment horizontal="right" vertical="center"/>
    </xf>
    <xf numFmtId="0" fontId="27" fillId="89" borderId="90" applyNumberFormat="0" applyFont="0" applyAlignment="0" applyProtection="0"/>
    <xf numFmtId="0" fontId="75" fillId="86" borderId="88" applyNumberFormat="0" applyAlignment="0" applyProtection="0"/>
    <xf numFmtId="0" fontId="94" fillId="0" borderId="89" applyNumberFormat="0" applyFill="0" applyAlignment="0" applyProtection="0"/>
    <xf numFmtId="0" fontId="3" fillId="48" borderId="0" applyNumberFormat="0" applyBorder="0" applyAlignment="0" applyProtection="0"/>
    <xf numFmtId="0" fontId="69" fillId="89" borderId="90" applyNumberFormat="0" applyFont="0" applyAlignment="0" applyProtection="0"/>
    <xf numFmtId="0" fontId="63" fillId="58" borderId="0" applyNumberFormat="0" applyBorder="0" applyAlignment="0" applyProtection="0"/>
    <xf numFmtId="0" fontId="26" fillId="0" borderId="91" applyNumberFormat="0" applyFill="0" applyAlignment="0" applyProtection="0"/>
    <xf numFmtId="0" fontId="3" fillId="57" borderId="0" applyNumberFormat="0" applyBorder="0" applyAlignment="0" applyProtection="0"/>
    <xf numFmtId="4" fontId="26" fillId="0" borderId="91" applyFill="0" applyBorder="0" applyProtection="0">
      <alignment horizontal="right" vertical="center"/>
    </xf>
    <xf numFmtId="0" fontId="3" fillId="47" borderId="0" applyNumberFormat="0" applyBorder="0" applyAlignment="0" applyProtection="0"/>
    <xf numFmtId="0" fontId="94" fillId="0" borderId="89" applyNumberFormat="0" applyFill="0" applyAlignment="0" applyProtection="0"/>
    <xf numFmtId="0" fontId="3" fillId="60" borderId="0" applyNumberFormat="0" applyBorder="0" applyAlignment="0" applyProtection="0"/>
    <xf numFmtId="0" fontId="65" fillId="9" borderId="91">
      <alignment horizontal="right" vertical="center"/>
    </xf>
    <xf numFmtId="0" fontId="78" fillId="73" borderId="88" applyNumberFormat="0" applyAlignment="0" applyProtection="0"/>
    <xf numFmtId="175" fontId="26" fillId="90" borderId="91" applyNumberFormat="0" applyFont="0" applyBorder="0" applyAlignment="0" applyProtection="0">
      <alignment horizontal="right" vertical="center"/>
    </xf>
    <xf numFmtId="0" fontId="78" fillId="73" borderId="88" applyNumberFormat="0" applyAlignment="0" applyProtection="0"/>
    <xf numFmtId="4" fontId="26" fillId="0" borderId="91">
      <alignment horizontal="right" vertical="center"/>
    </xf>
    <xf numFmtId="49" fontId="26" fillId="0" borderId="91" applyNumberFormat="0" applyFont="0" applyFill="0" applyBorder="0" applyProtection="0">
      <alignment horizontal="left" vertical="center" indent="2"/>
    </xf>
    <xf numFmtId="175" fontId="26" fillId="90" borderId="91" applyNumberFormat="0" applyFont="0" applyBorder="0" applyAlignment="0" applyProtection="0">
      <alignment horizontal="right" vertical="center"/>
    </xf>
    <xf numFmtId="0" fontId="87" fillId="73" borderId="88" applyNumberFormat="0" applyAlignment="0" applyProtection="0"/>
    <xf numFmtId="49" fontId="24" fillId="0" borderId="91" applyNumberFormat="0" applyFill="0" applyBorder="0" applyProtection="0">
      <alignment horizontal="left" vertical="center"/>
    </xf>
    <xf numFmtId="4" fontId="22" fillId="14" borderId="91">
      <alignment horizontal="right" vertical="center"/>
    </xf>
    <xf numFmtId="0" fontId="78" fillId="73" borderId="88" applyNumberFormat="0" applyAlignment="0" applyProtection="0"/>
    <xf numFmtId="0" fontId="75" fillId="86" borderId="88" applyNumberFormat="0" applyAlignment="0" applyProtection="0"/>
    <xf numFmtId="4" fontId="26" fillId="0" borderId="91">
      <alignment horizontal="right" vertical="center"/>
    </xf>
    <xf numFmtId="0" fontId="26" fillId="14" borderId="94">
      <alignment horizontal="left" vertical="center" wrapText="1" indent="2"/>
    </xf>
    <xf numFmtId="0" fontId="26" fillId="0" borderId="94">
      <alignment horizontal="left" vertical="center" wrapText="1" indent="2"/>
    </xf>
    <xf numFmtId="0" fontId="91" fillId="86" borderId="95" applyNumberFormat="0" applyAlignment="0" applyProtection="0"/>
    <xf numFmtId="0" fontId="87" fillId="73" borderId="88" applyNumberFormat="0" applyAlignment="0" applyProtection="0"/>
    <xf numFmtId="0" fontId="74" fillId="86" borderId="88" applyNumberFormat="0" applyAlignment="0" applyProtection="0"/>
    <xf numFmtId="0" fontId="72" fillId="86" borderId="95" applyNumberFormat="0" applyAlignment="0" applyProtection="0"/>
    <xf numFmtId="0" fontId="22" fillId="14" borderId="93">
      <alignment horizontal="right" vertical="center"/>
    </xf>
    <xf numFmtId="0" fontId="65" fillId="9" borderId="91">
      <alignment horizontal="right" vertical="center"/>
    </xf>
    <xf numFmtId="4" fontId="22" fillId="9" borderId="91">
      <alignment horizontal="right" vertical="center"/>
    </xf>
    <xf numFmtId="4" fontId="22" fillId="14" borderId="91">
      <alignment horizontal="right" vertical="center"/>
    </xf>
    <xf numFmtId="49" fontId="26" fillId="0" borderId="92" applyNumberFormat="0" applyFont="0" applyFill="0" applyBorder="0" applyProtection="0">
      <alignment horizontal="left" vertical="center" indent="5"/>
    </xf>
    <xf numFmtId="4" fontId="26" fillId="0" borderId="91" applyFill="0" applyBorder="0" applyProtection="0">
      <alignment horizontal="right" vertical="center"/>
    </xf>
    <xf numFmtId="4" fontId="22" fillId="9" borderId="91">
      <alignment horizontal="right" vertical="center"/>
    </xf>
    <xf numFmtId="0" fontId="87" fillId="73" borderId="88" applyNumberFormat="0" applyAlignment="0" applyProtection="0"/>
    <xf numFmtId="0" fontId="78" fillId="73" borderId="88" applyNumberFormat="0" applyAlignment="0" applyProtection="0"/>
    <xf numFmtId="0" fontId="74" fillId="86" borderId="88" applyNumberFormat="0" applyAlignment="0" applyProtection="0"/>
    <xf numFmtId="0" fontId="26" fillId="14" borderId="94">
      <alignment horizontal="left" vertical="center" wrapText="1" indent="2"/>
    </xf>
    <xf numFmtId="0" fontId="26" fillId="0" borderId="94">
      <alignment horizontal="left" vertical="center" wrapText="1" indent="2"/>
    </xf>
    <xf numFmtId="0" fontId="26" fillId="14" borderId="94">
      <alignment horizontal="left" vertical="center" wrapText="1" indent="2"/>
    </xf>
    <xf numFmtId="0" fontId="63" fillId="49" borderId="0" applyNumberFormat="0" applyBorder="0" applyAlignment="0" applyProtection="0"/>
    <xf numFmtId="0" fontId="6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2" fillId="0" borderId="0" applyNumberFormat="0" applyFill="0" applyBorder="0" applyAlignment="0" applyProtection="0"/>
    <xf numFmtId="0" fontId="63" fillId="58" borderId="0" applyNumberFormat="0" applyBorder="0" applyAlignment="0" applyProtection="0"/>
    <xf numFmtId="0" fontId="3" fillId="63" borderId="0" applyNumberFormat="0" applyBorder="0" applyAlignment="0" applyProtection="0"/>
    <xf numFmtId="0" fontId="63" fillId="55" borderId="0" applyNumberFormat="0" applyBorder="0" applyAlignment="0" applyProtection="0"/>
    <xf numFmtId="0" fontId="63" fillId="52" borderId="0" applyNumberFormat="0" applyBorder="0" applyAlignment="0" applyProtection="0"/>
    <xf numFmtId="0" fontId="59"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0" fillId="46" borderId="49" applyNumberFormat="0" applyAlignment="0" applyProtection="0"/>
    <xf numFmtId="0" fontId="3" fillId="51" borderId="0" applyNumberFormat="0" applyBorder="0" applyAlignment="0" applyProtection="0"/>
    <xf numFmtId="0" fontId="63" fillId="61" borderId="0" applyNumberFormat="0" applyBorder="0" applyAlignment="0" applyProtection="0"/>
    <xf numFmtId="41" fontId="6" fillId="0" borderId="0" applyFont="0" applyFill="0" applyBorder="0" applyAlignment="0" applyProtection="0">
      <alignment vertical="center"/>
    </xf>
    <xf numFmtId="0" fontId="120" fillId="0" borderId="0"/>
    <xf numFmtId="0" fontId="6" fillId="0" borderId="0"/>
  </cellStyleXfs>
  <cellXfs count="482">
    <xf numFmtId="0" fontId="0" fillId="0" borderId="0" xfId="0"/>
    <xf numFmtId="0" fontId="0" fillId="0" borderId="0" xfId="0" applyAlignment="1">
      <alignment wrapText="1"/>
    </xf>
    <xf numFmtId="0" fontId="6" fillId="0" borderId="0" xfId="0" applyFont="1" applyAlignment="1">
      <alignment wrapText="1"/>
    </xf>
    <xf numFmtId="0" fontId="5" fillId="0" borderId="0" xfId="0" applyFont="1" applyAlignment="1">
      <alignment wrapText="1"/>
    </xf>
    <xf numFmtId="1" fontId="0" fillId="0" borderId="0" xfId="0" applyNumberFormat="1" applyAlignment="1">
      <alignment wrapText="1"/>
    </xf>
    <xf numFmtId="0" fontId="0" fillId="0" borderId="1" xfId="0" applyBorder="1"/>
    <xf numFmtId="0" fontId="13" fillId="0" borderId="0" xfId="3"/>
    <xf numFmtId="0" fontId="5" fillId="0" borderId="0" xfId="0" applyFont="1"/>
    <xf numFmtId="0" fontId="5"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1" fillId="0" borderId="0" xfId="0" applyFont="1"/>
    <xf numFmtId="11" fontId="0" fillId="0" borderId="0" xfId="0" applyNumberFormat="1"/>
    <xf numFmtId="167" fontId="0" fillId="0" borderId="0" xfId="0" applyNumberFormat="1"/>
    <xf numFmtId="0" fontId="15"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6" fillId="6" borderId="9" xfId="0" applyFont="1" applyFill="1" applyBorder="1" applyAlignment="1">
      <alignment horizontal="left" wrapText="1"/>
    </xf>
    <xf numFmtId="0" fontId="16" fillId="6" borderId="10" xfId="0" applyFont="1" applyFill="1" applyBorder="1" applyAlignment="1">
      <alignment horizontal="left" wrapText="1"/>
    </xf>
    <xf numFmtId="0" fontId="17" fillId="0" borderId="0" xfId="0" applyFont="1" applyAlignment="1">
      <alignment horizontal="left"/>
    </xf>
    <xf numFmtId="0" fontId="18" fillId="0" borderId="11" xfId="0" applyFont="1" applyBorder="1" applyAlignment="1">
      <alignment horizontal="left" wrapText="1"/>
    </xf>
    <xf numFmtId="168" fontId="19" fillId="0" borderId="12" xfId="0" applyNumberFormat="1" applyFont="1" applyBorder="1" applyAlignment="1">
      <alignment horizontal="center" wrapText="1"/>
    </xf>
    <xf numFmtId="168" fontId="19" fillId="0" borderId="13" xfId="0" applyNumberFormat="1" applyFont="1" applyBorder="1" applyAlignment="1">
      <alignment horizontal="center" wrapText="1"/>
    </xf>
    <xf numFmtId="0" fontId="18" fillId="0" borderId="14" xfId="0" applyFont="1" applyBorder="1" applyAlignment="1">
      <alignment horizontal="left" wrapText="1"/>
    </xf>
    <xf numFmtId="168" fontId="19" fillId="0" borderId="15" xfId="0" applyNumberFormat="1" applyFont="1" applyBorder="1" applyAlignment="1">
      <alignment horizontal="center" wrapText="1"/>
    </xf>
    <xf numFmtId="168" fontId="19" fillId="0" borderId="16" xfId="0" applyNumberFormat="1" applyFont="1" applyBorder="1" applyAlignment="1">
      <alignment horizontal="center" wrapText="1"/>
    </xf>
    <xf numFmtId="0" fontId="20" fillId="0" borderId="0" xfId="0" applyFont="1" applyAlignment="1">
      <alignment horizontal="left"/>
    </xf>
    <xf numFmtId="16" fontId="0" fillId="0" borderId="0" xfId="0" applyNumberFormat="1"/>
    <xf numFmtId="0" fontId="18" fillId="0" borderId="17" xfId="0" applyFont="1" applyBorder="1" applyAlignment="1">
      <alignment horizontal="left" wrapText="1"/>
    </xf>
    <xf numFmtId="168" fontId="19" fillId="0" borderId="18" xfId="0" applyNumberFormat="1" applyFont="1" applyBorder="1" applyAlignment="1">
      <alignment horizontal="center" wrapText="1"/>
    </xf>
    <xf numFmtId="168" fontId="19"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9" fillId="0" borderId="0" xfId="2" applyAlignment="1"/>
    <xf numFmtId="0" fontId="5" fillId="2" borderId="0" xfId="0" applyFont="1" applyFill="1"/>
    <xf numFmtId="0" fontId="0" fillId="0" borderId="0" xfId="0" applyAlignment="1">
      <alignment horizontal="left" wrapText="1"/>
    </xf>
    <xf numFmtId="0" fontId="12" fillId="2" borderId="0" xfId="0" applyFont="1" applyFill="1" applyAlignment="1">
      <alignment wrapText="1"/>
    </xf>
    <xf numFmtId="0" fontId="6" fillId="0" borderId="0" xfId="0" applyFont="1" applyAlignment="1">
      <alignment horizontal="left" wrapText="1"/>
    </xf>
    <xf numFmtId="0" fontId="21" fillId="8" borderId="25" xfId="7" applyFill="1" applyBorder="1" applyAlignment="1"/>
    <xf numFmtId="0" fontId="22" fillId="8" borderId="0" xfId="8" applyNumberFormat="1" applyFill="1">
      <alignment horizontal="right"/>
    </xf>
    <xf numFmtId="0" fontId="5" fillId="13" borderId="0" xfId="0" applyFont="1" applyFill="1" applyAlignment="1">
      <alignment wrapText="1"/>
    </xf>
    <xf numFmtId="1" fontId="5" fillId="13" borderId="0" xfId="0" applyNumberFormat="1" applyFont="1" applyFill="1" applyAlignment="1">
      <alignment wrapText="1"/>
    </xf>
    <xf numFmtId="0" fontId="28" fillId="8" borderId="0" xfId="3" applyFont="1" applyFill="1"/>
    <xf numFmtId="0" fontId="27" fillId="8" borderId="0" xfId="3" applyFont="1" applyFill="1"/>
    <xf numFmtId="0" fontId="13" fillId="8" borderId="0" xfId="3" applyFill="1"/>
    <xf numFmtId="0" fontId="24" fillId="14" borderId="36" xfId="13" applyFont="1" applyFill="1" applyBorder="1" applyAlignment="1">
      <alignment horizontal="center" vertical="center"/>
    </xf>
    <xf numFmtId="0" fontId="24" fillId="14" borderId="33" xfId="13" applyFont="1" applyFill="1" applyBorder="1" applyAlignment="1">
      <alignment vertical="center"/>
    </xf>
    <xf numFmtId="0" fontId="24" fillId="14" borderId="33" xfId="13" applyFont="1" applyFill="1" applyBorder="1" applyAlignment="1">
      <alignment horizontal="left" vertical="center"/>
    </xf>
    <xf numFmtId="2" fontId="5" fillId="13" borderId="0" xfId="0" applyNumberFormat="1" applyFont="1" applyFill="1" applyAlignment="1">
      <alignment wrapText="1"/>
    </xf>
    <xf numFmtId="0" fontId="28" fillId="8" borderId="0" xfId="13" applyFont="1" applyFill="1" applyAlignment="1">
      <alignment vertical="center"/>
    </xf>
    <xf numFmtId="0" fontId="24" fillId="8" borderId="0" xfId="7" applyFont="1" applyFill="1" applyAlignment="1">
      <alignment vertical="center"/>
    </xf>
    <xf numFmtId="2" fontId="24" fillId="9" borderId="38" xfId="13" applyNumberFormat="1" applyFont="1" applyFill="1" applyBorder="1" applyAlignment="1">
      <alignment horizontal="left" vertical="center"/>
    </xf>
    <xf numFmtId="2" fontId="24" fillId="9" borderId="33" xfId="13" applyNumberFormat="1" applyFont="1" applyFill="1" applyBorder="1" applyAlignment="1">
      <alignment horizontal="left" vertical="center"/>
    </xf>
    <xf numFmtId="0" fontId="24" fillId="13" borderId="0" xfId="9" applyFill="1" applyBorder="1" applyProtection="1">
      <alignment horizontal="left" vertical="center"/>
    </xf>
    <xf numFmtId="2" fontId="5" fillId="13" borderId="0" xfId="0" applyNumberFormat="1" applyFont="1" applyFill="1"/>
    <xf numFmtId="0" fontId="24" fillId="9" borderId="38" xfId="15" applyFont="1" applyFill="1" applyBorder="1" applyAlignment="1">
      <alignment vertical="top" wrapText="1"/>
    </xf>
    <xf numFmtId="0" fontId="24" fillId="9" borderId="33" xfId="15" applyFont="1" applyFill="1" applyBorder="1" applyAlignment="1">
      <alignment horizontal="left" vertical="top" wrapText="1"/>
    </xf>
    <xf numFmtId="0" fontId="12" fillId="13" borderId="0" xfId="9" applyNumberFormat="1" applyFont="1" applyFill="1" applyBorder="1" applyAlignment="1">
      <alignment horizontal="center" vertical="center"/>
    </xf>
    <xf numFmtId="1" fontId="11" fillId="0" borderId="0" xfId="0" applyNumberFormat="1" applyFont="1" applyAlignment="1">
      <alignment horizontal="right" wrapText="1"/>
    </xf>
    <xf numFmtId="1" fontId="11" fillId="0" borderId="0" xfId="0" applyNumberFormat="1" applyFont="1" applyAlignment="1">
      <alignment horizontal="right"/>
    </xf>
    <xf numFmtId="2" fontId="11" fillId="0" borderId="0" xfId="0" applyNumberFormat="1" applyFont="1" applyAlignment="1">
      <alignment wrapText="1"/>
    </xf>
    <xf numFmtId="1" fontId="5" fillId="0" borderId="0" xfId="0" applyNumberFormat="1" applyFont="1" applyAlignment="1">
      <alignment wrapText="1"/>
    </xf>
    <xf numFmtId="0" fontId="5" fillId="13" borderId="0" xfId="0" applyFont="1" applyFill="1"/>
    <xf numFmtId="2" fontId="0" fillId="0" borderId="0" xfId="0" applyNumberFormat="1" applyAlignment="1">
      <alignment wrapText="1"/>
    </xf>
    <xf numFmtId="0" fontId="5" fillId="0" borderId="39" xfId="0" applyFont="1" applyBorder="1" applyAlignment="1">
      <alignment wrapText="1"/>
    </xf>
    <xf numFmtId="1" fontId="5" fillId="0" borderId="40" xfId="0" applyNumberFormat="1" applyFont="1" applyBorder="1" applyAlignment="1">
      <alignment wrapText="1"/>
    </xf>
    <xf numFmtId="0" fontId="36" fillId="0" borderId="0" xfId="0" applyFont="1" applyAlignment="1">
      <alignment horizontal="left" vertical="top"/>
    </xf>
    <xf numFmtId="0" fontId="0" fillId="0" borderId="0" xfId="0" applyAlignment="1">
      <alignment horizontal="left" vertical="top"/>
    </xf>
    <xf numFmtId="0" fontId="42" fillId="18" borderId="41" xfId="0" applyFont="1" applyFill="1" applyBorder="1" applyAlignment="1">
      <alignment horizontal="center" vertical="top" wrapText="1"/>
    </xf>
    <xf numFmtId="0" fontId="42" fillId="18" borderId="41" xfId="0" applyFont="1" applyFill="1" applyBorder="1" applyAlignment="1">
      <alignment horizontal="left" vertical="top" wrapText="1"/>
    </xf>
    <xf numFmtId="0" fontId="44"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6"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6" fillId="19" borderId="42" xfId="0" applyFont="1" applyFill="1" applyBorder="1" applyAlignment="1">
      <alignment horizontal="center" vertical="top" wrapText="1"/>
    </xf>
    <xf numFmtId="168" fontId="49" fillId="19" borderId="42" xfId="0" applyNumberFormat="1" applyFont="1" applyFill="1" applyBorder="1" applyAlignment="1">
      <alignment horizontal="center" vertical="top" wrapText="1"/>
    </xf>
    <xf numFmtId="0" fontId="46" fillId="0" borderId="43" xfId="0" applyFont="1" applyBorder="1" applyAlignment="1">
      <alignment horizontal="left" vertical="top" wrapText="1"/>
    </xf>
    <xf numFmtId="0" fontId="0" fillId="0" borderId="43" xfId="0" applyBorder="1" applyAlignment="1">
      <alignment horizontal="center" vertical="top" wrapText="1"/>
    </xf>
    <xf numFmtId="168" fontId="49" fillId="0" borderId="43" xfId="0" applyNumberFormat="1" applyFont="1" applyBorder="1" applyAlignment="1">
      <alignment horizontal="center" vertical="top" wrapText="1"/>
    </xf>
    <xf numFmtId="0" fontId="46"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9" fillId="19" borderId="43" xfId="0" applyNumberFormat="1" applyFont="1" applyFill="1" applyBorder="1" applyAlignment="1">
      <alignment horizontal="center" vertical="top" wrapText="1"/>
    </xf>
    <xf numFmtId="0" fontId="46" fillId="0" borderId="44" xfId="0" applyFont="1" applyBorder="1" applyAlignment="1">
      <alignment horizontal="left" vertical="top" wrapText="1"/>
    </xf>
    <xf numFmtId="0" fontId="0" fillId="0" borderId="44" xfId="0" applyBorder="1" applyAlignment="1">
      <alignment horizontal="center" vertical="top" wrapText="1"/>
    </xf>
    <xf numFmtId="168" fontId="49" fillId="0" borderId="44" xfId="0" applyNumberFormat="1" applyFont="1" applyBorder="1" applyAlignment="1">
      <alignment horizontal="center" vertical="top" wrapText="1"/>
    </xf>
    <xf numFmtId="169" fontId="47" fillId="19" borderId="42" xfId="0" applyNumberFormat="1" applyFont="1" applyFill="1" applyBorder="1" applyAlignment="1">
      <alignment horizontal="center" vertical="top" wrapText="1"/>
    </xf>
    <xf numFmtId="170" fontId="47" fillId="19" borderId="42" xfId="0" applyNumberFormat="1" applyFont="1" applyFill="1" applyBorder="1" applyAlignment="1">
      <alignment horizontal="center" vertical="top" wrapText="1"/>
    </xf>
    <xf numFmtId="169" fontId="47" fillId="0" borderId="43" xfId="0" applyNumberFormat="1" applyFont="1" applyBorder="1" applyAlignment="1">
      <alignment horizontal="left" vertical="top" wrapText="1"/>
    </xf>
    <xf numFmtId="170" fontId="47" fillId="0" borderId="43" xfId="0" applyNumberFormat="1" applyFont="1" applyBorder="1" applyAlignment="1">
      <alignment horizontal="center" vertical="top" wrapText="1"/>
    </xf>
    <xf numFmtId="171" fontId="49" fillId="0" borderId="43" xfId="0" applyNumberFormat="1" applyFont="1" applyBorder="1" applyAlignment="1">
      <alignment horizontal="left" vertical="top" wrapText="1"/>
    </xf>
    <xf numFmtId="169" fontId="47" fillId="19" borderId="43" xfId="0" applyNumberFormat="1" applyFont="1" applyFill="1" applyBorder="1" applyAlignment="1">
      <alignment horizontal="left" vertical="top" wrapText="1"/>
    </xf>
    <xf numFmtId="170" fontId="47" fillId="19" borderId="43" xfId="0" applyNumberFormat="1" applyFont="1" applyFill="1" applyBorder="1" applyAlignment="1">
      <alignment horizontal="center" vertical="top" wrapText="1"/>
    </xf>
    <xf numFmtId="171" fontId="49"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7"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7" fillId="0" borderId="44" xfId="0" applyNumberFormat="1" applyFont="1" applyBorder="1" applyAlignment="1">
      <alignment horizontal="left" vertical="top" wrapText="1"/>
    </xf>
    <xf numFmtId="170" fontId="47" fillId="0" borderId="44" xfId="0" applyNumberFormat="1" applyFont="1" applyBorder="1" applyAlignment="1">
      <alignment horizontal="center" vertical="top" wrapText="1"/>
    </xf>
    <xf numFmtId="169" fontId="47"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6" fillId="19" borderId="44" xfId="0" applyFont="1" applyFill="1" applyBorder="1" applyAlignment="1">
      <alignment horizontal="left" vertical="top" wrapText="1"/>
    </xf>
    <xf numFmtId="170" fontId="47" fillId="19" borderId="44" xfId="0" applyNumberFormat="1" applyFont="1" applyFill="1" applyBorder="1" applyAlignment="1">
      <alignment horizontal="center" vertical="top" wrapText="1"/>
    </xf>
    <xf numFmtId="168" fontId="49" fillId="19" borderId="44" xfId="0" applyNumberFormat="1" applyFont="1" applyFill="1" applyBorder="1" applyAlignment="1">
      <alignment horizontal="center" vertical="top" wrapText="1"/>
    </xf>
    <xf numFmtId="0" fontId="50" fillId="19" borderId="44" xfId="0" applyFont="1" applyFill="1" applyBorder="1" applyAlignment="1">
      <alignment horizontal="center" vertical="top" wrapText="1"/>
    </xf>
    <xf numFmtId="169" fontId="47" fillId="19" borderId="42" xfId="0" applyNumberFormat="1" applyFont="1" applyFill="1" applyBorder="1" applyAlignment="1">
      <alignment horizontal="left" vertical="top" wrapText="1"/>
    </xf>
    <xf numFmtId="171" fontId="51" fillId="19" borderId="42" xfId="0" applyNumberFormat="1" applyFont="1" applyFill="1" applyBorder="1" applyAlignment="1">
      <alignment horizontal="left" vertical="top" wrapText="1"/>
    </xf>
    <xf numFmtId="168" fontId="51" fillId="0" borderId="43" xfId="0" applyNumberFormat="1" applyFont="1" applyBorder="1" applyAlignment="1">
      <alignment horizontal="center" vertical="top" wrapText="1"/>
    </xf>
    <xf numFmtId="168" fontId="51" fillId="0" borderId="43" xfId="0" applyNumberFormat="1" applyFont="1" applyBorder="1" applyAlignment="1">
      <alignment horizontal="left" vertical="top" wrapText="1"/>
    </xf>
    <xf numFmtId="168" fontId="51" fillId="19" borderId="43" xfId="0" applyNumberFormat="1" applyFont="1" applyFill="1" applyBorder="1" applyAlignment="1">
      <alignment horizontal="center" vertical="top" wrapText="1"/>
    </xf>
    <xf numFmtId="168" fontId="51" fillId="19" borderId="43" xfId="0" applyNumberFormat="1" applyFont="1" applyFill="1" applyBorder="1" applyAlignment="1">
      <alignment horizontal="left" vertical="top" wrapText="1"/>
    </xf>
    <xf numFmtId="0" fontId="52" fillId="19" borderId="43" xfId="0" applyFont="1" applyFill="1" applyBorder="1" applyAlignment="1">
      <alignment horizontal="center" vertical="top" wrapText="1"/>
    </xf>
    <xf numFmtId="0" fontId="52" fillId="0" borderId="43" xfId="0" applyFont="1" applyBorder="1" applyAlignment="1">
      <alignment horizontal="center" vertical="top" wrapText="1"/>
    </xf>
    <xf numFmtId="168" fontId="51" fillId="0" borderId="44" xfId="0" applyNumberFormat="1" applyFont="1" applyBorder="1" applyAlignment="1">
      <alignment horizontal="center" vertical="top" wrapText="1"/>
    </xf>
    <xf numFmtId="0" fontId="52" fillId="0" borderId="44" xfId="0" applyFont="1" applyBorder="1" applyAlignment="1">
      <alignment horizontal="center" vertical="top" wrapText="1"/>
    </xf>
    <xf numFmtId="0" fontId="0" fillId="19" borderId="42" xfId="0" applyFill="1" applyBorder="1" applyAlignment="1">
      <alignment horizontal="left" vertical="top" wrapText="1"/>
    </xf>
    <xf numFmtId="170" fontId="47" fillId="19" borderId="42" xfId="0" applyNumberFormat="1" applyFont="1" applyFill="1" applyBorder="1" applyAlignment="1">
      <alignment horizontal="left" vertical="top" wrapText="1"/>
    </xf>
    <xf numFmtId="168" fontId="51" fillId="19" borderId="42" xfId="0" applyNumberFormat="1" applyFont="1" applyFill="1" applyBorder="1" applyAlignment="1">
      <alignment horizontal="center" vertical="top" wrapText="1"/>
    </xf>
    <xf numFmtId="0" fontId="52" fillId="19" borderId="42" xfId="0" applyFont="1" applyFill="1" applyBorder="1" applyAlignment="1">
      <alignment horizontal="center" vertical="top" wrapText="1"/>
    </xf>
    <xf numFmtId="170" fontId="47" fillId="0" borderId="43" xfId="0" applyNumberFormat="1" applyFont="1" applyBorder="1" applyAlignment="1">
      <alignment horizontal="left" vertical="top" wrapText="1"/>
    </xf>
    <xf numFmtId="170" fontId="47" fillId="19" borderId="43" xfId="0" applyNumberFormat="1" applyFont="1" applyFill="1" applyBorder="1" applyAlignment="1">
      <alignment horizontal="left" vertical="top" wrapText="1"/>
    </xf>
    <xf numFmtId="170" fontId="47" fillId="19" borderId="44" xfId="0" applyNumberFormat="1" applyFont="1" applyFill="1" applyBorder="1" applyAlignment="1">
      <alignment horizontal="left" vertical="top" wrapText="1"/>
    </xf>
    <xf numFmtId="0" fontId="52" fillId="19" borderId="44" xfId="0" applyFont="1" applyFill="1" applyBorder="1" applyAlignment="1">
      <alignment horizontal="center" vertical="top" wrapText="1"/>
    </xf>
    <xf numFmtId="170" fontId="47" fillId="0" borderId="44" xfId="0" applyNumberFormat="1" applyFont="1" applyBorder="1" applyAlignment="1">
      <alignment horizontal="left" vertical="top" wrapText="1"/>
    </xf>
    <xf numFmtId="173" fontId="47" fillId="19" borderId="42" xfId="0" applyNumberFormat="1" applyFont="1" applyFill="1" applyBorder="1" applyAlignment="1">
      <alignment horizontal="left" vertical="top" wrapText="1"/>
    </xf>
    <xf numFmtId="169" fontId="47" fillId="0" borderId="44" xfId="0" applyNumberFormat="1" applyFont="1" applyBorder="1" applyAlignment="1">
      <alignment horizontal="left" vertical="top" wrapText="1"/>
    </xf>
    <xf numFmtId="168" fontId="51" fillId="0" borderId="44" xfId="0" applyNumberFormat="1" applyFont="1" applyBorder="1" applyAlignment="1">
      <alignment horizontal="left" vertical="top" wrapText="1"/>
    </xf>
    <xf numFmtId="172" fontId="47" fillId="0" borderId="43" xfId="0" applyNumberFormat="1" applyFont="1" applyBorder="1" applyAlignment="1">
      <alignment horizontal="left" vertical="top" wrapText="1"/>
    </xf>
    <xf numFmtId="171" fontId="51" fillId="0" borderId="43" xfId="0" applyNumberFormat="1" applyFont="1" applyBorder="1" applyAlignment="1">
      <alignment horizontal="left" vertical="top" wrapText="1"/>
    </xf>
    <xf numFmtId="171" fontId="51" fillId="19" borderId="43" xfId="0" applyNumberFormat="1" applyFont="1" applyFill="1" applyBorder="1" applyAlignment="1">
      <alignment horizontal="left" vertical="top" wrapText="1"/>
    </xf>
    <xf numFmtId="172" fontId="47"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7" fillId="19" borderId="44" xfId="0" applyNumberFormat="1" applyFont="1" applyFill="1" applyBorder="1" applyAlignment="1">
      <alignment horizontal="left" vertical="top" wrapText="1"/>
    </xf>
    <xf numFmtId="168" fontId="51" fillId="19" borderId="44" xfId="0" applyNumberFormat="1" applyFont="1" applyFill="1" applyBorder="1" applyAlignment="1">
      <alignment horizontal="left" vertical="top" wrapText="1"/>
    </xf>
    <xf numFmtId="171" fontId="51" fillId="19" borderId="44" xfId="0" applyNumberFormat="1" applyFont="1" applyFill="1" applyBorder="1" applyAlignment="1">
      <alignment horizontal="left" vertical="top" wrapText="1"/>
    </xf>
    <xf numFmtId="172" fontId="47" fillId="19" borderId="42" xfId="0" applyNumberFormat="1" applyFont="1" applyFill="1" applyBorder="1" applyAlignment="1">
      <alignment horizontal="left" vertical="top" wrapText="1"/>
    </xf>
    <xf numFmtId="168" fontId="51" fillId="19" borderId="42" xfId="0" applyNumberFormat="1" applyFont="1" applyFill="1" applyBorder="1" applyAlignment="1">
      <alignment horizontal="left" vertical="top" wrapText="1"/>
    </xf>
    <xf numFmtId="173" fontId="47" fillId="0" borderId="43" xfId="0" applyNumberFormat="1" applyFont="1" applyBorder="1" applyAlignment="1">
      <alignment horizontal="left" vertical="top" wrapText="1"/>
    </xf>
    <xf numFmtId="169" fontId="47" fillId="19" borderId="44" xfId="0" applyNumberFormat="1" applyFont="1" applyFill="1" applyBorder="1" applyAlignment="1">
      <alignment horizontal="left" vertical="top" wrapText="1"/>
    </xf>
    <xf numFmtId="168" fontId="51" fillId="19" borderId="44" xfId="0" applyNumberFormat="1" applyFont="1" applyFill="1" applyBorder="1" applyAlignment="1">
      <alignment horizontal="center" vertical="top" wrapText="1"/>
    </xf>
    <xf numFmtId="0" fontId="0" fillId="2" borderId="0" xfId="0" applyFill="1"/>
    <xf numFmtId="0" fontId="5"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2" fillId="2" borderId="20" xfId="0" applyFont="1" applyFill="1" applyBorder="1" applyAlignment="1">
      <alignment wrapText="1"/>
    </xf>
    <xf numFmtId="0" fontId="12" fillId="2" borderId="21" xfId="0" applyFont="1" applyFill="1" applyBorder="1" applyAlignment="1">
      <alignment wrapText="1"/>
    </xf>
    <xf numFmtId="0" fontId="12"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5"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6" fillId="0" borderId="0" xfId="0" quotePrefix="1" applyFont="1" applyAlignment="1">
      <alignment wrapText="1"/>
    </xf>
    <xf numFmtId="0" fontId="6" fillId="0" borderId="26" xfId="0" applyFont="1" applyBorder="1" applyAlignment="1">
      <alignment wrapText="1"/>
    </xf>
    <xf numFmtId="0" fontId="0" fillId="0" borderId="26" xfId="0" applyBorder="1" applyAlignment="1">
      <alignment wrapText="1"/>
    </xf>
    <xf numFmtId="0" fontId="6" fillId="0" borderId="26" xfId="0" quotePrefix="1" applyFont="1" applyBorder="1" applyAlignment="1">
      <alignment wrapText="1"/>
    </xf>
    <xf numFmtId="0" fontId="5" fillId="2" borderId="0" xfId="0" applyFont="1" applyFill="1" applyAlignment="1">
      <alignment horizontal="center" vertical="center"/>
    </xf>
    <xf numFmtId="0" fontId="6" fillId="2" borderId="0" xfId="0" applyFont="1" applyFill="1" applyAlignment="1">
      <alignment wrapText="1"/>
    </xf>
    <xf numFmtId="0" fontId="0" fillId="2" borderId="0" xfId="0" applyFill="1" applyAlignment="1">
      <alignment wrapText="1"/>
    </xf>
    <xf numFmtId="0" fontId="12" fillId="2" borderId="21" xfId="0" applyFont="1" applyFill="1" applyBorder="1" applyAlignment="1">
      <alignment horizontal="left" wrapText="1"/>
    </xf>
    <xf numFmtId="0" fontId="0" fillId="0" borderId="26" xfId="0" applyBorder="1" applyAlignment="1">
      <alignment horizontal="left" wrapText="1"/>
    </xf>
    <xf numFmtId="0" fontId="5" fillId="0" borderId="0" xfId="0" applyFont="1" applyAlignment="1">
      <alignment horizontal="right" wrapText="1"/>
    </xf>
    <xf numFmtId="0" fontId="5" fillId="4" borderId="0" xfId="0" applyFont="1" applyFill="1"/>
    <xf numFmtId="0" fontId="5"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1" fillId="0" borderId="0" xfId="0" applyFont="1" applyAlignment="1">
      <alignment horizontal="right" wrapText="1"/>
    </xf>
    <xf numFmtId="0" fontId="55" fillId="0" borderId="0" xfId="0" applyFont="1" applyAlignment="1">
      <alignment wrapText="1"/>
    </xf>
    <xf numFmtId="1" fontId="55" fillId="0" borderId="0" xfId="0" applyNumberFormat="1" applyFont="1" applyAlignment="1">
      <alignment horizontal="right" wrapText="1"/>
    </xf>
    <xf numFmtId="0" fontId="21" fillId="8" borderId="0" xfId="7" applyFill="1" applyAlignment="1"/>
    <xf numFmtId="0" fontId="23" fillId="8" borderId="0" xfId="3" applyFont="1" applyFill="1"/>
    <xf numFmtId="0" fontId="27" fillId="8" borderId="24" xfId="3" applyFont="1" applyFill="1" applyBorder="1"/>
    <xf numFmtId="0" fontId="26" fillId="8" borderId="0" xfId="3" applyFont="1" applyFill="1"/>
    <xf numFmtId="0" fontId="26" fillId="8" borderId="0" xfId="8" applyFont="1" applyFill="1">
      <alignment horizontal="right"/>
    </xf>
    <xf numFmtId="0" fontId="26" fillId="8" borderId="0" xfId="13" applyFill="1"/>
    <xf numFmtId="0" fontId="26" fillId="8" borderId="0" xfId="13" applyFill="1" applyAlignment="1">
      <alignment vertical="center"/>
    </xf>
    <xf numFmtId="0" fontId="24" fillId="9" borderId="34" xfId="13" applyFont="1" applyFill="1" applyBorder="1" applyAlignment="1">
      <alignment horizontal="left" vertical="center"/>
    </xf>
    <xf numFmtId="0" fontId="24" fillId="9" borderId="37" xfId="13" applyFont="1" applyFill="1" applyBorder="1" applyAlignment="1">
      <alignment vertical="center"/>
    </xf>
    <xf numFmtId="0" fontId="24" fillId="9" borderId="33" xfId="13" applyFont="1" applyFill="1" applyBorder="1" applyAlignment="1">
      <alignment vertical="center"/>
    </xf>
    <xf numFmtId="0" fontId="26" fillId="8" borderId="0" xfId="13" applyFill="1" applyAlignment="1">
      <alignment horizontal="right" vertical="center"/>
    </xf>
    <xf numFmtId="0" fontId="21" fillId="8" borderId="0" xfId="7" applyFill="1" applyAlignment="1">
      <alignment vertical="center"/>
    </xf>
    <xf numFmtId="0" fontId="24" fillId="8" borderId="0" xfId="13" applyFont="1" applyFill="1" applyAlignment="1">
      <alignment vertical="center"/>
    </xf>
    <xf numFmtId="0" fontId="24" fillId="9" borderId="28" xfId="13" applyFont="1" applyFill="1" applyBorder="1" applyAlignment="1">
      <alignment horizontal="center" vertical="center" wrapText="1"/>
    </xf>
    <xf numFmtId="0" fontId="24" fillId="9" borderId="36" xfId="13" applyFont="1" applyFill="1" applyBorder="1" applyAlignment="1">
      <alignment horizontal="center" vertical="center"/>
    </xf>
    <xf numFmtId="0" fontId="24" fillId="9" borderId="33" xfId="13" applyFont="1" applyFill="1" applyBorder="1" applyAlignment="1">
      <alignment horizontal="left" vertical="center" wrapText="1"/>
    </xf>
    <xf numFmtId="0" fontId="24" fillId="9" borderId="33" xfId="13" applyFont="1" applyFill="1" applyBorder="1" applyAlignment="1">
      <alignment horizontal="left" vertical="center"/>
    </xf>
    <xf numFmtId="0" fontId="24" fillId="9" borderId="36" xfId="13" applyFont="1" applyFill="1" applyBorder="1" applyAlignment="1">
      <alignment horizontal="left" vertical="center"/>
    </xf>
    <xf numFmtId="0" fontId="26" fillId="0" borderId="0" xfId="3" applyFont="1"/>
    <xf numFmtId="0" fontId="26" fillId="8" borderId="0" xfId="15" applyFont="1" applyFill="1"/>
    <xf numFmtId="0" fontId="26" fillId="8" borderId="0" xfId="17" applyFont="1" applyFill="1" applyBorder="1"/>
    <xf numFmtId="4" fontId="24" fillId="9" borderId="30" xfId="13" applyNumberFormat="1" applyFont="1" applyFill="1" applyBorder="1" applyAlignment="1">
      <alignment vertical="center"/>
    </xf>
    <xf numFmtId="9" fontId="7" fillId="0" borderId="0" xfId="1" applyFont="1" applyAlignment="1"/>
    <xf numFmtId="0" fontId="24" fillId="9" borderId="28" xfId="13" applyFont="1" applyFill="1" applyBorder="1" applyAlignment="1">
      <alignment horizontal="center" vertical="center"/>
    </xf>
    <xf numFmtId="0" fontId="24" fillId="9" borderId="27" xfId="13" applyFont="1" applyFill="1" applyBorder="1" applyAlignment="1">
      <alignment horizontal="center" vertical="center"/>
    </xf>
    <xf numFmtId="0" fontId="24" fillId="14" borderId="35" xfId="13" applyFont="1" applyFill="1" applyBorder="1" applyAlignment="1">
      <alignment horizontal="center" vertical="center"/>
    </xf>
    <xf numFmtId="0" fontId="24" fillId="9" borderId="38" xfId="9" applyNumberFormat="1" applyFill="1" applyBorder="1">
      <alignment horizontal="left" vertical="center"/>
    </xf>
    <xf numFmtId="0" fontId="24" fillId="9" borderId="30" xfId="9" applyNumberFormat="1" applyFill="1" applyBorder="1">
      <alignment horizontal="left" vertical="center"/>
    </xf>
    <xf numFmtId="0" fontId="24" fillId="9" borderId="33" xfId="9" applyNumberFormat="1" applyFill="1" applyBorder="1" applyAlignment="1">
      <alignment horizontal="left" vertical="center" indent="1"/>
    </xf>
    <xf numFmtId="0" fontId="24" fillId="9" borderId="38" xfId="9" applyNumberFormat="1" applyFill="1" applyBorder="1" applyAlignment="1">
      <alignment horizontal="left" vertical="center" indent="1"/>
    </xf>
    <xf numFmtId="0" fontId="24" fillId="9" borderId="33" xfId="9" applyNumberFormat="1" applyFill="1" applyBorder="1">
      <alignment horizontal="left" vertical="center"/>
    </xf>
    <xf numFmtId="0" fontId="24" fillId="14" borderId="33" xfId="9" applyFill="1" applyBorder="1">
      <alignment horizontal="left" vertical="center"/>
    </xf>
    <xf numFmtId="0" fontId="24" fillId="9" borderId="33" xfId="10" applyFont="1" applyFill="1" applyBorder="1">
      <alignment horizontal="left" vertical="center" indent="2"/>
    </xf>
    <xf numFmtId="0" fontId="24" fillId="9" borderId="33" xfId="9" applyFill="1" applyBorder="1" applyProtection="1">
      <alignment horizontal="left" vertical="center"/>
    </xf>
    <xf numFmtId="0" fontId="24" fillId="9" borderId="33" xfId="9" applyFill="1" applyBorder="1" applyAlignment="1" applyProtection="1">
      <alignment horizontal="left" vertical="center" wrapText="1"/>
    </xf>
    <xf numFmtId="0" fontId="24" fillId="9" borderId="34" xfId="9" applyFill="1" applyBorder="1" applyProtection="1">
      <alignment horizontal="left" vertical="center"/>
    </xf>
    <xf numFmtId="0" fontId="24"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7" fillId="0" borderId="0" xfId="0" applyFont="1" applyAlignment="1">
      <alignment horizontal="left"/>
    </xf>
    <xf numFmtId="0" fontId="6" fillId="0" borderId="0" xfId="0" applyFont="1" applyAlignment="1">
      <alignment horizontal="left"/>
    </xf>
    <xf numFmtId="0" fontId="7" fillId="0" borderId="0" xfId="1" applyNumberFormat="1" applyFont="1" applyFill="1" applyBorder="1" applyAlignment="1"/>
    <xf numFmtId="0" fontId="26" fillId="15" borderId="33" xfId="13" applyFill="1" applyBorder="1" applyAlignment="1">
      <alignment horizontal="right" vertical="center"/>
    </xf>
    <xf numFmtId="0" fontId="26" fillId="9" borderId="33" xfId="10" applyFont="1" applyFill="1" applyBorder="1">
      <alignment horizontal="left" vertical="center" indent="2"/>
    </xf>
    <xf numFmtId="0" fontId="7" fillId="0" borderId="0" xfId="1" applyNumberFormat="1" applyFont="1" applyAlignment="1"/>
    <xf numFmtId="0" fontId="0" fillId="91" borderId="0" xfId="0" applyFill="1"/>
    <xf numFmtId="0" fontId="0" fillId="92" borderId="0" xfId="0" applyFill="1"/>
    <xf numFmtId="0" fontId="0" fillId="93" borderId="0" xfId="0" applyFill="1"/>
    <xf numFmtId="0" fontId="12" fillId="94" borderId="0" xfId="0" applyFont="1" applyFill="1" applyAlignment="1">
      <alignment wrapText="1"/>
    </xf>
    <xf numFmtId="0" fontId="112" fillId="94" borderId="0" xfId="0" applyFont="1" applyFill="1" applyAlignment="1">
      <alignment wrapText="1"/>
    </xf>
    <xf numFmtId="0" fontId="112" fillId="94" borderId="0" xfId="0" applyFont="1" applyFill="1"/>
    <xf numFmtId="49" fontId="112" fillId="94" borderId="0" xfId="0" applyNumberFormat="1" applyFont="1" applyFill="1" applyAlignment="1">
      <alignment wrapText="1"/>
    </xf>
    <xf numFmtId="49" fontId="0" fillId="0" borderId="0" xfId="0" applyNumberFormat="1"/>
    <xf numFmtId="0" fontId="5" fillId="95" borderId="0" xfId="0" applyFont="1" applyFill="1"/>
    <xf numFmtId="0" fontId="0" fillId="96" borderId="0" xfId="0" applyFill="1"/>
    <xf numFmtId="0" fontId="0" fillId="97" borderId="0" xfId="0" applyFill="1"/>
    <xf numFmtId="0" fontId="12" fillId="2" borderId="0" xfId="0" applyFont="1" applyFill="1" applyAlignment="1">
      <alignment horizontal="left"/>
    </xf>
    <xf numFmtId="0" fontId="12" fillId="2" borderId="0" xfId="0" applyFont="1" applyFill="1" applyAlignment="1">
      <alignment horizontal="right"/>
    </xf>
    <xf numFmtId="49" fontId="6" fillId="0" borderId="0" xfId="1" applyNumberFormat="1" applyFont="1" applyFill="1" applyBorder="1" applyAlignment="1"/>
    <xf numFmtId="9" fontId="6" fillId="0" borderId="0" xfId="1" applyFont="1" applyAlignment="1"/>
    <xf numFmtId="9" fontId="6" fillId="0" borderId="0" xfId="1" applyFont="1" applyFill="1" applyBorder="1" applyAlignment="1"/>
    <xf numFmtId="49" fontId="6" fillId="0" borderId="46" xfId="1" applyNumberFormat="1" applyFont="1" applyFill="1" applyBorder="1" applyAlignment="1"/>
    <xf numFmtId="9" fontId="0" fillId="0" borderId="0" xfId="1" applyFont="1" applyFill="1" applyBorder="1" applyAlignment="1"/>
    <xf numFmtId="1" fontId="6" fillId="0" borderId="0" xfId="1" applyNumberFormat="1" applyFont="1" applyFill="1" applyBorder="1" applyAlignment="1"/>
    <xf numFmtId="9" fontId="7" fillId="0" borderId="0" xfId="1" applyFont="1" applyFill="1" applyBorder="1" applyAlignment="1"/>
    <xf numFmtId="1" fontId="7" fillId="0" borderId="0" xfId="1" applyNumberFormat="1" applyFont="1" applyAlignment="1"/>
    <xf numFmtId="0" fontId="0" fillId="98" borderId="0" xfId="0" applyFill="1"/>
    <xf numFmtId="0" fontId="0" fillId="99" borderId="0" xfId="0" applyFill="1"/>
    <xf numFmtId="0" fontId="0" fillId="100" borderId="0" xfId="0" applyFill="1"/>
    <xf numFmtId="0" fontId="0" fillId="101" borderId="0" xfId="0" applyFill="1"/>
    <xf numFmtId="0" fontId="0" fillId="102" borderId="0" xfId="3477" applyNumberFormat="1" applyFont="1" applyFill="1" applyAlignment="1"/>
    <xf numFmtId="0" fontId="115" fillId="102" borderId="0" xfId="3477" applyNumberFormat="1" applyFont="1" applyFill="1" applyAlignment="1"/>
    <xf numFmtId="0" fontId="117" fillId="0" borderId="0" xfId="0" applyFont="1" applyAlignment="1">
      <alignment wrapText="1"/>
    </xf>
    <xf numFmtId="0" fontId="117" fillId="0" borderId="0" xfId="0" applyFont="1"/>
    <xf numFmtId="41" fontId="6" fillId="102" borderId="0" xfId="3477" applyFont="1" applyFill="1" applyBorder="1" applyAlignment="1"/>
    <xf numFmtId="0" fontId="6" fillId="102" borderId="0" xfId="3477" applyNumberFormat="1" applyFont="1" applyFill="1" applyAlignment="1"/>
    <xf numFmtId="2" fontId="24" fillId="10" borderId="96" xfId="0" applyNumberFormat="1" applyFont="1" applyFill="1" applyBorder="1" applyAlignment="1">
      <alignment horizontal="right"/>
    </xf>
    <xf numFmtId="0" fontId="24" fillId="9" borderId="96" xfId="9" applyNumberFormat="1" applyFill="1" applyBorder="1" applyAlignment="1">
      <alignment horizontal="left" vertical="center" indent="1"/>
    </xf>
    <xf numFmtId="0" fontId="24" fillId="9" borderId="96" xfId="10" applyNumberFormat="1" applyFont="1" applyFill="1" applyBorder="1">
      <alignment horizontal="left" vertical="center" indent="2"/>
    </xf>
    <xf numFmtId="2" fontId="24" fillId="11" borderId="96" xfId="0" applyNumberFormat="1" applyFont="1" applyFill="1" applyBorder="1" applyAlignment="1">
      <alignment horizontal="right"/>
    </xf>
    <xf numFmtId="0" fontId="24" fillId="9" borderId="96" xfId="10" applyNumberFormat="1" applyFont="1" applyFill="1" applyBorder="1" applyAlignment="1">
      <alignment horizontal="left" vertical="top" wrapText="1" indent="2"/>
    </xf>
    <xf numFmtId="0" fontId="24" fillId="9" borderId="96" xfId="9" applyNumberFormat="1" applyFill="1" applyBorder="1">
      <alignment horizontal="left" vertical="center"/>
    </xf>
    <xf numFmtId="2" fontId="24" fillId="12" borderId="96" xfId="0" applyNumberFormat="1" applyFont="1" applyFill="1" applyBorder="1" applyAlignment="1">
      <alignment horizontal="right"/>
    </xf>
    <xf numFmtId="0" fontId="24" fillId="9" borderId="96" xfId="11" applyNumberFormat="1" applyFont="1" applyFill="1" applyBorder="1" applyAlignment="1">
      <alignment horizontal="left" vertical="center" indent="2"/>
    </xf>
    <xf numFmtId="0" fontId="24" fillId="9" borderId="96" xfId="12" applyFont="1" applyBorder="1" applyAlignment="1">
      <alignment horizontal="left" vertical="center" indent="1"/>
    </xf>
    <xf numFmtId="0" fontId="24" fillId="9" borderId="96" xfId="12" applyFont="1" applyBorder="1" applyAlignment="1">
      <alignment horizontal="left" vertical="center" indent="2"/>
    </xf>
    <xf numFmtId="0" fontId="24" fillId="14" borderId="96" xfId="13" applyFont="1" applyFill="1" applyBorder="1" applyAlignment="1">
      <alignment vertical="center"/>
    </xf>
    <xf numFmtId="2" fontId="26" fillId="7" borderId="96" xfId="0" applyNumberFormat="1" applyFont="1" applyFill="1" applyBorder="1" applyAlignment="1">
      <alignment horizontal="right"/>
    </xf>
    <xf numFmtId="2" fontId="26" fillId="12" borderId="96" xfId="0" applyNumberFormat="1" applyFont="1" applyFill="1" applyBorder="1" applyAlignment="1">
      <alignment horizontal="right"/>
    </xf>
    <xf numFmtId="0" fontId="24" fillId="14" borderId="96" xfId="11" applyFont="1" applyFill="1" applyBorder="1">
      <alignment horizontal="left" vertical="center" indent="5"/>
    </xf>
    <xf numFmtId="0" fontId="24" fillId="7" borderId="96" xfId="0" applyFont="1" applyFill="1" applyBorder="1" applyAlignment="1">
      <alignment horizontal="left" indent="4"/>
    </xf>
    <xf numFmtId="0" fontId="24" fillId="7" borderId="96" xfId="0" applyFont="1" applyFill="1" applyBorder="1" applyAlignment="1">
      <alignment horizontal="left" indent="6"/>
    </xf>
    <xf numFmtId="2" fontId="26" fillId="11" borderId="96" xfId="0" applyNumberFormat="1" applyFont="1" applyFill="1" applyBorder="1" applyAlignment="1">
      <alignment horizontal="right"/>
    </xf>
    <xf numFmtId="0" fontId="24" fillId="14" borderId="96" xfId="11" applyFont="1" applyFill="1" applyBorder="1" applyAlignment="1">
      <alignment horizontal="left" vertical="center" indent="2"/>
    </xf>
    <xf numFmtId="0" fontId="30" fillId="14" borderId="96" xfId="9" applyFont="1" applyFill="1" applyBorder="1">
      <alignment horizontal="left" vertical="center"/>
    </xf>
    <xf numFmtId="0" fontId="30" fillId="14" borderId="96" xfId="11" applyFont="1" applyFill="1" applyBorder="1">
      <alignment horizontal="left" vertical="center" indent="5"/>
    </xf>
    <xf numFmtId="0" fontId="30" fillId="14" borderId="96" xfId="13" applyFont="1" applyFill="1" applyBorder="1" applyAlignment="1">
      <alignment horizontal="left" vertical="center" indent="2"/>
    </xf>
    <xf numFmtId="0" fontId="30" fillId="14" borderId="96" xfId="13" applyFont="1" applyFill="1" applyBorder="1" applyAlignment="1">
      <alignment horizontal="left" vertical="center" indent="5"/>
    </xf>
    <xf numFmtId="0" fontId="24" fillId="7" borderId="96" xfId="0" applyFont="1" applyFill="1" applyBorder="1" applyAlignment="1">
      <alignment horizontal="left" indent="8"/>
    </xf>
    <xf numFmtId="0" fontId="24" fillId="14" borderId="96" xfId="9" applyFill="1" applyBorder="1">
      <alignment horizontal="left" vertical="center"/>
    </xf>
    <xf numFmtId="0" fontId="24" fillId="14" borderId="96" xfId="13" applyFont="1" applyFill="1" applyBorder="1" applyAlignment="1">
      <alignment horizontal="left" vertical="center" indent="1"/>
    </xf>
    <xf numFmtId="0" fontId="24" fillId="14" borderId="96" xfId="11" applyFont="1" applyFill="1" applyBorder="1" applyAlignment="1">
      <alignment horizontal="left" vertical="center" indent="1"/>
    </xf>
    <xf numFmtId="0" fontId="24" fillId="14" borderId="96" xfId="13" applyFont="1" applyFill="1" applyBorder="1" applyAlignment="1">
      <alignment horizontal="left" vertical="center" indent="2"/>
    </xf>
    <xf numFmtId="0" fontId="24" fillId="14" borderId="96" xfId="13" applyFont="1" applyFill="1" applyBorder="1" applyAlignment="1">
      <alignment horizontal="left" vertical="center"/>
    </xf>
    <xf numFmtId="4" fontId="24" fillId="9" borderId="96" xfId="14" applyNumberFormat="1" applyFont="1" applyFill="1" applyBorder="1" applyAlignment="1">
      <alignment horizontal="center" vertical="center"/>
    </xf>
    <xf numFmtId="0" fontId="24" fillId="9" borderId="96" xfId="13" quotePrefix="1" applyFont="1" applyFill="1" applyBorder="1" applyAlignment="1">
      <alignment horizontal="center" vertical="center"/>
    </xf>
    <xf numFmtId="2" fontId="26" fillId="10" borderId="96" xfId="0" applyNumberFormat="1" applyFont="1" applyFill="1" applyBorder="1" applyAlignment="1">
      <alignment horizontal="right"/>
    </xf>
    <xf numFmtId="0" fontId="24" fillId="9" borderId="96" xfId="13" applyFont="1" applyFill="1" applyBorder="1" applyAlignment="1">
      <alignment vertical="center"/>
    </xf>
    <xf numFmtId="0" fontId="24" fillId="9" borderId="96" xfId="10" applyFont="1" applyFill="1" applyBorder="1">
      <alignment horizontal="left" vertical="center" indent="2"/>
    </xf>
    <xf numFmtId="0" fontId="24" fillId="9" borderId="96" xfId="10" applyFont="1" applyFill="1" applyBorder="1" applyAlignment="1">
      <alignment horizontal="left" vertical="center"/>
    </xf>
    <xf numFmtId="0" fontId="24" fillId="9" borderId="96" xfId="9" applyFill="1" applyBorder="1" applyProtection="1">
      <alignment horizontal="left" vertical="center"/>
    </xf>
    <xf numFmtId="0" fontId="24" fillId="9" borderId="96" xfId="13" applyFont="1" applyFill="1" applyBorder="1" applyAlignment="1">
      <alignment horizontal="center" vertical="center" textRotation="90"/>
    </xf>
    <xf numFmtId="0" fontId="24" fillId="9" borderId="96" xfId="13" quotePrefix="1" applyFont="1" applyFill="1" applyBorder="1" applyAlignment="1">
      <alignment horizontal="center" vertical="center" textRotation="90"/>
    </xf>
    <xf numFmtId="4" fontId="24" fillId="9" borderId="96" xfId="14" applyNumberFormat="1" applyFont="1" applyFill="1" applyBorder="1" applyAlignment="1">
      <alignment horizontal="center" vertical="center" textRotation="90"/>
    </xf>
    <xf numFmtId="0" fontId="26" fillId="9" borderId="96" xfId="10" applyFont="1" applyFill="1" applyBorder="1" applyAlignment="1">
      <alignment horizontal="left" vertical="center"/>
    </xf>
    <xf numFmtId="0" fontId="26" fillId="9" borderId="96" xfId="11" applyFont="1" applyFill="1" applyBorder="1" applyAlignment="1">
      <alignment horizontal="left" vertical="center"/>
    </xf>
    <xf numFmtId="0" fontId="24" fillId="9" borderId="96" xfId="13" applyFont="1" applyFill="1" applyBorder="1" applyAlignment="1">
      <alignment horizontal="left" vertical="center" wrapText="1"/>
    </xf>
    <xf numFmtId="0" fontId="26" fillId="10" borderId="96" xfId="0" applyFont="1" applyFill="1" applyBorder="1" applyAlignment="1">
      <alignment horizontal="left" indent="2"/>
    </xf>
    <xf numFmtId="0" fontId="26" fillId="9" borderId="96" xfId="13" applyFill="1" applyBorder="1" applyAlignment="1">
      <alignment horizontal="left" vertical="center" wrapText="1"/>
    </xf>
    <xf numFmtId="0" fontId="26" fillId="9" borderId="96" xfId="13" applyFill="1" applyBorder="1" applyAlignment="1">
      <alignment vertical="center" wrapText="1"/>
    </xf>
    <xf numFmtId="0" fontId="26" fillId="9" borderId="96" xfId="9" applyFont="1" applyFill="1" applyBorder="1" applyProtection="1">
      <alignment horizontal="left" vertical="center"/>
    </xf>
    <xf numFmtId="0" fontId="26" fillId="9" borderId="96" xfId="9" applyFont="1" applyFill="1" applyBorder="1" applyAlignment="1" applyProtection="1">
      <alignment horizontal="left" vertical="center" wrapText="1"/>
    </xf>
    <xf numFmtId="0" fontId="26" fillId="9" borderId="96" xfId="13" applyFill="1" applyBorder="1" applyAlignment="1">
      <alignment vertical="center"/>
    </xf>
    <xf numFmtId="0" fontId="24" fillId="9" borderId="96" xfId="13" applyFont="1" applyFill="1" applyBorder="1" applyAlignment="1">
      <alignment horizontal="center" vertical="center"/>
    </xf>
    <xf numFmtId="0" fontId="26" fillId="9" borderId="96" xfId="10" applyFont="1" applyFill="1" applyBorder="1">
      <alignment horizontal="left" vertical="center" indent="2"/>
    </xf>
    <xf numFmtId="0" fontId="31" fillId="9" borderId="96" xfId="10" applyFont="1" applyFill="1" applyBorder="1" applyAlignment="1">
      <alignment horizontal="left" vertical="center" indent="4"/>
    </xf>
    <xf numFmtId="0" fontId="26" fillId="9" borderId="96" xfId="11" applyFont="1" applyFill="1" applyBorder="1">
      <alignment horizontal="left" vertical="center" indent="5"/>
    </xf>
    <xf numFmtId="0" fontId="26" fillId="10" borderId="96" xfId="0" applyFont="1" applyFill="1" applyBorder="1" applyAlignment="1">
      <alignment horizontal="left" indent="8"/>
    </xf>
    <xf numFmtId="0" fontId="26" fillId="10" borderId="96" xfId="0" applyFont="1" applyFill="1" applyBorder="1" applyAlignment="1">
      <alignment horizontal="left" indent="4"/>
    </xf>
    <xf numFmtId="0" fontId="26" fillId="9" borderId="96" xfId="10" applyFont="1" applyFill="1" applyBorder="1" applyAlignment="1">
      <alignment horizontal="left" vertical="center" indent="4"/>
    </xf>
    <xf numFmtId="0" fontId="26" fillId="10" borderId="96" xfId="0" applyFont="1" applyFill="1" applyBorder="1" applyAlignment="1">
      <alignment horizontal="left" indent="6"/>
    </xf>
    <xf numFmtId="2" fontId="24" fillId="9" borderId="96" xfId="13" applyNumberFormat="1" applyFont="1" applyFill="1" applyBorder="1" applyAlignment="1">
      <alignment horizontal="left" vertical="center"/>
    </xf>
    <xf numFmtId="0" fontId="26" fillId="9" borderId="96" xfId="15" applyFont="1" applyFill="1" applyBorder="1" applyAlignment="1">
      <alignment horizontal="left" vertical="top" wrapText="1"/>
    </xf>
    <xf numFmtId="0" fontId="24" fillId="9" borderId="96" xfId="15" applyFont="1" applyFill="1" applyBorder="1" applyAlignment="1">
      <alignment horizontal="left" vertical="top" wrapText="1"/>
    </xf>
    <xf numFmtId="0" fontId="24" fillId="9" borderId="96" xfId="16" applyFont="1" applyBorder="1" applyAlignment="1">
      <alignment horizontal="left" vertical="center"/>
    </xf>
    <xf numFmtId="4" fontId="24" fillId="9" borderId="96" xfId="13" quotePrefix="1" applyNumberFormat="1" applyFont="1" applyFill="1" applyBorder="1" applyAlignment="1">
      <alignment horizontal="center" vertical="center"/>
    </xf>
    <xf numFmtId="4" fontId="24" fillId="9" borderId="96" xfId="13" applyNumberFormat="1" applyFont="1" applyFill="1" applyBorder="1" applyAlignment="1">
      <alignment horizontal="center" vertical="center"/>
    </xf>
    <xf numFmtId="4" fontId="24" fillId="9" borderId="96" xfId="13" applyNumberFormat="1" applyFont="1" applyFill="1" applyBorder="1" applyAlignment="1">
      <alignment vertical="center"/>
    </xf>
    <xf numFmtId="0" fontId="26" fillId="9" borderId="96" xfId="10" applyFont="1" applyFill="1" applyBorder="1" applyAlignment="1">
      <alignment horizontal="left" vertical="center" wrapText="1"/>
    </xf>
    <xf numFmtId="4" fontId="26" fillId="9" borderId="96" xfId="13" applyNumberFormat="1" applyFill="1" applyBorder="1" applyAlignment="1">
      <alignment horizontal="left" vertical="center"/>
    </xf>
    <xf numFmtId="4" fontId="26" fillId="9" borderId="96" xfId="13" applyNumberFormat="1" applyFill="1" applyBorder="1" applyAlignment="1">
      <alignment horizontal="left" vertical="center" wrapText="1"/>
    </xf>
    <xf numFmtId="0" fontId="12" fillId="2" borderId="0" xfId="0" applyFont="1" applyFill="1"/>
    <xf numFmtId="0" fontId="12" fillId="3" borderId="46" xfId="0" applyFont="1" applyFill="1" applyBorder="1"/>
    <xf numFmtId="0" fontId="12" fillId="3" borderId="0" xfId="0" applyFont="1" applyFill="1"/>
    <xf numFmtId="0" fontId="6" fillId="0" borderId="0" xfId="0" applyFont="1"/>
    <xf numFmtId="9" fontId="6" fillId="0" borderId="0" xfId="0" applyNumberFormat="1" applyFont="1"/>
    <xf numFmtId="0" fontId="0" fillId="0" borderId="46" xfId="0" applyBorder="1"/>
    <xf numFmtId="49" fontId="6" fillId="0" borderId="0" xfId="0" applyNumberFormat="1" applyFont="1"/>
    <xf numFmtId="49" fontId="0" fillId="0" borderId="46" xfId="0" applyNumberFormat="1" applyBorder="1"/>
    <xf numFmtId="49" fontId="6" fillId="0" borderId="46" xfId="0" applyNumberFormat="1" applyFont="1" applyBorder="1"/>
    <xf numFmtId="49" fontId="10" fillId="0" borderId="46" xfId="0" applyNumberFormat="1" applyFont="1" applyBorder="1"/>
    <xf numFmtId="165" fontId="0" fillId="0" borderId="0" xfId="0" applyNumberFormat="1"/>
    <xf numFmtId="49" fontId="7" fillId="0" borderId="0" xfId="0" applyNumberFormat="1" applyFont="1"/>
    <xf numFmtId="0" fontId="7" fillId="0" borderId="0" xfId="0" applyFont="1"/>
    <xf numFmtId="0" fontId="2" fillId="0" borderId="46" xfId="0" applyFont="1" applyBorder="1"/>
    <xf numFmtId="3" fontId="6" fillId="102" borderId="0" xfId="3477" applyNumberFormat="1" applyFont="1" applyFill="1" applyBorder="1" applyAlignment="1"/>
    <xf numFmtId="3" fontId="0" fillId="102" borderId="0" xfId="3477" applyNumberFormat="1" applyFont="1" applyFill="1" applyAlignment="1"/>
    <xf numFmtId="3" fontId="115" fillId="102" borderId="0" xfId="3477" applyNumberFormat="1" applyFont="1" applyFill="1" applyAlignment="1"/>
    <xf numFmtId="3" fontId="6" fillId="102" borderId="0" xfId="3477" applyNumberFormat="1" applyFont="1" applyFill="1" applyAlignment="1"/>
    <xf numFmtId="0" fontId="12" fillId="45" borderId="0" xfId="0" applyFont="1" applyFill="1"/>
    <xf numFmtId="0" fontId="12" fillId="45" borderId="48" xfId="0" applyFont="1" applyFill="1" applyBorder="1"/>
    <xf numFmtId="0" fontId="12" fillId="44" borderId="0" xfId="0" applyFont="1" applyFill="1"/>
    <xf numFmtId="0" fontId="12" fillId="44" borderId="0" xfId="0" applyFont="1" applyFill="1" applyAlignment="1">
      <alignment horizontal="left"/>
    </xf>
    <xf numFmtId="0" fontId="12" fillId="44" borderId="48" xfId="0" applyFont="1" applyFill="1" applyBorder="1"/>
    <xf numFmtId="0" fontId="12" fillId="45" borderId="47" xfId="0" applyFont="1" applyFill="1" applyBorder="1" applyAlignment="1">
      <alignment horizontal="left"/>
    </xf>
    <xf numFmtId="0" fontId="7" fillId="0" borderId="48" xfId="0" applyFont="1" applyBorder="1"/>
    <xf numFmtId="49" fontId="0" fillId="0" borderId="48" xfId="0" applyNumberFormat="1" applyBorder="1"/>
    <xf numFmtId="0" fontId="7" fillId="0" borderId="47" xfId="0" applyFont="1" applyBorder="1"/>
    <xf numFmtId="49" fontId="6" fillId="0" borderId="48" xfId="0" applyNumberFormat="1" applyFont="1" applyBorder="1"/>
    <xf numFmtId="9" fontId="7" fillId="0" borderId="0" xfId="0" applyNumberFormat="1" applyFont="1"/>
    <xf numFmtId="0" fontId="7" fillId="103" borderId="0" xfId="0" applyFont="1" applyFill="1"/>
    <xf numFmtId="0" fontId="7" fillId="103" borderId="48" xfId="0" applyFont="1" applyFill="1" applyBorder="1"/>
    <xf numFmtId="49" fontId="6"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6" fillId="103" borderId="0" xfId="0" applyFont="1" applyFill="1" applyAlignment="1">
      <alignment horizontal="left"/>
    </xf>
    <xf numFmtId="0" fontId="0" fillId="0" borderId="48" xfId="0" applyBorder="1"/>
    <xf numFmtId="0" fontId="0" fillId="0" borderId="47" xfId="0" applyBorder="1" applyAlignment="1">
      <alignment horizontal="left"/>
    </xf>
    <xf numFmtId="0" fontId="118" fillId="104" borderId="48" xfId="0" applyFont="1" applyFill="1" applyBorder="1" applyAlignment="1">
      <alignment wrapText="1"/>
    </xf>
    <xf numFmtId="0" fontId="10" fillId="0" borderId="0" xfId="0" applyFont="1"/>
    <xf numFmtId="0" fontId="0" fillId="0" borderId="48" xfId="0" applyBorder="1" applyAlignment="1">
      <alignment wrapText="1"/>
    </xf>
    <xf numFmtId="0" fontId="24" fillId="9" borderId="97" xfId="9" applyNumberFormat="1" applyFill="1" applyBorder="1" applyAlignment="1">
      <alignment horizontal="left" vertical="center" indent="1"/>
    </xf>
    <xf numFmtId="0" fontId="24" fillId="14" borderId="99" xfId="13" applyFont="1" applyFill="1" applyBorder="1" applyAlignment="1">
      <alignment horizontal="center" vertical="center"/>
    </xf>
    <xf numFmtId="0" fontId="24" fillId="14" borderId="98" xfId="11" applyFont="1" applyFill="1" applyBorder="1">
      <alignment horizontal="left" vertical="center" indent="5"/>
    </xf>
    <xf numFmtId="0" fontId="24" fillId="14" borderId="98" xfId="11" applyFont="1" applyFill="1" applyBorder="1" applyAlignment="1">
      <alignment horizontal="left" vertical="center" indent="2"/>
    </xf>
    <xf numFmtId="0" fontId="24" fillId="14" borderId="98" xfId="13" applyFont="1" applyFill="1" applyBorder="1" applyAlignment="1">
      <alignment horizontal="left" vertical="center" indent="2"/>
    </xf>
    <xf numFmtId="0" fontId="30" fillId="14" borderId="98" xfId="11" applyFont="1" applyFill="1" applyBorder="1" applyAlignment="1">
      <alignment horizontal="left" vertical="center" indent="2"/>
    </xf>
    <xf numFmtId="0" fontId="24" fillId="9" borderId="97" xfId="13" applyFont="1" applyFill="1" applyBorder="1" applyAlignment="1">
      <alignment horizontal="left" vertical="center"/>
    </xf>
    <xf numFmtId="0" fontId="24" fillId="9" borderId="100" xfId="13" quotePrefix="1" applyFont="1" applyFill="1" applyBorder="1" applyAlignment="1">
      <alignment horizontal="center" vertical="center"/>
    </xf>
    <xf numFmtId="0" fontId="24" fillId="9" borderId="98" xfId="13" quotePrefix="1" applyFont="1" applyFill="1" applyBorder="1" applyAlignment="1">
      <alignment horizontal="center" vertical="center"/>
    </xf>
    <xf numFmtId="0" fontId="24" fillId="9" borderId="98" xfId="13" applyFont="1" applyFill="1" applyBorder="1" applyAlignment="1">
      <alignment horizontal="center" vertical="center"/>
    </xf>
    <xf numFmtId="0" fontId="24" fillId="9" borderId="98" xfId="13" applyFont="1" applyFill="1" applyBorder="1" applyAlignment="1">
      <alignment horizontal="center" vertical="center" wrapText="1"/>
    </xf>
    <xf numFmtId="0" fontId="24" fillId="9" borderId="97" xfId="10" applyFont="1" applyFill="1" applyBorder="1">
      <alignment horizontal="left" vertical="center" indent="2"/>
    </xf>
    <xf numFmtId="0" fontId="24" fillId="9" borderId="97" xfId="10" applyFont="1" applyFill="1" applyBorder="1" applyAlignment="1">
      <alignment horizontal="left" vertical="center" wrapText="1" indent="2"/>
    </xf>
    <xf numFmtId="0" fontId="24" fillId="9" borderId="97" xfId="10" applyFont="1" applyFill="1" applyBorder="1" applyAlignment="1">
      <alignment horizontal="left" vertical="center"/>
    </xf>
    <xf numFmtId="0" fontId="24" fillId="9" borderId="99" xfId="13" applyFont="1" applyFill="1" applyBorder="1" applyAlignment="1">
      <alignment horizontal="center" vertical="center" textRotation="90"/>
    </xf>
    <xf numFmtId="0" fontId="24" fillId="9" borderId="98" xfId="13" applyFont="1" applyFill="1" applyBorder="1" applyAlignment="1">
      <alignment horizontal="center" vertical="center" textRotation="90"/>
    </xf>
    <xf numFmtId="0" fontId="24" fillId="9" borderId="98" xfId="13" applyFont="1" applyFill="1" applyBorder="1" applyAlignment="1">
      <alignment horizontal="center" vertical="center" textRotation="90" wrapText="1"/>
    </xf>
    <xf numFmtId="0" fontId="24" fillId="9" borderId="98" xfId="13" quotePrefix="1" applyFont="1" applyFill="1" applyBorder="1" applyAlignment="1">
      <alignment horizontal="center" vertical="center" textRotation="90"/>
    </xf>
    <xf numFmtId="0" fontId="26" fillId="9" borderId="97" xfId="10" applyFont="1" applyFill="1" applyBorder="1" applyAlignment="1">
      <alignment horizontal="left" vertical="center"/>
    </xf>
    <xf numFmtId="0" fontId="24" fillId="9" borderId="97" xfId="9" applyFill="1" applyBorder="1" applyProtection="1">
      <alignment horizontal="left" vertical="center"/>
    </xf>
    <xf numFmtId="0" fontId="24" fillId="9" borderId="99" xfId="9" applyFill="1" applyBorder="1" applyAlignment="1" applyProtection="1">
      <alignment horizontal="center" vertical="center"/>
    </xf>
    <xf numFmtId="0" fontId="24" fillId="9" borderId="99" xfId="15" applyFont="1" applyFill="1" applyBorder="1" applyAlignment="1">
      <alignment horizontal="center" vertical="center" wrapText="1"/>
    </xf>
    <xf numFmtId="0" fontId="26" fillId="9" borderId="97" xfId="15" applyFont="1" applyFill="1" applyBorder="1" applyAlignment="1">
      <alignment horizontal="left" vertical="top" wrapText="1"/>
    </xf>
    <xf numFmtId="4" fontId="24" fillId="9" borderId="99" xfId="13" quotePrefix="1" applyNumberFormat="1" applyFont="1" applyFill="1" applyBorder="1" applyAlignment="1">
      <alignment horizontal="center" vertical="center"/>
    </xf>
    <xf numFmtId="4" fontId="24" fillId="9" borderId="98" xfId="13" applyNumberFormat="1" applyFont="1" applyFill="1" applyBorder="1" applyAlignment="1">
      <alignment horizontal="center" vertical="center"/>
    </xf>
    <xf numFmtId="0" fontId="24" fillId="9" borderId="96" xfId="9" applyNumberFormat="1" applyFill="1" applyBorder="1" applyAlignment="1">
      <alignment horizontal="center" vertical="center"/>
    </xf>
    <xf numFmtId="0" fontId="116" fillId="105" borderId="0" xfId="0" applyFont="1" applyFill="1"/>
    <xf numFmtId="0" fontId="0" fillId="106" borderId="0" xfId="0" applyFill="1"/>
    <xf numFmtId="0" fontId="120" fillId="106" borderId="0" xfId="3478" applyFill="1"/>
    <xf numFmtId="9" fontId="6" fillId="0" borderId="0" xfId="1" applyFont="1"/>
    <xf numFmtId="0" fontId="0" fillId="0" borderId="0" xfId="1" applyNumberFormat="1" applyFont="1" applyFill="1" applyBorder="1" applyAlignment="1"/>
    <xf numFmtId="49" fontId="61" fillId="0" borderId="0" xfId="0" applyNumberFormat="1" applyFont="1"/>
    <xf numFmtId="0" fontId="61" fillId="106" borderId="0" xfId="0" applyFont="1" applyFill="1"/>
    <xf numFmtId="0" fontId="6" fillId="0" borderId="26" xfId="0" applyFont="1" applyBorder="1"/>
    <xf numFmtId="0" fontId="0" fillId="0" borderId="26" xfId="0" applyBorder="1" applyAlignment="1">
      <alignment horizontal="left"/>
    </xf>
    <xf numFmtId="0" fontId="0" fillId="0" borderId="26" xfId="0" applyBorder="1"/>
    <xf numFmtId="0" fontId="6" fillId="0" borderId="26" xfId="0" quotePrefix="1" applyFont="1" applyBorder="1"/>
    <xf numFmtId="0" fontId="113" fillId="0" borderId="0" xfId="0" applyFont="1"/>
    <xf numFmtId="0" fontId="111" fillId="0" borderId="0" xfId="0" applyFont="1"/>
    <xf numFmtId="0" fontId="111" fillId="0" borderId="26" xfId="0" applyFont="1" applyBorder="1"/>
    <xf numFmtId="0" fontId="1" fillId="0" borderId="0" xfId="0" applyFont="1"/>
    <xf numFmtId="0" fontId="1" fillId="0" borderId="0" xfId="0" applyFont="1" applyAlignment="1">
      <alignment horizontal="left"/>
    </xf>
    <xf numFmtId="0" fontId="0" fillId="107" borderId="0" xfId="0" applyFill="1"/>
    <xf numFmtId="0" fontId="0" fillId="108" borderId="0" xfId="0" applyFill="1"/>
    <xf numFmtId="0" fontId="5" fillId="20" borderId="0" xfId="0" applyFont="1" applyFill="1" applyAlignment="1">
      <alignment horizontal="center"/>
    </xf>
    <xf numFmtId="0" fontId="21" fillId="8" borderId="0" xfId="7" applyFill="1" applyAlignment="1">
      <alignment horizontal="left"/>
    </xf>
    <xf numFmtId="0" fontId="24" fillId="9" borderId="97" xfId="9" applyNumberFormat="1" applyFill="1" applyBorder="1" applyAlignment="1">
      <alignment horizontal="left" vertical="top"/>
    </xf>
    <xf numFmtId="0" fontId="24" fillId="9" borderId="34" xfId="9" applyNumberFormat="1" applyFill="1" applyBorder="1" applyAlignment="1">
      <alignment horizontal="left" vertical="top"/>
    </xf>
    <xf numFmtId="0" fontId="24" fillId="9" borderId="27" xfId="9" applyNumberFormat="1" applyFill="1" applyBorder="1" applyAlignment="1">
      <alignment horizontal="center" vertical="center"/>
    </xf>
    <xf numFmtId="0" fontId="24" fillId="9" borderId="28" xfId="9" applyNumberFormat="1" applyFill="1" applyBorder="1" applyAlignment="1">
      <alignment horizontal="center" vertical="center"/>
    </xf>
    <xf numFmtId="0" fontId="24" fillId="9" borderId="35" xfId="9" applyNumberFormat="1" applyFill="1" applyBorder="1" applyAlignment="1">
      <alignment horizontal="center" vertical="center"/>
    </xf>
    <xf numFmtId="0" fontId="21" fillId="8" borderId="23" xfId="7" applyFill="1" applyBorder="1" applyAlignment="1">
      <alignment horizontal="left"/>
    </xf>
    <xf numFmtId="0" fontId="21" fillId="8" borderId="24" xfId="7" applyFill="1" applyBorder="1" applyAlignment="1">
      <alignment horizontal="left"/>
    </xf>
    <xf numFmtId="0" fontId="24" fillId="14" borderId="97" xfId="13" applyFont="1" applyFill="1" applyBorder="1" applyAlignment="1">
      <alignment horizontal="left" vertical="top"/>
    </xf>
    <xf numFmtId="0" fontId="24" fillId="14" borderId="30" xfId="13" applyFont="1" applyFill="1" applyBorder="1" applyAlignment="1">
      <alignment horizontal="left" vertical="top"/>
    </xf>
    <xf numFmtId="0" fontId="24" fillId="14" borderId="34" xfId="13" applyFont="1" applyFill="1" applyBorder="1" applyAlignment="1">
      <alignment horizontal="left" vertical="top"/>
    </xf>
    <xf numFmtId="0" fontId="24" fillId="14" borderId="98" xfId="13" applyFont="1" applyFill="1" applyBorder="1" applyAlignment="1">
      <alignment horizontal="center" vertical="center"/>
    </xf>
    <xf numFmtId="0" fontId="24" fillId="8" borderId="99" xfId="3" applyFont="1" applyFill="1" applyBorder="1" applyAlignment="1">
      <alignment horizontal="center" vertical="center"/>
    </xf>
    <xf numFmtId="0" fontId="24" fillId="14" borderId="100" xfId="13" applyFont="1" applyFill="1" applyBorder="1" applyAlignment="1">
      <alignment horizontal="center" vertical="center"/>
    </xf>
    <xf numFmtId="0" fontId="24" fillId="14" borderId="99" xfId="13" applyFont="1" applyFill="1" applyBorder="1" applyAlignment="1">
      <alignment horizontal="center" vertical="center"/>
    </xf>
    <xf numFmtId="0" fontId="24" fillId="8" borderId="100" xfId="3" applyFont="1" applyFill="1" applyBorder="1" applyAlignment="1">
      <alignment horizontal="center" vertical="center"/>
    </xf>
    <xf numFmtId="0" fontId="24" fillId="14" borderId="101" xfId="13" applyFont="1" applyFill="1" applyBorder="1" applyAlignment="1">
      <alignment horizontal="center" vertical="center"/>
    </xf>
    <xf numFmtId="0" fontId="24" fillId="14" borderId="102" xfId="13" applyFont="1" applyFill="1" applyBorder="1" applyAlignment="1">
      <alignment horizontal="center" vertical="center"/>
    </xf>
    <xf numFmtId="0" fontId="24" fillId="14" borderId="31" xfId="13" applyFont="1" applyFill="1" applyBorder="1" applyAlignment="1">
      <alignment horizontal="center" vertical="center"/>
    </xf>
    <xf numFmtId="0" fontId="24" fillId="14" borderId="32" xfId="13" applyFont="1" applyFill="1" applyBorder="1" applyAlignment="1">
      <alignment horizontal="center" vertical="center"/>
    </xf>
    <xf numFmtId="0" fontId="24" fillId="14" borderId="97" xfId="13" applyFont="1" applyFill="1" applyBorder="1" applyAlignment="1">
      <alignment horizontal="center" vertical="center"/>
    </xf>
    <xf numFmtId="0" fontId="24" fillId="14" borderId="33" xfId="13" applyFont="1" applyFill="1" applyBorder="1" applyAlignment="1">
      <alignment horizontal="center" vertical="center"/>
    </xf>
    <xf numFmtId="0" fontId="24" fillId="8" borderId="33" xfId="3" applyFont="1" applyFill="1" applyBorder="1" applyAlignment="1">
      <alignment horizontal="center" vertical="center"/>
    </xf>
    <xf numFmtId="0" fontId="24" fillId="9" borderId="28" xfId="13" applyFont="1" applyFill="1" applyBorder="1" applyAlignment="1">
      <alignment horizontal="center" vertical="center"/>
    </xf>
    <xf numFmtId="0" fontId="24" fillId="9" borderId="35" xfId="13" applyFont="1" applyFill="1" applyBorder="1" applyAlignment="1">
      <alignment horizontal="center" vertical="center"/>
    </xf>
    <xf numFmtId="0" fontId="24" fillId="9" borderId="27" xfId="13" applyFont="1" applyFill="1" applyBorder="1" applyAlignment="1">
      <alignment horizontal="center" vertical="center"/>
    </xf>
    <xf numFmtId="0" fontId="24" fillId="8" borderId="28" xfId="3" applyFont="1" applyFill="1" applyBorder="1" applyAlignment="1">
      <alignment horizontal="center" vertical="center"/>
    </xf>
    <xf numFmtId="0" fontId="24" fillId="8" borderId="35" xfId="3" applyFont="1" applyFill="1" applyBorder="1" applyAlignment="1">
      <alignment horizontal="center" vertical="center"/>
    </xf>
    <xf numFmtId="0" fontId="24" fillId="14" borderId="27" xfId="13" applyFont="1" applyFill="1" applyBorder="1" applyAlignment="1">
      <alignment horizontal="center" vertical="center"/>
    </xf>
    <xf numFmtId="0" fontId="24" fillId="14" borderId="35" xfId="13" applyFont="1" applyFill="1" applyBorder="1" applyAlignment="1">
      <alignment horizontal="center" vertical="center"/>
    </xf>
    <xf numFmtId="0" fontId="21" fillId="17" borderId="0" xfId="7" applyFill="1" applyAlignment="1">
      <alignment horizontal="left" vertical="center"/>
    </xf>
    <xf numFmtId="0" fontId="24" fillId="9" borderId="27" xfId="13" applyFont="1" applyFill="1" applyBorder="1" applyAlignment="1">
      <alignment horizontal="center" vertical="center" wrapText="1"/>
    </xf>
    <xf numFmtId="0" fontId="24" fillId="9" borderId="35" xfId="13" applyFont="1" applyFill="1" applyBorder="1" applyAlignment="1">
      <alignment horizontal="center" vertical="center" wrapText="1"/>
    </xf>
    <xf numFmtId="0" fontId="24" fillId="8" borderId="28" xfId="3" applyFont="1" applyFill="1" applyBorder="1" applyAlignment="1">
      <alignment horizontal="center" vertical="center" wrapText="1"/>
    </xf>
    <xf numFmtId="0" fontId="24" fillId="8" borderId="35" xfId="3" applyFont="1" applyFill="1" applyBorder="1" applyAlignment="1">
      <alignment horizontal="center" vertical="center" wrapText="1"/>
    </xf>
    <xf numFmtId="4" fontId="24" fillId="9" borderId="97" xfId="13" applyNumberFormat="1" applyFont="1" applyFill="1" applyBorder="1" applyAlignment="1">
      <alignment horizontal="left" vertical="center" wrapText="1"/>
    </xf>
    <xf numFmtId="4" fontId="24" fillId="9" borderId="34" xfId="13" applyNumberFormat="1" applyFont="1" applyFill="1" applyBorder="1" applyAlignment="1">
      <alignment horizontal="left" vertical="center" wrapText="1"/>
    </xf>
    <xf numFmtId="4" fontId="24" fillId="9" borderId="27" xfId="13" applyNumberFormat="1" applyFont="1" applyFill="1" applyBorder="1" applyAlignment="1">
      <alignment horizontal="center" vertical="center"/>
    </xf>
    <xf numFmtId="4" fontId="24" fillId="9" borderId="28" xfId="13" applyNumberFormat="1" applyFont="1" applyFill="1" applyBorder="1" applyAlignment="1">
      <alignment horizontal="center" vertical="center"/>
    </xf>
    <xf numFmtId="4" fontId="24" fillId="9" borderId="35" xfId="13" applyNumberFormat="1" applyFont="1" applyFill="1" applyBorder="1" applyAlignment="1">
      <alignment horizontal="center" vertical="center"/>
    </xf>
    <xf numFmtId="0" fontId="24" fillId="9" borderId="97" xfId="15" applyFont="1" applyFill="1" applyBorder="1" applyAlignment="1">
      <alignment horizontal="left" vertical="center" wrapText="1"/>
    </xf>
    <xf numFmtId="0" fontId="24" fillId="9" borderId="34" xfId="15" applyFont="1" applyFill="1" applyBorder="1" applyAlignment="1">
      <alignment horizontal="left" vertical="center" wrapText="1"/>
    </xf>
    <xf numFmtId="0" fontId="24" fillId="9" borderId="27" xfId="15" applyFont="1" applyFill="1" applyBorder="1" applyAlignment="1">
      <alignment horizontal="center" vertical="top" wrapText="1"/>
    </xf>
    <xf numFmtId="0" fontId="24" fillId="9" borderId="28" xfId="15" applyFont="1" applyFill="1" applyBorder="1" applyAlignment="1">
      <alignment horizontal="center" vertical="top" wrapText="1"/>
    </xf>
    <xf numFmtId="0" fontId="24" fillId="9" borderId="35" xfId="15" applyFont="1" applyFill="1" applyBorder="1" applyAlignment="1">
      <alignment horizontal="center" vertical="top" wrapText="1"/>
    </xf>
    <xf numFmtId="0" fontId="24" fillId="9" borderId="97" xfId="13" applyFont="1" applyFill="1" applyBorder="1" applyAlignment="1">
      <alignment horizontal="left" vertical="center" wrapText="1"/>
    </xf>
    <xf numFmtId="0" fontId="24" fillId="9" borderId="34" xfId="13" applyFont="1" applyFill="1" applyBorder="1" applyAlignment="1">
      <alignment horizontal="left" vertical="center" wrapText="1"/>
    </xf>
    <xf numFmtId="0" fontId="21" fillId="8" borderId="0" xfId="7" applyFill="1" applyAlignment="1">
      <alignment horizontal="left" vertical="center"/>
    </xf>
    <xf numFmtId="0" fontId="5" fillId="4" borderId="0" xfId="0" applyFont="1" applyFill="1" applyAlignment="1">
      <alignment horizontal="left"/>
    </xf>
    <xf numFmtId="0" fontId="0" fillId="5" borderId="0" xfId="0" applyFill="1" applyAlignment="1">
      <alignment horizontal="left"/>
    </xf>
    <xf numFmtId="0" fontId="5" fillId="39" borderId="0" xfId="0" applyFont="1" applyFill="1" applyAlignment="1">
      <alignment horizontal="center"/>
    </xf>
    <xf numFmtId="0" fontId="16" fillId="6" borderId="5" xfId="0" applyFont="1" applyFill="1" applyBorder="1" applyAlignment="1">
      <alignment horizontal="left" wrapText="1"/>
    </xf>
    <xf numFmtId="0" fontId="16" fillId="6" borderId="6" xfId="0" applyFont="1" applyFill="1" applyBorder="1" applyAlignment="1">
      <alignment horizontal="left" wrapText="1"/>
    </xf>
    <xf numFmtId="0" fontId="16" fillId="6" borderId="7" xfId="0" applyFont="1" applyFill="1" applyBorder="1" applyAlignment="1">
      <alignment horizontal="left" wrapText="1"/>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todd/tmp/WebAppData_4.0.5.xlsx" TargetMode="External"/><Relationship Id="rId1" Type="http://schemas.openxmlformats.org/officeDocument/2006/relationships/externalLinkPath" Target="WebAppData_4.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row r="3">
          <cell r="C3" t="str">
            <v>Vensim Variable Name</v>
          </cell>
          <cell r="J3" t="str">
            <v>Text for Pop-Over Panel Description</v>
          </cell>
        </row>
        <row r="4">
          <cell r="C4" t="str">
            <v>Percentage Reduction of Separately Regulated Pollutants</v>
          </cell>
          <cell r="J4" t="str">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ell>
        </row>
        <row r="5">
          <cell r="C5" t="str">
            <v>Percentage Increase in EV Chargers</v>
          </cell>
          <cell r="J5" t="str">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ell>
        </row>
        <row r="6">
          <cell r="C6" t="str">
            <v>Reduce EV Range Anxiety</v>
          </cell>
          <cell r="J6" t="str">
            <v>**Description:**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v>
          </cell>
        </row>
        <row r="7">
          <cell r="C7" t="str">
            <v>Additional Passenger Vehicle Subsidy</v>
          </cell>
          <cell r="J7" t="str">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ell>
        </row>
        <row r="8">
          <cell r="C8" t="str">
            <v>Additional Freight Vehicle Subsidy</v>
          </cell>
          <cell r="J8" t="str">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ell>
        </row>
        <row r="9">
          <cell r="C9" t="str">
            <v>LDVs Feebate Rate</v>
          </cell>
          <cell r="J9" t="str">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ell>
        </row>
        <row r="10">
          <cell r="C10" t="str">
            <v>Percentage Additional Improvement of Fuel Economy Std</v>
          </cell>
          <cell r="J10" t="str">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ell>
        </row>
        <row r="11">
          <cell r="C11" t="str">
            <v>Additional LCFS Percentage</v>
          </cell>
          <cell r="J11" t="str">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ell>
        </row>
        <row r="12">
          <cell r="C12" t="str">
            <v>Boolean Use Non BAU LCFS Vehicle Types</v>
          </cell>
          <cell r="J12" t="str">
            <v>**Description:** This lever changes which vehicles qualify under the low carbon fuel standard. With the lever off, LCFS-qualifying vehicles include all vehicle types except aircraft. With the lever on, only aircraft qualify.</v>
          </cell>
        </row>
        <row r="13">
          <cell r="C13" t="str">
            <v>Percent of Travel Demand Shifted to Other Modes or Eliminated</v>
          </cell>
          <cell r="J13" t="str">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ell>
        </row>
        <row r="14">
          <cell r="C14" t="str">
            <v>Additional Minimum Required ZEV Sales Percentage for Model Region</v>
          </cell>
          <cell r="J14" t="str">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ell>
        </row>
        <row r="15">
          <cell r="C15" t="str">
            <v>Boolean Use Non BAU ZEV Qualifying Vehicle Definitions</v>
          </cell>
          <cell r="J15" t="str">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ell>
        </row>
        <row r="16">
          <cell r="C16" t="str">
            <v>Additional Subsidy for Vehicle Battery Production</v>
          </cell>
          <cell r="J16" t="str">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ell>
        </row>
        <row r="17">
          <cell r="C17" t="str">
            <v>Boolean Use Non BAU Minimum Required ZEV Sales Percentage by Subregion</v>
          </cell>
          <cell r="J17" t="str">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ell>
        </row>
        <row r="18">
          <cell r="C18" t="str">
            <v>Boolean Use Non BAU Max Fuel Consumption by Veh Type</v>
          </cell>
          <cell r="J18" t="str">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ell>
        </row>
        <row r="19">
          <cell r="C19" t="str">
            <v>Fraction of New Bldg Components Shifted to Other Fuels</v>
          </cell>
          <cell r="J19" t="str">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ell>
        </row>
        <row r="20">
          <cell r="C20" t="str">
            <v>Reduction in E Use Allowed by Component Eff Std</v>
          </cell>
          <cell r="J20" t="str">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ell>
        </row>
        <row r="21">
          <cell r="C21" t="str">
            <v>Boolean Improved Contractor Edu and Training</v>
          </cell>
          <cell r="J21" t="str">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ell>
        </row>
        <row r="22">
          <cell r="C22" t="str">
            <v>Min Fraction of Total Elec Demand to be Met by Distributed Solar PV</v>
          </cell>
          <cell r="J22" t="str">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ell>
        </row>
        <row r="23">
          <cell r="C23" t="str">
            <v>Additional Perc Subsidy for Distributed Solar PV Capacity</v>
          </cell>
          <cell r="J23" t="str">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ell>
        </row>
        <row r="24">
          <cell r="C24" t="str">
            <v>Min Required Rooftop Solar Capacity</v>
          </cell>
          <cell r="J24" t="str">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ell>
        </row>
        <row r="25">
          <cell r="C25" t="str">
            <v>Boolean Use Non BAU Distributed Solar Capacity</v>
          </cell>
          <cell r="J25" t="str">
            <v>**Description:** When this policy is activated, it is assumed that the distributed solar deployment policy will not be implemented.</v>
          </cell>
        </row>
        <row r="26">
          <cell r="C26" t="str">
            <v>Boolean Improved Device Labeling</v>
          </cell>
          <cell r="J26" t="str">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ell>
        </row>
        <row r="27">
          <cell r="C27" t="str">
            <v>Share of Preexisting Buildings Subject to Retrofitting</v>
          </cell>
          <cell r="J27" t="str">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ell>
        </row>
        <row r="28">
          <cell r="C28" t="str">
            <v>Boolean Rebate Program for Efficient Components</v>
          </cell>
          <cell r="J28" t="str">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ell>
        </row>
        <row r="29">
          <cell r="C29" t="str">
            <v>Boolean Ban New Power Plants</v>
          </cell>
          <cell r="J29" t="str">
            <v>**Description:** This policy prevents new capacity of the selected type(s) from being built or deployed.</v>
          </cell>
        </row>
        <row r="30">
          <cell r="C30" t="str">
            <v>Boolean Ban New Power Plant Retrofits</v>
          </cell>
          <cell r="J30" t="str">
            <v>**Description:** This policy prevents new capacity of the selected CCS plant type(s) from being built to replace existing non-CCS plants.</v>
          </cell>
        </row>
        <row r="31">
          <cell r="C31" t="str">
            <v>Clean Electricity Std Percentage</v>
          </cell>
          <cell r="J31" t="str">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ell>
        </row>
        <row r="32">
          <cell r="C32" t="str">
            <v>Renewable Portfolio Std Percentage</v>
          </cell>
          <cell r="J32" t="str">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ell>
        </row>
        <row r="33">
          <cell r="C33" t="str">
            <v>BESHFoFRV Boolean Electricity Suppliers Have Foresight of Future RPS Values</v>
          </cell>
          <cell r="J33" t="str">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ell>
        </row>
        <row r="34">
          <cell r="C34" t="str">
            <v>Boolean Use Non BAU RPS Alternative Compliance Payment</v>
          </cell>
          <cell r="J34" t="str">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ell>
        </row>
        <row r="35">
          <cell r="C35" t="str">
            <v>Percent Change in Electricity Exports</v>
          </cell>
          <cell r="J35" t="str">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ell>
        </row>
        <row r="36">
          <cell r="C36" t="str">
            <v>Percent Change in Electricity Imports</v>
          </cell>
          <cell r="J36" t="str">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ell>
        </row>
        <row r="37">
          <cell r="C37" t="str">
            <v>Boolean Use Non BAU Guaranteed Dispatch Settings</v>
          </cell>
          <cell r="J37"/>
        </row>
        <row r="38">
          <cell r="C38" t="str">
            <v>Percentage Decrease in Cost of Capital for Power Plants</v>
          </cell>
          <cell r="J38" t="str">
            <v>**Description:** This policy decreases the cost of capital for new power plant investments, making the specified plant type more attractive to deploy.  // **Guidance for setting values:** The BAU cost of capital for all plant types is calculated as 7.4%, based on data from Lazard.</v>
          </cell>
        </row>
        <row r="39">
          <cell r="C39" t="str">
            <v>Fraction of Additional Demand Response Potential Achieved</v>
          </cell>
          <cell r="J39" t="str">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ell>
        </row>
        <row r="40">
          <cell r="C40" t="str">
            <v>Annual Additional Capacity Retired due to Early Retirement Policy</v>
          </cell>
          <cell r="J40" t="str">
            <v xml:space="preserve">**Description:** This policy causes the specified quantity of otherwise non-retiring capacity of the selected type(s) to be retired each year. </v>
          </cell>
        </row>
        <row r="41">
          <cell r="C41" t="str">
            <v>Boolean Use Non BAU Capacity Retirement Schedule</v>
          </cell>
          <cell r="J41" t="str">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ell>
        </row>
        <row r="42">
          <cell r="C42" t="str">
            <v>Boolean Use Non BAU Mandated Capacity Construction Schedule</v>
          </cell>
          <cell r="J42" t="str">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ell>
        </row>
        <row r="43">
          <cell r="C43" t="str">
            <v>Boolean Use Non BAU Mandated Capacity Retrofit Schedule</v>
          </cell>
          <cell r="J43" t="str">
            <v>**Description:** Turning on this policy lever assumes that these CCUS retrofits will not take place. However, the South Korea model does not include such retrofit plans.</v>
          </cell>
        </row>
        <row r="44">
          <cell r="C44" t="str">
            <v>Boolean Use Non BAU RPS Qualifying Resource Definitions</v>
          </cell>
          <cell r="J44"/>
        </row>
        <row r="45">
          <cell r="C45" t="str">
            <v>Percentage Reduction in Plant Downtime</v>
          </cell>
          <cell r="J45" t="str">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ell>
        </row>
        <row r="46">
          <cell r="C46" t="str">
            <v>Percent Reduction in Soft Costs of Capacity Construction</v>
          </cell>
          <cell r="J46" t="str">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ell>
        </row>
        <row r="47">
          <cell r="C47" t="str">
            <v>Percentage TnD Losses Avoided</v>
          </cell>
          <cell r="J47" t="str">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ell>
        </row>
        <row r="48">
          <cell r="C48" t="str">
            <v>Perc Subsidy for Elec Capacity Construction</v>
          </cell>
          <cell r="J48" t="str">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ell>
        </row>
        <row r="49">
          <cell r="C49" t="str">
            <v>Subsidy for Elec Production by Fuel</v>
          </cell>
          <cell r="J49" t="str">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ell>
        </row>
        <row r="50">
          <cell r="C50" t="str">
            <v>Additional Subsidy for Elec Production for Existing Plants</v>
          </cell>
          <cell r="J50" t="str">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ell>
        </row>
        <row r="51">
          <cell r="C51" t="str">
            <v>Share of EVs Used for Grid Balancing</v>
          </cell>
          <cell r="J51" t="str">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ell>
        </row>
        <row r="52">
          <cell r="C52" t="str">
            <v>Additional Subsidy for Grid Battery Production</v>
          </cell>
          <cell r="J52" t="str">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ell>
        </row>
        <row r="53">
          <cell r="C53" t="str">
            <v>Additional Percent Subsidy per Unit Grid Battery Capacity Deployed</v>
          </cell>
          <cell r="J53" t="str">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ell>
        </row>
        <row r="54">
          <cell r="C54" t="str">
            <v>Boolean Use Non BAU Mandated Grid Battery Capacity Construction Schedule</v>
          </cell>
          <cell r="J54" t="str">
            <v xml:space="preserve">**Description:** This policy instructs the EPS to pull a non-BAU capacity construction schedule for grid batteries from the input data file Policy Mandated Grid Battery Storage Additions.   // **Guidance for setting values:** This file is not used in the South Korea model at present. </v>
          </cell>
        </row>
        <row r="55">
          <cell r="C55" t="str">
            <v>Additional Subsidy for Elec CCS</v>
          </cell>
          <cell r="J55" t="str">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ell>
        </row>
        <row r="56">
          <cell r="C56" t="str">
            <v>Fraction of Imported Industrial Outputs Shifted to In Region Suppliers</v>
          </cell>
          <cell r="J56" t="str">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ell>
        </row>
        <row r="57">
          <cell r="C57" t="str">
            <v>Industry Sector Fraction of Potential Additional CCS Achieved</v>
          </cell>
          <cell r="J57" t="str">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ell>
        </row>
        <row r="58">
          <cell r="C58" t="str">
            <v>Boolean Use Non BAU Industry CCS Subsidies</v>
          </cell>
          <cell r="J58" t="str">
            <v>**Description:** This policy allows users to model the emissions and cash flow impact of a non-BAU industry CCS subsidy. This lever is set up to test the impacts of removing all CCS subsidies flowing to industry in the BAU scenario.</v>
          </cell>
        </row>
        <row r="59">
          <cell r="C59" t="str">
            <v>Fraction of Cement Measures Achieved</v>
          </cell>
          <cell r="J59" t="str">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ell>
        </row>
        <row r="60">
          <cell r="C60" t="str">
            <v>Fraction of Potential Cogeneration and Waste Heat Recovery Adopted</v>
          </cell>
          <cell r="J60" t="str">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ell>
        </row>
        <row r="61">
          <cell r="C61" t="str">
            <v>Fraction of Energy Savings from Early Facility Retirement Achieved</v>
          </cell>
          <cell r="J61" t="str">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ell>
        </row>
        <row r="62">
          <cell r="C62" t="str">
            <v>Percentage Improvement in Eqpt Efficiency Standards above BAU</v>
          </cell>
          <cell r="J62" t="str">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ell>
        </row>
        <row r="63">
          <cell r="C63" t="str">
            <v>Fraction of Installation and System Integration Issues Remedied</v>
          </cell>
          <cell r="J63" t="str">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ell>
        </row>
        <row r="64">
          <cell r="C64" t="str">
            <v>Fraction of Eligible Industrial Energy Use Shifted to Electricity</v>
          </cell>
          <cell r="J64" t="str">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ell>
        </row>
        <row r="65">
          <cell r="C65" t="str">
            <v>Fraction of F Gas Substitution Achieved</v>
          </cell>
          <cell r="J65" t="str">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ell>
        </row>
        <row r="66">
          <cell r="C66" t="str">
            <v>Fraction of F Gas Destruction Achieved</v>
          </cell>
          <cell r="J66" t="str">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ell>
        </row>
        <row r="67">
          <cell r="C67" t="str">
            <v>Fraction of F Gas Recovery Achieved</v>
          </cell>
          <cell r="J67" t="str">
            <v>**Description:** This policy reduces emissions of high-GWP, fluorinated gases (F-gases) by recovering F-gases from equipment at the end of its service life and destroying or recycling those F-gases. // **Guidance for setting values:** This dataset is based on the global non-CO₂ mitigation potential (MAC) dataset developed by the U.S. EPA. South Korea is estimated to emit approximately 42.6 MMT CO₂e of F-gases in 2021. If this policy lever is set to 100% in 2050, approximately 5.9 MMT CO₂e of emissions are reduced.</v>
          </cell>
        </row>
        <row r="68">
          <cell r="C68" t="str">
            <v>Fraction of F Gas Inspct Maint Retrofit Achieved</v>
          </cell>
          <cell r="J68" t="str">
            <v>**Description:**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v>
          </cell>
        </row>
        <row r="69">
          <cell r="C69" t="str">
            <v>Fraction of Feedstock Shifted</v>
          </cell>
          <cell r="J69" t="str">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ell>
        </row>
        <row r="70">
          <cell r="C70" t="str">
            <v>Fraction of Eligible Industrial Energy Use Shifted to Hydrogen</v>
          </cell>
          <cell r="J70" t="str">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ell>
        </row>
        <row r="71">
          <cell r="C71" t="str">
            <v>Percent Reduction in Nonenergy Nonagriculture Industry Product Demand</v>
          </cell>
          <cell r="J71" t="str">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ell>
        </row>
        <row r="72">
          <cell r="C72" t="str">
            <v>Fraction of Methane Capture Opportunities Achieved</v>
          </cell>
          <cell r="J72" t="str">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ell>
        </row>
        <row r="73">
          <cell r="C73" t="str">
            <v>Fraction of Methane Destruction Opportunities Achieved</v>
          </cell>
          <cell r="J73" t="str">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ell>
        </row>
        <row r="74">
          <cell r="C74" t="str">
            <v>Fraction of N2O Abatement Achieved</v>
          </cell>
          <cell r="J74" t="str">
            <v>**Description:** This policy reduces nitrous oxide (N2O) process emissions from the chemicals industry (primarily from the production of nitric acid and adipic acid) by destroying the N2O rather than venting it to the atmosphere. //</v>
          </cell>
        </row>
        <row r="75">
          <cell r="C75" t="str">
            <v>Boolean Use Non BAU Process Emissions Additions</v>
          </cell>
          <cell r="J75" t="str">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ell>
        </row>
        <row r="76">
          <cell r="C76" t="str">
            <v>Percent Reduction in Fossil Fuel Exports</v>
          </cell>
          <cell r="J76" t="str">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ell>
        </row>
        <row r="77">
          <cell r="C77" t="str">
            <v>Boolean Increase in Fuel Production from Oil and Gas Leasing</v>
          </cell>
          <cell r="J77" t="str">
            <v xml:space="preserve">**Description:** This policy instructs the EPS to pull a change in domestic fuel production from input data to reflect changes in domestic policies like oil &amp; gas leasing provisions. </v>
          </cell>
        </row>
        <row r="78">
          <cell r="C78" t="str">
            <v>Fraction of Afforestation and Reforestation Achieved</v>
          </cell>
          <cell r="J78" t="str">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ell>
        </row>
        <row r="79">
          <cell r="C79" t="str">
            <v>Fraction of Avoided Deforestation Achieved</v>
          </cell>
          <cell r="J79" t="str">
            <v>**Description:** This policy prevents clear cutting of forests that would otherwise be cleared.  Preserved forests are assumed to be managed with best practices. // **Guidance for setting values:** If this policy is fully implemented at 100%, the model avoids 1976 acres/year of deforestation.</v>
          </cell>
        </row>
        <row r="80">
          <cell r="C80" t="str">
            <v>Fraction of Forest Restoration Achieved</v>
          </cell>
          <cell r="J80" t="str">
            <v>**Description:** This policy increases CO2 sequestration by avoiding the conversion of grasslands and restoring grassland areas. // **Guidance for setting values:**A 100% setting of this lever avoids the conversion of approximately 113 acres/year of grassland.</v>
          </cell>
        </row>
        <row r="81">
          <cell r="C81" t="str">
            <v>Fraction of Forest Set Asides Achieved</v>
          </cell>
          <cell r="J81" t="str">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ell>
        </row>
        <row r="82">
          <cell r="C82" t="str">
            <v>Fraction of Cropland and Rice Measures Achieved</v>
          </cell>
          <cell r="J82" t="str">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7.5 million metric tons of CO₂e in 2050.</v>
          </cell>
        </row>
        <row r="83">
          <cell r="C83" t="str">
            <v>Fraction of CO2 Storage Through Tillage Practices</v>
          </cell>
          <cell r="J83" t="str">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ell>
        </row>
        <row r="84">
          <cell r="C84" t="str">
            <v>Fraction of Improved Forest Management Achieved</v>
          </cell>
          <cell r="J84" t="str">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ell>
        </row>
        <row r="85">
          <cell r="C85" t="str">
            <v>Fraction of Livestock Measures Achieved</v>
          </cell>
          <cell r="J85" t="str">
            <v>**Description:** This policy reduces greenhouse gas emissions from agriculture through livestock-related measures, such as feed supplements or drugs to prevent enteric methane formation. // **Guidance for setting values:** This dataset is based on the U.S. EPA’s global non-CO₂ Marginal Abatement Cost (MAC) dataset. In Korea, the agriculture and livestock sector emitted approximately 21.7 million metric tons of CO₂e in 2021. If this policy lever is set to 100% (phased in linearly from 2027 to 2050), it would reduce emissions by approximately 11 million metric tons of CO₂e in 2050.</v>
          </cell>
        </row>
        <row r="86">
          <cell r="C86" t="str">
            <v>Fraction of Peatland Restoration Achieved</v>
          </cell>
          <cell r="J86" t="str">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ell>
        </row>
        <row r="87">
          <cell r="C87" t="str">
            <v>Percent Animal Products Shifted to Nonanimal Products</v>
          </cell>
          <cell r="J87" t="str">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ell>
        </row>
        <row r="88">
          <cell r="C88" t="str">
            <v>Fraction of Non CHP Heat Production Converted to CHP</v>
          </cell>
          <cell r="J88" t="str">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ell>
        </row>
        <row r="89">
          <cell r="C89" t="str">
            <v>Fraction of District Heat Fuel Use Shifted to Other Fuels</v>
          </cell>
          <cell r="J89" t="str">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ell>
        </row>
        <row r="90">
          <cell r="C90" t="str">
            <v>Fraction of Hydrogen Production Pathways Shifted</v>
          </cell>
          <cell r="J90" t="str">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ell>
        </row>
        <row r="91">
          <cell r="C91" t="str">
            <v>Boolean Use Non BAU Hydrogen Shifting</v>
          </cell>
          <cell r="J91" t="str">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ell>
        </row>
        <row r="92">
          <cell r="C92" t="str">
            <v>Additional Carbon Tax Rate</v>
          </cell>
          <cell r="J92" t="str">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ell>
        </row>
        <row r="93">
          <cell r="C93" t="str">
            <v>Percent Reduction in BAU Subsidies</v>
          </cell>
          <cell r="J93" t="str">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ell>
        </row>
        <row r="94">
          <cell r="C94" t="str">
            <v>Toggle Whether Carbon Tax Affects Non CO2 Emissions</v>
          </cell>
          <cell r="J94" t="str">
            <v>**Description:** By default, the carbon tax applies to CO2 and non-CO2 emissions. This policy exempts non-CO2 emissions, meaning the carbon tax will only apply to CO2 emissions.</v>
          </cell>
        </row>
        <row r="95">
          <cell r="C95" t="str">
            <v>BEPEfCT Boolean Exempt Process Emissions from Carbon Tax</v>
          </cell>
          <cell r="J95" t="str">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ell>
        </row>
        <row r="96">
          <cell r="C96" t="str">
            <v>BDCTBA Boolean Disable Carbon Tax Border Adjustment</v>
          </cell>
          <cell r="J96" t="str">
            <v>**Description:** By default, carbon taxes apply to only domestically produced goods. Turning this policy lever on enables carbon tax border adjustments, meaning the carbon tax will apply to both domestically produced and imported goods.</v>
          </cell>
        </row>
        <row r="97">
          <cell r="C97" t="str">
            <v>Toggle Whether Policies Affect Energy Prices</v>
          </cell>
          <cell r="J97"/>
        </row>
        <row r="98">
          <cell r="C98" t="str">
            <v>Fuel Price Deregulation</v>
          </cell>
          <cell r="J98" t="str">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ell>
        </row>
        <row r="99">
          <cell r="C99" t="str">
            <v>Additional Fuel Tax or Subsidy Rate by Fuel</v>
          </cell>
          <cell r="J99" t="str">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ell>
        </row>
        <row r="100">
          <cell r="C100" t="str">
            <v>Boolean Use Non BAU Carbon Tax Vehicle Type Qualification</v>
          </cell>
          <cell r="J100" t="str">
            <v xml:space="preserve">**Description:** This lever determines which vehicle types are captured under the scope of a carbon tax. In some regions, only certain vehicle types are covered by a carbon tax or cap. </v>
          </cell>
        </row>
        <row r="101">
          <cell r="C101" t="str">
            <v>Boolean Use Non BAU Carbon Tax Industry Category Qualification</v>
          </cell>
          <cell r="J101" t="str">
            <v xml:space="preserve">**Description:** This lever determines which industry categories are captured under the scope of a carbon tax. In some regions, only certain industries are covered by a carbon tax or cap. </v>
          </cell>
        </row>
        <row r="102">
          <cell r="C102" t="str">
            <v>Boolean Use Non BAU Carbon Tax Border Adjustment Industry Qualification</v>
          </cell>
          <cell r="J102" t="str">
            <v>**Description:** This lever determines which industry categories are captured under the scope of a carbon border adjustment mechanism. In some regions, only certain industries are covered by a border mechanism.</v>
          </cell>
        </row>
        <row r="103">
          <cell r="C103" t="str">
            <v>Policy Driven Change in Fuel Price</v>
          </cell>
          <cell r="J103" t="str">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ell>
        </row>
        <row r="104">
          <cell r="C104" t="str">
            <v>RnD Building Capital Cost Perc Reduction</v>
          </cell>
          <cell r="J104"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05">
          <cell r="C105" t="str">
            <v>RnD CCS Capital Cost Perc Reduction</v>
          </cell>
          <cell r="J105"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06">
          <cell r="C106" t="str">
            <v>RnD Electricity Capital Cost Perc Reduction</v>
          </cell>
          <cell r="J106"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07">
          <cell r="C107" t="str">
            <v>RnD Industry Capital Cost Perc Reduction</v>
          </cell>
          <cell r="J107"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08">
          <cell r="C108" t="str">
            <v>RnD Transportation Capital Cost Perc Reduction</v>
          </cell>
          <cell r="J108" t="str">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09">
          <cell r="C109" t="str">
            <v>Fraction of Direct Air Capture Potential Achieved</v>
          </cell>
          <cell r="J109" t="str">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ell>
        </row>
        <row r="110">
          <cell r="C110" t="str">
            <v>Fraction of Enhanced Rock Weathering Potential Achieved</v>
          </cell>
          <cell r="J110" t="str">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ell>
        </row>
        <row r="111">
          <cell r="C111" t="str">
            <v>RnD Building Fuel Use Perc Reduction</v>
          </cell>
          <cell r="J111"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12">
          <cell r="C112" t="str">
            <v>RnD CCS Fuel Use Perc Reduction</v>
          </cell>
          <cell r="J112"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13">
          <cell r="C113" t="str">
            <v>RnD Electricity Fuel Use Perc Reduction</v>
          </cell>
          <cell r="J113"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14">
          <cell r="C114" t="str">
            <v>RnD Industry Fuel Use Perc Reduction</v>
          </cell>
          <cell r="J114"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15">
          <cell r="C115" t="str">
            <v>RnD Transportation Fuel Use Perc Reduction</v>
          </cell>
          <cell r="J115" t="str">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ell>
        </row>
        <row r="116">
          <cell r="C116" t="str">
            <v>GRA for Carbon Tax Revenue</v>
          </cell>
          <cell r="J116"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17">
          <cell r="C117" t="str">
            <v>GRA for Fuel Tax Revenue</v>
          </cell>
          <cell r="J117"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18">
          <cell r="C118" t="str">
            <v>GRA for Vehicle Subsidy</v>
          </cell>
          <cell r="J118"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19">
          <cell r="C119" t="str">
            <v>GRA for Battery Production Subsidy</v>
          </cell>
          <cell r="J119"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0">
          <cell r="C120" t="str">
            <v>GRA for Electricity Generation Subsidies</v>
          </cell>
          <cell r="J120"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1">
          <cell r="C121" t="str">
            <v>GRA for Electricity Capacity Construction Subsidies</v>
          </cell>
          <cell r="J121"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2">
          <cell r="C122" t="str">
            <v>GRA for Distributed Solar Subsidy</v>
          </cell>
          <cell r="J122"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3">
          <cell r="C123" t="str">
            <v>GRA for Fuel Subsidies</v>
          </cell>
          <cell r="J123"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4">
          <cell r="C124" t="str">
            <v>GRA for CCS Subsidies</v>
          </cell>
          <cell r="J124"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5">
          <cell r="C125" t="str">
            <v>GRA for National Debt Interest</v>
          </cell>
          <cell r="J125"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6">
          <cell r="C126" t="str">
            <v>GRA for Remaining Government Cash Flow Changes</v>
          </cell>
          <cell r="J126" t="str">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ell>
        </row>
        <row r="127">
          <cell r="C127" t="str">
            <v>EGGRA Boolean Use Exogenous GDP Growth Rate Adjustment</v>
          </cell>
          <cell r="J127" t="str">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ell>
        </row>
        <row r="128">
          <cell r="C128" t="str">
            <v>BUTYGV Boolean Use Twenty Year GWP Values</v>
          </cell>
          <cell r="J128" t="str">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ell>
        </row>
        <row r="129">
          <cell r="C129" t="str">
            <v>Boolean Use Non BAU First Year Impacting Future Policies</v>
          </cell>
          <cell r="J129" t="str">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ell>
        </row>
      </sheetData>
      <sheetData sheetId="2"/>
      <sheetData sheetId="3"/>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29AB7576-817E-4274-9A6E-B9C3EE25E04B}">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6BF04B71-E1A0-4BD0-8F08-150C5169E512}">
    <text>Unit varies based on currency in this EPS region</text>
  </threadedComment>
  <threadedComment ref="I52" dT="2021-05-24T22:03:23.71" personId="{811026A2-74EF-4287-974D-D90683F22217}" id="{0B117930-C77B-4E11-ABE7-9F4C668A6592}">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7F54AD39-CF17-4E33-B16F-820D9B9E119E}">
    <text>Leave this cell blank.</text>
  </threadedComment>
  <threadedComment ref="E128" dT="2020-08-19T00:06:43.00" personId="{811026A2-74EF-4287-974D-D90683F22217}" id="{BCC1F100-3A94-4285-9203-F853C8D249E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13" workbookViewId="0">
      <selection activeCell="B20" sqref="B20"/>
    </sheetView>
  </sheetViews>
  <sheetFormatPr baseColWidth="10" defaultColWidth="8.83203125" defaultRowHeight="15"/>
  <cols>
    <col min="1" max="1" width="28.5" customWidth="1"/>
    <col min="2" max="2" width="24.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2798</v>
      </c>
    </row>
    <row r="18" spans="1:3">
      <c r="A18" t="s">
        <v>13</v>
      </c>
      <c r="B18" s="18" t="str" cm="1">
        <f t="array" ref="B18">IF(MIN(IF(COUNTIF(PolicyLevers!$H$2:$H$2053,PolicyLevers!$H$2:$H$2053)&gt;1,PolicyLevers!$H$2:$H$2053, ""))=0,"No duplicate ID numbers",MIN(IF(COUNTIF(PolicyLevers!$H$2:$H$2053,PolicyLevers!$H$2:$H$2053)&gt;1,PolicyLevers!$H$2:$H$2053, "")))</f>
        <v>No duplicate ID numbers</v>
      </c>
    </row>
    <row r="19" spans="1:3" ht="32">
      <c r="A19" s="1" t="s">
        <v>14</v>
      </c>
      <c r="B19" s="18" t="str" cm="1">
        <f t="array" ref="B19">IF(MIN(IF((NOT(ISNUMBER(PolicyLevers!$H$2:$H$2053)))*(ISTEXT(PolicyLevers!$I$2:$I$2053)),ROW(PolicyLevers!$H$2:$H$2053)))=0,"No missing ID numbers",MIN(IF((NOT(ISNUMBER(PolicyLevers!$H$2:$H$2053)))*(ISTEXT(PolicyLevers!$I$2:$I$2053)),ROW(PolicyLevers!$H$2:$H$2053))))</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row r="55" spans="1:1">
      <c r="A55" t="s">
        <v>3905</v>
      </c>
    </row>
    <row r="56" spans="1:1">
      <c r="A56" t="s">
        <v>3906</v>
      </c>
    </row>
    <row r="57" spans="1:1">
      <c r="A57" t="s">
        <v>3907</v>
      </c>
    </row>
    <row r="58" spans="1:1">
      <c r="A58" t="s">
        <v>3908</v>
      </c>
    </row>
    <row r="59" spans="1:1">
      <c r="A59" t="s">
        <v>3909</v>
      </c>
    </row>
  </sheetData>
  <phoneticPr fontId="119" type="noConversion"/>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9"/>
  <sheetViews>
    <sheetView topLeftCell="K32" zoomScale="90" zoomScaleNormal="90" workbookViewId="0">
      <selection activeCell="M45" sqref="M45"/>
    </sheetView>
  </sheetViews>
  <sheetFormatPr baseColWidth="10" defaultColWidth="15.33203125" defaultRowHeight="15"/>
  <cols>
    <col min="2" max="2" width="31.83203125" customWidth="1"/>
    <col min="3" max="3" width="23.6640625" customWidth="1"/>
    <col min="4" max="4" width="22.83203125" customWidth="1"/>
    <col min="5" max="5" width="30.5" customWidth="1"/>
    <col min="6" max="9" width="15.33203125" customWidth="1"/>
    <col min="11" max="12" width="15.33203125" customWidth="1"/>
    <col min="13" max="13" width="15.33203125" style="347" customWidth="1"/>
    <col min="14" max="14" width="15.33203125" customWidth="1"/>
  </cols>
  <sheetData>
    <row r="1" spans="1:14">
      <c r="A1" s="7" t="s">
        <v>42</v>
      </c>
      <c r="M1"/>
    </row>
    <row r="2" spans="1:14">
      <c r="A2" s="14" t="s">
        <v>43</v>
      </c>
      <c r="M2"/>
    </row>
    <row r="3" spans="1:14">
      <c r="A3" s="342" t="s">
        <v>44</v>
      </c>
      <c r="B3" s="342" t="s">
        <v>45</v>
      </c>
      <c r="C3" s="342" t="s">
        <v>46</v>
      </c>
      <c r="D3" s="257" t="s">
        <v>47</v>
      </c>
      <c r="E3" s="342" t="s">
        <v>48</v>
      </c>
      <c r="F3" s="258" t="s">
        <v>49</v>
      </c>
      <c r="G3" s="258" t="s">
        <v>50</v>
      </c>
      <c r="H3" s="258" t="s">
        <v>51</v>
      </c>
      <c r="I3" s="342" t="s">
        <v>52</v>
      </c>
      <c r="J3" s="342" t="s">
        <v>3841</v>
      </c>
      <c r="K3" s="342" t="s">
        <v>54</v>
      </c>
      <c r="L3" s="342" t="s">
        <v>55</v>
      </c>
      <c r="M3" s="343" t="s">
        <v>56</v>
      </c>
      <c r="N3" s="344" t="s">
        <v>57</v>
      </c>
    </row>
    <row r="4" spans="1:14">
      <c r="A4" s="345" t="s">
        <v>58</v>
      </c>
      <c r="B4" s="345" t="s">
        <v>59</v>
      </c>
      <c r="C4" t="s">
        <v>60</v>
      </c>
      <c r="D4" s="345" t="s">
        <v>61</v>
      </c>
      <c r="E4" s="345" t="s">
        <v>62</v>
      </c>
      <c r="F4" s="346">
        <v>0</v>
      </c>
      <c r="G4" s="346">
        <v>1</v>
      </c>
      <c r="H4" s="346">
        <v>0.02</v>
      </c>
      <c r="I4" s="345" t="s">
        <v>63</v>
      </c>
      <c r="J4" s="410" t="s">
        <v>3808</v>
      </c>
      <c r="K4" s="259" t="s">
        <v>64</v>
      </c>
      <c r="L4" s="345" t="s">
        <v>65</v>
      </c>
    </row>
    <row r="5" spans="1:14">
      <c r="A5" s="345" t="s">
        <v>58</v>
      </c>
      <c r="B5" s="345" t="s">
        <v>66</v>
      </c>
      <c r="C5" t="s">
        <v>67</v>
      </c>
      <c r="D5" s="345" t="s">
        <v>68</v>
      </c>
      <c r="E5" s="345" t="s">
        <v>69</v>
      </c>
      <c r="F5" s="260">
        <v>-1</v>
      </c>
      <c r="G5" s="260">
        <v>3</v>
      </c>
      <c r="H5" s="260">
        <v>0.1</v>
      </c>
      <c r="I5" s="345" t="s">
        <v>70</v>
      </c>
      <c r="J5" s="415" t="s">
        <v>3894</v>
      </c>
      <c r="K5" s="345"/>
      <c r="L5" s="345" t="s">
        <v>71</v>
      </c>
      <c r="M5" s="347" t="s">
        <v>72</v>
      </c>
    </row>
    <row r="6" spans="1:14">
      <c r="A6" s="345" t="s">
        <v>58</v>
      </c>
      <c r="B6" s="345" t="s">
        <v>73</v>
      </c>
      <c r="C6" t="s">
        <v>74</v>
      </c>
      <c r="D6" s="345" t="s">
        <v>75</v>
      </c>
      <c r="E6" t="s">
        <v>76</v>
      </c>
      <c r="F6" s="261">
        <v>0</v>
      </c>
      <c r="G6" s="261">
        <v>1</v>
      </c>
      <c r="H6" s="261">
        <v>0.02</v>
      </c>
      <c r="I6" s="253" t="s">
        <v>77</v>
      </c>
      <c r="J6" s="253" t="s">
        <v>78</v>
      </c>
      <c r="K6" s="259"/>
      <c r="L6" s="259" t="s">
        <v>79</v>
      </c>
      <c r="M6" s="262" t="s">
        <v>80</v>
      </c>
    </row>
    <row r="7" spans="1:14">
      <c r="A7" s="345" t="s">
        <v>58</v>
      </c>
      <c r="B7" s="345" t="s">
        <v>81</v>
      </c>
      <c r="C7" t="s">
        <v>82</v>
      </c>
      <c r="D7" s="345" t="s">
        <v>83</v>
      </c>
      <c r="E7" t="s">
        <v>84</v>
      </c>
      <c r="F7" s="356">
        <f>-60000000/1000</f>
        <v>-60000</v>
      </c>
      <c r="G7" s="356">
        <f>60000000/1000</f>
        <v>60000</v>
      </c>
      <c r="H7" s="275">
        <v>1000</v>
      </c>
      <c r="I7" s="275" t="s">
        <v>85</v>
      </c>
      <c r="J7" s="410" t="s">
        <v>3825</v>
      </c>
      <c r="K7" s="259" t="s">
        <v>86</v>
      </c>
      <c r="L7" s="259" t="s">
        <v>87</v>
      </c>
      <c r="M7" s="262" t="s">
        <v>88</v>
      </c>
    </row>
    <row r="8" spans="1:14">
      <c r="A8" s="345" t="s">
        <v>58</v>
      </c>
      <c r="B8" s="345" t="s">
        <v>89</v>
      </c>
      <c r="C8" t="s">
        <v>90</v>
      </c>
      <c r="D8" s="345" t="s">
        <v>83</v>
      </c>
      <c r="E8" t="s">
        <v>91</v>
      </c>
      <c r="F8" s="356">
        <f>-60000000/1000</f>
        <v>-60000</v>
      </c>
      <c r="G8" s="356">
        <f>60000000/1000</f>
        <v>60000</v>
      </c>
      <c r="H8" s="275">
        <v>1000</v>
      </c>
      <c r="I8" s="275" t="s">
        <v>85</v>
      </c>
      <c r="J8" s="410" t="s">
        <v>3826</v>
      </c>
      <c r="K8" s="259" t="s">
        <v>86</v>
      </c>
      <c r="L8" s="259" t="s">
        <v>87</v>
      </c>
      <c r="M8" s="262"/>
    </row>
    <row r="9" spans="1:14">
      <c r="A9" t="s">
        <v>58</v>
      </c>
      <c r="B9" t="s">
        <v>92</v>
      </c>
      <c r="C9" t="s">
        <v>93</v>
      </c>
      <c r="D9" s="18" t="s">
        <v>92</v>
      </c>
      <c r="E9" t="s">
        <v>94</v>
      </c>
      <c r="F9" s="263">
        <v>0</v>
      </c>
      <c r="G9" s="263">
        <v>1</v>
      </c>
      <c r="H9" s="11">
        <v>0.02</v>
      </c>
      <c r="I9" s="253" t="s">
        <v>95</v>
      </c>
      <c r="J9" s="414" t="s">
        <v>3901</v>
      </c>
      <c r="K9" s="253" t="s">
        <v>96</v>
      </c>
      <c r="L9" s="348" t="s">
        <v>97</v>
      </c>
      <c r="M9" s="349" t="s">
        <v>98</v>
      </c>
      <c r="N9" s="253" t="s">
        <v>99</v>
      </c>
    </row>
    <row r="10" spans="1:14">
      <c r="A10" t="s">
        <v>58</v>
      </c>
      <c r="B10" t="s">
        <v>100</v>
      </c>
      <c r="C10" t="s">
        <v>101</v>
      </c>
      <c r="D10" s="18" t="s">
        <v>102</v>
      </c>
      <c r="E10" t="s">
        <v>103</v>
      </c>
      <c r="F10" s="263">
        <v>-0.25</v>
      </c>
      <c r="G10" s="263">
        <f>ROUND(MaxBoundCalculations!B88,1)</f>
        <v>1</v>
      </c>
      <c r="H10" s="263">
        <v>0.01</v>
      </c>
      <c r="I10" s="253" t="s">
        <v>104</v>
      </c>
      <c r="J10" s="410" t="s">
        <v>3827</v>
      </c>
      <c r="K10" s="253" t="s">
        <v>105</v>
      </c>
      <c r="L10" s="348" t="s">
        <v>106</v>
      </c>
      <c r="M10" s="349" t="s">
        <v>107</v>
      </c>
      <c r="N10" s="253" t="s">
        <v>108</v>
      </c>
    </row>
    <row r="11" spans="1:14">
      <c r="A11" s="345" t="s">
        <v>58</v>
      </c>
      <c r="B11" s="345" t="s">
        <v>109</v>
      </c>
      <c r="C11" t="s">
        <v>110</v>
      </c>
      <c r="D11" s="345" t="s">
        <v>109</v>
      </c>
      <c r="E11" t="s">
        <v>111</v>
      </c>
      <c r="F11" s="346">
        <v>0</v>
      </c>
      <c r="G11" s="346">
        <v>1</v>
      </c>
      <c r="H11" s="346">
        <v>0.01</v>
      </c>
      <c r="I11" s="348" t="s">
        <v>112</v>
      </c>
      <c r="J11" s="410" t="s">
        <v>3804</v>
      </c>
      <c r="K11" s="253" t="s">
        <v>113</v>
      </c>
      <c r="L11" s="348" t="s">
        <v>114</v>
      </c>
      <c r="M11" s="350" t="s">
        <v>115</v>
      </c>
    </row>
    <row r="12" spans="1:14">
      <c r="A12" s="345" t="s">
        <v>58</v>
      </c>
      <c r="B12" s="345" t="s">
        <v>116</v>
      </c>
      <c r="C12" t="s">
        <v>117</v>
      </c>
      <c r="D12" s="345" t="s">
        <v>109</v>
      </c>
      <c r="E12" t="s">
        <v>118</v>
      </c>
      <c r="F12" s="264">
        <v>0</v>
      </c>
      <c r="G12" s="264">
        <v>1</v>
      </c>
      <c r="H12" s="264">
        <v>1</v>
      </c>
      <c r="I12" s="253" t="s">
        <v>119</v>
      </c>
      <c r="J12" s="410" t="s">
        <v>120</v>
      </c>
      <c r="K12" s="253" t="s">
        <v>113</v>
      </c>
      <c r="L12" s="348" t="s">
        <v>114</v>
      </c>
      <c r="M12" s="350" t="s">
        <v>115</v>
      </c>
    </row>
    <row r="13" spans="1:14">
      <c r="A13" t="s">
        <v>58</v>
      </c>
      <c r="B13" t="s">
        <v>121</v>
      </c>
      <c r="C13" t="s">
        <v>122</v>
      </c>
      <c r="D13" t="s">
        <v>121</v>
      </c>
      <c r="E13" t="s">
        <v>123</v>
      </c>
      <c r="F13" s="11">
        <v>0</v>
      </c>
      <c r="G13" s="11">
        <v>0.5</v>
      </c>
      <c r="H13" s="11">
        <v>0.01</v>
      </c>
      <c r="I13" s="253" t="s">
        <v>124</v>
      </c>
      <c r="J13" s="410" t="s">
        <v>3805</v>
      </c>
      <c r="K13" s="253" t="s">
        <v>125</v>
      </c>
      <c r="L13" s="348" t="s">
        <v>126</v>
      </c>
      <c r="M13" s="351" t="s">
        <v>127</v>
      </c>
    </row>
    <row r="14" spans="1:14">
      <c r="A14" s="345" t="s">
        <v>58</v>
      </c>
      <c r="B14" s="345" t="s">
        <v>128</v>
      </c>
      <c r="C14" t="s">
        <v>129</v>
      </c>
      <c r="D14" s="345" t="s">
        <v>130</v>
      </c>
      <c r="E14" t="s">
        <v>131</v>
      </c>
      <c r="F14" s="263">
        <v>-1</v>
      </c>
      <c r="G14" s="263">
        <v>1</v>
      </c>
      <c r="H14" s="263">
        <v>0.01</v>
      </c>
      <c r="I14" s="253" t="s">
        <v>132</v>
      </c>
      <c r="J14" s="410" t="s">
        <v>3807</v>
      </c>
      <c r="K14" s="259" t="s">
        <v>133</v>
      </c>
      <c r="L14" s="259" t="s">
        <v>134</v>
      </c>
      <c r="M14" s="347" t="s">
        <v>135</v>
      </c>
    </row>
    <row r="15" spans="1:14">
      <c r="A15" s="345" t="s">
        <v>58</v>
      </c>
      <c r="B15" s="345" t="s">
        <v>136</v>
      </c>
      <c r="C15" t="s">
        <v>137</v>
      </c>
      <c r="D15" s="345" t="s">
        <v>130</v>
      </c>
      <c r="E15" t="s">
        <v>138</v>
      </c>
      <c r="F15" s="264">
        <v>0</v>
      </c>
      <c r="G15" s="264">
        <v>1</v>
      </c>
      <c r="H15" s="264">
        <v>1</v>
      </c>
      <c r="I15" s="253" t="s">
        <v>119</v>
      </c>
      <c r="J15" s="410" t="s">
        <v>139</v>
      </c>
      <c r="K15" s="259"/>
      <c r="L15" s="259"/>
    </row>
    <row r="16" spans="1:14" ht="17">
      <c r="A16" s="345" t="s">
        <v>58</v>
      </c>
      <c r="B16" s="345" t="s">
        <v>140</v>
      </c>
      <c r="C16" t="s">
        <v>141</v>
      </c>
      <c r="D16" s="345" t="s">
        <v>142</v>
      </c>
      <c r="E16" t="s">
        <v>143</v>
      </c>
      <c r="F16" s="357">
        <f>-100000/1000</f>
        <v>-100</v>
      </c>
      <c r="G16" s="357">
        <f>100000/1000</f>
        <v>100</v>
      </c>
      <c r="H16" s="271">
        <f>G16/100</f>
        <v>1</v>
      </c>
      <c r="I16" s="272" t="s">
        <v>144</v>
      </c>
      <c r="J16" s="410" t="s">
        <v>3828</v>
      </c>
      <c r="K16" s="259"/>
      <c r="L16" s="259"/>
    </row>
    <row r="17" spans="1:14">
      <c r="A17" t="s">
        <v>58</v>
      </c>
      <c r="B17" t="s">
        <v>145</v>
      </c>
      <c r="C17" t="s">
        <v>146</v>
      </c>
      <c r="D17" s="345" t="s">
        <v>130</v>
      </c>
      <c r="E17" t="s">
        <v>147</v>
      </c>
      <c r="F17" s="264">
        <v>0</v>
      </c>
      <c r="G17" s="264">
        <v>1</v>
      </c>
      <c r="H17" s="264">
        <v>1</v>
      </c>
      <c r="I17" s="253" t="s">
        <v>119</v>
      </c>
      <c r="J17" s="253" t="s">
        <v>148</v>
      </c>
      <c r="K17" s="259"/>
      <c r="L17" s="259"/>
    </row>
    <row r="18" spans="1:14">
      <c r="A18" t="s">
        <v>58</v>
      </c>
      <c r="B18" t="s">
        <v>3860</v>
      </c>
      <c r="C18" t="s">
        <v>3861</v>
      </c>
      <c r="D18" t="s">
        <v>109</v>
      </c>
      <c r="E18" s="172"/>
      <c r="F18" s="264">
        <v>0</v>
      </c>
      <c r="G18" s="264">
        <v>1</v>
      </c>
      <c r="H18" s="264">
        <v>1</v>
      </c>
      <c r="I18" s="253" t="s">
        <v>119</v>
      </c>
      <c r="J18" s="253" t="s">
        <v>3862</v>
      </c>
      <c r="K18" s="259"/>
      <c r="L18" s="259"/>
    </row>
    <row r="19" spans="1:14">
      <c r="A19" t="s">
        <v>149</v>
      </c>
      <c r="B19" t="s">
        <v>150</v>
      </c>
      <c r="C19" t="s">
        <v>151</v>
      </c>
      <c r="D19" t="s">
        <v>150</v>
      </c>
      <c r="E19" t="s">
        <v>152</v>
      </c>
      <c r="F19" s="263">
        <v>0</v>
      </c>
      <c r="G19" s="263">
        <v>1</v>
      </c>
      <c r="H19" s="263">
        <v>0.01</v>
      </c>
      <c r="I19" s="253" t="s">
        <v>153</v>
      </c>
      <c r="J19" s="410" t="s">
        <v>154</v>
      </c>
      <c r="K19" s="253" t="s">
        <v>155</v>
      </c>
      <c r="L19" s="348" t="s">
        <v>156</v>
      </c>
      <c r="M19" s="349" t="s">
        <v>157</v>
      </c>
    </row>
    <row r="20" spans="1:14">
      <c r="A20" t="s">
        <v>149</v>
      </c>
      <c r="B20" t="s">
        <v>158</v>
      </c>
      <c r="C20" t="s">
        <v>159</v>
      </c>
      <c r="D20" t="s">
        <v>158</v>
      </c>
      <c r="E20" t="s">
        <v>160</v>
      </c>
      <c r="F20" s="263">
        <v>0</v>
      </c>
      <c r="G20" s="263">
        <v>0.75</v>
      </c>
      <c r="H20" s="263">
        <v>0.01</v>
      </c>
      <c r="I20" s="253" t="s">
        <v>161</v>
      </c>
      <c r="J20" s="410" t="s">
        <v>3829</v>
      </c>
      <c r="K20" s="253" t="s">
        <v>162</v>
      </c>
      <c r="L20" s="348" t="s">
        <v>163</v>
      </c>
      <c r="M20" s="349" t="s">
        <v>164</v>
      </c>
      <c r="N20" s="253" t="s">
        <v>165</v>
      </c>
    </row>
    <row r="21" spans="1:14">
      <c r="A21" t="s">
        <v>149</v>
      </c>
      <c r="B21" t="s">
        <v>166</v>
      </c>
      <c r="C21" t="s">
        <v>167</v>
      </c>
      <c r="D21" t="s">
        <v>166</v>
      </c>
      <c r="E21" t="s">
        <v>168</v>
      </c>
      <c r="F21">
        <v>0</v>
      </c>
      <c r="G21">
        <v>1</v>
      </c>
      <c r="H21">
        <v>1</v>
      </c>
      <c r="I21" s="253" t="s">
        <v>119</v>
      </c>
      <c r="J21" s="410" t="s">
        <v>169</v>
      </c>
      <c r="K21" s="253" t="s">
        <v>170</v>
      </c>
      <c r="L21" s="348" t="s">
        <v>171</v>
      </c>
    </row>
    <row r="22" spans="1:14">
      <c r="A22" t="s">
        <v>149</v>
      </c>
      <c r="B22" t="s">
        <v>172</v>
      </c>
      <c r="C22" t="s">
        <v>173</v>
      </c>
      <c r="D22" s="18" t="s">
        <v>174</v>
      </c>
      <c r="E22" t="s">
        <v>175</v>
      </c>
      <c r="F22">
        <v>0</v>
      </c>
      <c r="G22" s="11">
        <v>0.5</v>
      </c>
      <c r="H22" s="352">
        <v>5.0000000000000001E-3</v>
      </c>
      <c r="I22" s="253" t="s">
        <v>176</v>
      </c>
      <c r="J22" s="410" t="s">
        <v>3810</v>
      </c>
      <c r="K22" s="253" t="s">
        <v>177</v>
      </c>
      <c r="L22" s="348" t="s">
        <v>178</v>
      </c>
      <c r="M22" s="350" t="s">
        <v>179</v>
      </c>
      <c r="N22" s="348" t="s">
        <v>180</v>
      </c>
    </row>
    <row r="23" spans="1:14">
      <c r="A23" t="s">
        <v>149</v>
      </c>
      <c r="B23" t="s">
        <v>181</v>
      </c>
      <c r="C23" t="s">
        <v>182</v>
      </c>
      <c r="D23" s="18" t="s">
        <v>174</v>
      </c>
      <c r="E23" t="s">
        <v>183</v>
      </c>
      <c r="F23">
        <v>0</v>
      </c>
      <c r="G23" s="263">
        <v>0.5</v>
      </c>
      <c r="H23" s="11">
        <v>0.01</v>
      </c>
      <c r="I23" s="253" t="s">
        <v>184</v>
      </c>
      <c r="J23" s="410" t="s">
        <v>3809</v>
      </c>
      <c r="K23" s="253" t="s">
        <v>185</v>
      </c>
      <c r="L23" s="348" t="s">
        <v>186</v>
      </c>
      <c r="M23" s="350" t="s">
        <v>187</v>
      </c>
      <c r="N23" s="353"/>
    </row>
    <row r="24" spans="1:14">
      <c r="A24" t="s">
        <v>149</v>
      </c>
      <c r="B24" t="s">
        <v>188</v>
      </c>
      <c r="C24" t="s">
        <v>189</v>
      </c>
      <c r="D24" s="18" t="s">
        <v>174</v>
      </c>
      <c r="E24" t="s">
        <v>190</v>
      </c>
      <c r="F24">
        <v>0</v>
      </c>
      <c r="G24" s="37">
        <v>100000</v>
      </c>
      <c r="H24" s="37">
        <v>200</v>
      </c>
      <c r="I24" s="253" t="s">
        <v>191</v>
      </c>
      <c r="J24" s="410" t="s">
        <v>3811</v>
      </c>
      <c r="K24" s="253"/>
      <c r="L24" s="348"/>
    </row>
    <row r="25" spans="1:14">
      <c r="A25" t="s">
        <v>149</v>
      </c>
      <c r="B25" t="s">
        <v>192</v>
      </c>
      <c r="C25" t="s">
        <v>193</v>
      </c>
      <c r="D25" s="18" t="s">
        <v>174</v>
      </c>
      <c r="E25" t="s">
        <v>194</v>
      </c>
      <c r="F25">
        <v>0</v>
      </c>
      <c r="G25">
        <v>1</v>
      </c>
      <c r="H25">
        <v>1</v>
      </c>
      <c r="I25" s="253" t="s">
        <v>119</v>
      </c>
      <c r="J25" s="410" t="s">
        <v>3830</v>
      </c>
      <c r="K25" s="253"/>
      <c r="L25" s="348"/>
    </row>
    <row r="26" spans="1:14">
      <c r="A26" t="s">
        <v>149</v>
      </c>
      <c r="B26" t="s">
        <v>195</v>
      </c>
      <c r="C26" t="s">
        <v>196</v>
      </c>
      <c r="D26" t="s">
        <v>195</v>
      </c>
      <c r="E26" t="s">
        <v>197</v>
      </c>
      <c r="F26">
        <v>0</v>
      </c>
      <c r="G26">
        <v>1</v>
      </c>
      <c r="H26">
        <v>1</v>
      </c>
      <c r="I26" s="253" t="s">
        <v>119</v>
      </c>
      <c r="J26" s="410" t="s">
        <v>198</v>
      </c>
      <c r="K26" s="253" t="s">
        <v>199</v>
      </c>
      <c r="L26" s="348" t="s">
        <v>200</v>
      </c>
      <c r="M26" s="350" t="s">
        <v>201</v>
      </c>
      <c r="N26" s="353"/>
    </row>
    <row r="27" spans="1:14">
      <c r="A27" t="s">
        <v>149</v>
      </c>
      <c r="B27" t="s">
        <v>202</v>
      </c>
      <c r="C27" t="s">
        <v>203</v>
      </c>
      <c r="D27" t="s">
        <v>204</v>
      </c>
      <c r="E27" t="s">
        <v>205</v>
      </c>
      <c r="F27" s="263">
        <v>0</v>
      </c>
      <c r="G27" s="263">
        <v>0.5</v>
      </c>
      <c r="H27" s="263">
        <v>0.01</v>
      </c>
      <c r="I27" s="253" t="s">
        <v>206</v>
      </c>
      <c r="J27" s="410" t="s">
        <v>3831</v>
      </c>
      <c r="K27" s="253" t="s">
        <v>207</v>
      </c>
      <c r="L27" s="348" t="s">
        <v>208</v>
      </c>
      <c r="M27" s="349" t="s">
        <v>209</v>
      </c>
    </row>
    <row r="28" spans="1:14">
      <c r="A28" t="s">
        <v>149</v>
      </c>
      <c r="B28" t="s">
        <v>210</v>
      </c>
      <c r="C28" t="s">
        <v>211</v>
      </c>
      <c r="D28" t="s">
        <v>210</v>
      </c>
      <c r="E28" t="s">
        <v>212</v>
      </c>
      <c r="F28">
        <v>0</v>
      </c>
      <c r="G28">
        <v>1</v>
      </c>
      <c r="H28">
        <v>1</v>
      </c>
      <c r="I28" s="253" t="s">
        <v>119</v>
      </c>
      <c r="J28" s="410" t="s">
        <v>3796</v>
      </c>
      <c r="K28" s="253" t="s">
        <v>213</v>
      </c>
      <c r="L28" s="348" t="s">
        <v>214</v>
      </c>
    </row>
    <row r="29" spans="1:14">
      <c r="A29" s="345" t="s">
        <v>215</v>
      </c>
      <c r="B29" s="345" t="s">
        <v>3914</v>
      </c>
      <c r="C29" t="s">
        <v>216</v>
      </c>
      <c r="D29" s="345" t="s">
        <v>3914</v>
      </c>
      <c r="E29" t="s">
        <v>217</v>
      </c>
      <c r="F29" s="345">
        <v>0</v>
      </c>
      <c r="G29" s="345">
        <v>1</v>
      </c>
      <c r="H29" s="345">
        <v>1</v>
      </c>
      <c r="I29" s="348" t="s">
        <v>119</v>
      </c>
      <c r="J29" s="253" t="s">
        <v>218</v>
      </c>
      <c r="K29" s="253" t="s">
        <v>219</v>
      </c>
      <c r="L29" s="348" t="s">
        <v>220</v>
      </c>
    </row>
    <row r="30" spans="1:14">
      <c r="A30" s="345" t="s">
        <v>215</v>
      </c>
      <c r="B30" s="345" t="s">
        <v>3915</v>
      </c>
      <c r="C30" t="s">
        <v>221</v>
      </c>
      <c r="D30" s="345" t="s">
        <v>3915</v>
      </c>
      <c r="E30" t="s">
        <v>222</v>
      </c>
      <c r="F30" s="345">
        <v>0</v>
      </c>
      <c r="G30" s="345">
        <v>1</v>
      </c>
      <c r="H30" s="345">
        <v>1</v>
      </c>
      <c r="I30" s="348" t="s">
        <v>119</v>
      </c>
      <c r="J30" s="253" t="s">
        <v>223</v>
      </c>
      <c r="K30" s="253"/>
      <c r="L30" s="348"/>
    </row>
    <row r="31" spans="1:14">
      <c r="A31" t="s">
        <v>215</v>
      </c>
      <c r="B31" s="253" t="s">
        <v>224</v>
      </c>
      <c r="C31" t="s">
        <v>3869</v>
      </c>
      <c r="D31" s="253" t="s">
        <v>224</v>
      </c>
      <c r="E31" t="s">
        <v>3870</v>
      </c>
      <c r="F31" s="263">
        <v>0</v>
      </c>
      <c r="G31" s="11">
        <v>1</v>
      </c>
      <c r="H31" s="11">
        <v>0.01</v>
      </c>
      <c r="I31" s="253" t="s">
        <v>227</v>
      </c>
      <c r="J31" s="415" t="s">
        <v>3891</v>
      </c>
      <c r="K31" s="253" t="s">
        <v>228</v>
      </c>
      <c r="L31" s="348" t="s">
        <v>229</v>
      </c>
      <c r="M31" s="350" t="s">
        <v>230</v>
      </c>
    </row>
    <row r="32" spans="1:14">
      <c r="A32" t="s">
        <v>215</v>
      </c>
      <c r="B32" s="253" t="s">
        <v>3868</v>
      </c>
      <c r="C32" t="s">
        <v>225</v>
      </c>
      <c r="D32" s="253" t="s">
        <v>3868</v>
      </c>
      <c r="E32" t="s">
        <v>226</v>
      </c>
      <c r="F32" s="263">
        <v>0</v>
      </c>
      <c r="G32" s="11">
        <v>1</v>
      </c>
      <c r="H32" s="11">
        <v>0.01</v>
      </c>
      <c r="I32" s="253" t="s">
        <v>227</v>
      </c>
      <c r="J32" s="414" t="s">
        <v>3892</v>
      </c>
      <c r="K32" s="253"/>
      <c r="L32" s="348"/>
      <c r="M32" s="350"/>
    </row>
    <row r="33" spans="1:14">
      <c r="A33" t="s">
        <v>215</v>
      </c>
      <c r="B33" s="253" t="s">
        <v>231</v>
      </c>
      <c r="C33" t="s">
        <v>232</v>
      </c>
      <c r="D33" s="172"/>
      <c r="E33" s="172"/>
      <c r="F33" s="345">
        <v>0</v>
      </c>
      <c r="G33" s="345">
        <v>1</v>
      </c>
      <c r="H33" s="345">
        <v>1</v>
      </c>
      <c r="I33" s="348" t="s">
        <v>119</v>
      </c>
      <c r="J33" s="253" t="s">
        <v>233</v>
      </c>
      <c r="K33" s="253"/>
      <c r="L33" s="348"/>
      <c r="M33" s="350"/>
    </row>
    <row r="34" spans="1:14">
      <c r="A34" t="s">
        <v>215</v>
      </c>
      <c r="B34" s="253" t="s">
        <v>234</v>
      </c>
      <c r="C34" t="s">
        <v>235</v>
      </c>
      <c r="D34" s="253" t="s">
        <v>224</v>
      </c>
      <c r="E34" t="s">
        <v>236</v>
      </c>
      <c r="F34" s="345">
        <v>0</v>
      </c>
      <c r="G34" s="345">
        <v>1</v>
      </c>
      <c r="H34" s="345">
        <v>1</v>
      </c>
      <c r="I34" s="345" t="s">
        <v>119</v>
      </c>
      <c r="J34" s="253" t="s">
        <v>237</v>
      </c>
      <c r="K34" s="253"/>
      <c r="L34" s="348"/>
      <c r="M34" s="350"/>
    </row>
    <row r="35" spans="1:14">
      <c r="A35" s="345" t="s">
        <v>215</v>
      </c>
      <c r="B35" s="345" t="s">
        <v>238</v>
      </c>
      <c r="C35" t="s">
        <v>239</v>
      </c>
      <c r="D35" s="345" t="s">
        <v>240</v>
      </c>
      <c r="E35" t="s">
        <v>241</v>
      </c>
      <c r="F35" s="346">
        <v>-0.5</v>
      </c>
      <c r="G35" s="346">
        <v>1</v>
      </c>
      <c r="H35" s="346">
        <v>0.02</v>
      </c>
      <c r="I35" s="348" t="s">
        <v>242</v>
      </c>
      <c r="J35" s="410" t="s">
        <v>3832</v>
      </c>
      <c r="K35" s="253" t="s">
        <v>243</v>
      </c>
      <c r="L35" s="348" t="s">
        <v>244</v>
      </c>
      <c r="M35" s="350" t="s">
        <v>245</v>
      </c>
    </row>
    <row r="36" spans="1:14">
      <c r="A36" s="345" t="s">
        <v>215</v>
      </c>
      <c r="B36" s="345" t="s">
        <v>246</v>
      </c>
      <c r="C36" t="s">
        <v>247</v>
      </c>
      <c r="D36" s="345" t="s">
        <v>240</v>
      </c>
      <c r="E36" t="s">
        <v>248</v>
      </c>
      <c r="F36" s="346">
        <v>-0.5</v>
      </c>
      <c r="G36" s="346">
        <v>1</v>
      </c>
      <c r="H36" s="346">
        <v>0.02</v>
      </c>
      <c r="I36" s="348" t="s">
        <v>249</v>
      </c>
      <c r="J36" s="410" t="s">
        <v>3833</v>
      </c>
      <c r="K36" s="253" t="s">
        <v>250</v>
      </c>
      <c r="L36" s="348" t="s">
        <v>244</v>
      </c>
      <c r="M36" s="350" t="s">
        <v>245</v>
      </c>
    </row>
    <row r="37" spans="1:14">
      <c r="A37" t="s">
        <v>215</v>
      </c>
      <c r="B37" t="s">
        <v>251</v>
      </c>
      <c r="C37" t="s">
        <v>252</v>
      </c>
      <c r="D37" t="s">
        <v>251</v>
      </c>
      <c r="E37" t="s">
        <v>253</v>
      </c>
      <c r="F37">
        <v>0</v>
      </c>
      <c r="G37">
        <v>1</v>
      </c>
      <c r="H37">
        <v>1</v>
      </c>
      <c r="I37" s="253" t="s">
        <v>119</v>
      </c>
    </row>
    <row r="38" spans="1:14">
      <c r="A38" t="s">
        <v>215</v>
      </c>
      <c r="B38" t="s">
        <v>254</v>
      </c>
      <c r="C38" t="s">
        <v>255</v>
      </c>
      <c r="D38" t="s">
        <v>256</v>
      </c>
      <c r="E38" t="s">
        <v>257</v>
      </c>
      <c r="F38" s="412">
        <v>0</v>
      </c>
      <c r="G38" s="260">
        <v>1</v>
      </c>
      <c r="H38" s="412">
        <v>0.01</v>
      </c>
      <c r="I38" s="345" t="s">
        <v>258</v>
      </c>
      <c r="J38" s="253" t="s">
        <v>259</v>
      </c>
      <c r="K38" s="253"/>
      <c r="L38" s="348"/>
      <c r="M38" s="39" t="s">
        <v>260</v>
      </c>
    </row>
    <row r="39" spans="1:14">
      <c r="A39" t="s">
        <v>215</v>
      </c>
      <c r="B39" t="s">
        <v>261</v>
      </c>
      <c r="C39" t="s">
        <v>262</v>
      </c>
      <c r="D39" t="s">
        <v>261</v>
      </c>
      <c r="E39" t="s">
        <v>263</v>
      </c>
      <c r="F39" s="263">
        <v>0</v>
      </c>
      <c r="G39" s="11">
        <v>1</v>
      </c>
      <c r="H39" s="11">
        <v>0.01</v>
      </c>
      <c r="I39" s="253" t="s">
        <v>264</v>
      </c>
      <c r="J39" s="415" t="s">
        <v>3893</v>
      </c>
      <c r="K39" s="253" t="s">
        <v>265</v>
      </c>
      <c r="L39" s="348" t="s">
        <v>266</v>
      </c>
      <c r="M39" s="349" t="s">
        <v>209</v>
      </c>
    </row>
    <row r="40" spans="1:14">
      <c r="A40" t="s">
        <v>215</v>
      </c>
      <c r="B40" t="s">
        <v>267</v>
      </c>
      <c r="C40" t="s">
        <v>268</v>
      </c>
      <c r="D40" t="s">
        <v>267</v>
      </c>
      <c r="E40" t="s">
        <v>269</v>
      </c>
      <c r="F40" s="37">
        <v>0</v>
      </c>
      <c r="G40" s="37">
        <v>25000</v>
      </c>
      <c r="H40" s="37">
        <v>500</v>
      </c>
      <c r="I40" s="253" t="s">
        <v>270</v>
      </c>
      <c r="J40" s="253" t="s">
        <v>3897</v>
      </c>
      <c r="K40" s="253" t="s">
        <v>271</v>
      </c>
      <c r="L40" s="348" t="s">
        <v>272</v>
      </c>
      <c r="M40" s="349" t="s">
        <v>273</v>
      </c>
      <c r="N40" s="253" t="s">
        <v>274</v>
      </c>
    </row>
    <row r="41" spans="1:14">
      <c r="A41" t="s">
        <v>215</v>
      </c>
      <c r="B41" t="s">
        <v>275</v>
      </c>
      <c r="C41" t="s">
        <v>276</v>
      </c>
      <c r="D41" t="s">
        <v>275</v>
      </c>
      <c r="E41" s="172"/>
      <c r="F41">
        <v>0</v>
      </c>
      <c r="G41">
        <v>1</v>
      </c>
      <c r="H41">
        <v>1</v>
      </c>
      <c r="I41" s="253" t="s">
        <v>119</v>
      </c>
      <c r="J41" s="414" t="s">
        <v>3895</v>
      </c>
    </row>
    <row r="42" spans="1:14">
      <c r="A42" t="s">
        <v>215</v>
      </c>
      <c r="B42" t="s">
        <v>277</v>
      </c>
      <c r="C42" t="s">
        <v>278</v>
      </c>
      <c r="D42" t="s">
        <v>277</v>
      </c>
      <c r="E42" s="172"/>
      <c r="F42">
        <v>0</v>
      </c>
      <c r="G42">
        <v>1</v>
      </c>
      <c r="H42">
        <v>1</v>
      </c>
      <c r="I42" s="253" t="s">
        <v>119</v>
      </c>
      <c r="J42" s="415" t="s">
        <v>3896</v>
      </c>
    </row>
    <row r="43" spans="1:14">
      <c r="A43" t="s">
        <v>215</v>
      </c>
      <c r="B43" t="s">
        <v>279</v>
      </c>
      <c r="C43" t="s">
        <v>280</v>
      </c>
      <c r="D43" t="s">
        <v>279</v>
      </c>
      <c r="E43" s="172"/>
      <c r="F43">
        <v>0</v>
      </c>
      <c r="G43">
        <v>1</v>
      </c>
      <c r="H43">
        <v>1</v>
      </c>
      <c r="I43" s="253" t="s">
        <v>119</v>
      </c>
      <c r="J43" s="253" t="s">
        <v>281</v>
      </c>
    </row>
    <row r="44" spans="1:14">
      <c r="A44" t="s">
        <v>215</v>
      </c>
      <c r="B44" t="s">
        <v>282</v>
      </c>
      <c r="C44" t="s">
        <v>283</v>
      </c>
      <c r="D44" t="s">
        <v>282</v>
      </c>
      <c r="E44" t="s">
        <v>284</v>
      </c>
      <c r="F44">
        <v>0</v>
      </c>
      <c r="G44">
        <v>1</v>
      </c>
      <c r="H44">
        <v>1</v>
      </c>
      <c r="I44" s="253" t="s">
        <v>119</v>
      </c>
      <c r="J44" s="253"/>
    </row>
    <row r="45" spans="1:14">
      <c r="A45" s="345" t="s">
        <v>215</v>
      </c>
      <c r="B45" s="345" t="s">
        <v>285</v>
      </c>
      <c r="C45" t="s">
        <v>286</v>
      </c>
      <c r="D45" s="345" t="s">
        <v>287</v>
      </c>
      <c r="E45" t="s">
        <v>288</v>
      </c>
      <c r="F45" s="346">
        <v>-0.3</v>
      </c>
      <c r="G45" s="346">
        <v>0.6</v>
      </c>
      <c r="H45" s="346">
        <v>0.01</v>
      </c>
      <c r="I45" s="348" t="s">
        <v>289</v>
      </c>
      <c r="J45" s="410" t="s">
        <v>3801</v>
      </c>
      <c r="K45" s="348" t="s">
        <v>290</v>
      </c>
      <c r="L45" s="348" t="s">
        <v>291</v>
      </c>
      <c r="M45" s="349" t="s">
        <v>292</v>
      </c>
    </row>
    <row r="46" spans="1:14">
      <c r="A46" s="345" t="s">
        <v>215</v>
      </c>
      <c r="B46" s="241" t="s">
        <v>293</v>
      </c>
      <c r="C46" t="s">
        <v>294</v>
      </c>
      <c r="D46" s="241" t="s">
        <v>293</v>
      </c>
      <c r="E46" s="345" t="s">
        <v>295</v>
      </c>
      <c r="F46" s="346">
        <v>0</v>
      </c>
      <c r="G46" s="346">
        <v>0.9</v>
      </c>
      <c r="H46" s="346">
        <v>0.01</v>
      </c>
      <c r="I46" s="348" t="s">
        <v>296</v>
      </c>
      <c r="J46" s="253" t="s">
        <v>297</v>
      </c>
      <c r="K46" s="348" t="s">
        <v>298</v>
      </c>
      <c r="L46" s="348" t="s">
        <v>299</v>
      </c>
    </row>
    <row r="47" spans="1:14">
      <c r="A47" s="345" t="s">
        <v>215</v>
      </c>
      <c r="B47" s="345" t="s">
        <v>300</v>
      </c>
      <c r="C47" t="s">
        <v>301</v>
      </c>
      <c r="D47" s="345" t="s">
        <v>302</v>
      </c>
      <c r="E47" t="s">
        <v>303</v>
      </c>
      <c r="F47" s="346">
        <v>0</v>
      </c>
      <c r="G47" s="346">
        <v>0.4</v>
      </c>
      <c r="H47" s="346">
        <v>0.01</v>
      </c>
      <c r="I47" s="348" t="s">
        <v>304</v>
      </c>
      <c r="J47" s="253" t="s">
        <v>305</v>
      </c>
      <c r="K47" s="348" t="s">
        <v>306</v>
      </c>
      <c r="L47" s="348" t="s">
        <v>307</v>
      </c>
      <c r="M47" s="350" t="s">
        <v>308</v>
      </c>
    </row>
    <row r="48" spans="1:14">
      <c r="A48" s="345" t="s">
        <v>215</v>
      </c>
      <c r="B48" t="s">
        <v>309</v>
      </c>
      <c r="C48" t="s">
        <v>310</v>
      </c>
      <c r="D48" t="s">
        <v>309</v>
      </c>
      <c r="E48" t="s">
        <v>311</v>
      </c>
      <c r="F48" s="346">
        <v>0</v>
      </c>
      <c r="G48" s="346">
        <v>0.95</v>
      </c>
      <c r="H48" s="346">
        <v>0.01</v>
      </c>
      <c r="I48" s="348" t="s">
        <v>312</v>
      </c>
      <c r="J48" s="253" t="s">
        <v>313</v>
      </c>
      <c r="K48" s="253" t="s">
        <v>314</v>
      </c>
      <c r="L48" s="348"/>
      <c r="M48" s="349" t="s">
        <v>315</v>
      </c>
    </row>
    <row r="49" spans="1:14" ht="17">
      <c r="A49" t="s">
        <v>215</v>
      </c>
      <c r="B49" t="s">
        <v>316</v>
      </c>
      <c r="C49" t="s">
        <v>317</v>
      </c>
      <c r="D49" t="s">
        <v>316</v>
      </c>
      <c r="E49" t="s">
        <v>318</v>
      </c>
      <c r="F49" s="358">
        <v>0</v>
      </c>
      <c r="G49" s="359">
        <f>100000/1000</f>
        <v>100</v>
      </c>
      <c r="H49" s="276">
        <f>G49/100</f>
        <v>1</v>
      </c>
      <c r="I49" s="272" t="s">
        <v>144</v>
      </c>
      <c r="J49" s="253" t="s">
        <v>319</v>
      </c>
      <c r="K49" s="253" t="s">
        <v>314</v>
      </c>
      <c r="L49" s="348" t="s">
        <v>320</v>
      </c>
      <c r="M49" s="349" t="s">
        <v>321</v>
      </c>
    </row>
    <row r="50" spans="1:14" ht="17">
      <c r="A50" t="s">
        <v>215</v>
      </c>
      <c r="B50" t="s">
        <v>3863</v>
      </c>
      <c r="C50" t="s">
        <v>3864</v>
      </c>
      <c r="D50" t="s">
        <v>3863</v>
      </c>
      <c r="E50" t="s">
        <v>3865</v>
      </c>
      <c r="F50" s="345">
        <v>0</v>
      </c>
      <c r="G50" s="345">
        <v>60</v>
      </c>
      <c r="H50" s="345">
        <v>1</v>
      </c>
      <c r="I50" s="272" t="s">
        <v>3867</v>
      </c>
      <c r="J50" s="253" t="s">
        <v>3866</v>
      </c>
      <c r="K50" s="253"/>
      <c r="L50" s="348"/>
      <c r="M50" s="349"/>
    </row>
    <row r="51" spans="1:14">
      <c r="A51" t="s">
        <v>215</v>
      </c>
      <c r="B51" t="s">
        <v>322</v>
      </c>
      <c r="C51" t="s">
        <v>323</v>
      </c>
      <c r="D51" t="s">
        <v>324</v>
      </c>
      <c r="E51" t="s">
        <v>325</v>
      </c>
      <c r="F51" s="263">
        <v>0</v>
      </c>
      <c r="G51" s="11">
        <v>1</v>
      </c>
      <c r="H51" s="11">
        <v>0.01</v>
      </c>
      <c r="I51" s="345" t="s">
        <v>326</v>
      </c>
      <c r="J51" s="253" t="s">
        <v>327</v>
      </c>
      <c r="K51" s="253"/>
      <c r="L51" s="348"/>
      <c r="M51" s="349"/>
    </row>
    <row r="52" spans="1:14" ht="17">
      <c r="A52" t="s">
        <v>215</v>
      </c>
      <c r="B52" t="s">
        <v>328</v>
      </c>
      <c r="C52" t="s">
        <v>329</v>
      </c>
      <c r="D52" t="s">
        <v>330</v>
      </c>
      <c r="E52" t="s">
        <v>331</v>
      </c>
      <c r="F52" s="358">
        <f>-150000/1000</f>
        <v>-150</v>
      </c>
      <c r="G52" s="358">
        <f>150000/1000</f>
        <v>150</v>
      </c>
      <c r="H52" s="272">
        <v>1</v>
      </c>
      <c r="I52" s="272" t="s">
        <v>144</v>
      </c>
      <c r="J52" s="414" t="s">
        <v>3899</v>
      </c>
      <c r="K52" s="253"/>
      <c r="L52" s="348"/>
      <c r="M52" s="349"/>
    </row>
    <row r="53" spans="1:14">
      <c r="A53" t="s">
        <v>215</v>
      </c>
      <c r="B53" t="s">
        <v>3916</v>
      </c>
      <c r="C53" t="s">
        <v>3917</v>
      </c>
      <c r="D53" t="s">
        <v>330</v>
      </c>
      <c r="E53" t="s">
        <v>3918</v>
      </c>
      <c r="F53" s="413">
        <v>-100</v>
      </c>
      <c r="G53">
        <v>100</v>
      </c>
      <c r="H53">
        <v>1</v>
      </c>
      <c r="I53" s="253" t="s">
        <v>3919</v>
      </c>
      <c r="J53" s="253" t="s">
        <v>3920</v>
      </c>
      <c r="K53" s="253"/>
      <c r="L53" s="348"/>
      <c r="M53" s="349"/>
    </row>
    <row r="54" spans="1:14">
      <c r="A54" t="s">
        <v>215</v>
      </c>
      <c r="B54" t="s">
        <v>332</v>
      </c>
      <c r="C54" t="s">
        <v>333</v>
      </c>
      <c r="D54" t="s">
        <v>330</v>
      </c>
      <c r="E54" t="s">
        <v>334</v>
      </c>
      <c r="F54" s="263">
        <v>-1</v>
      </c>
      <c r="G54" s="11">
        <v>1</v>
      </c>
      <c r="H54" s="11">
        <v>0.01</v>
      </c>
      <c r="I54" s="345" t="s">
        <v>335</v>
      </c>
      <c r="J54" s="253" t="s">
        <v>336</v>
      </c>
      <c r="K54" s="253"/>
      <c r="L54" s="348"/>
      <c r="M54" s="349"/>
    </row>
    <row r="55" spans="1:14" ht="17">
      <c r="A55" t="s">
        <v>215</v>
      </c>
      <c r="B55" t="s">
        <v>337</v>
      </c>
      <c r="C55" t="s">
        <v>338</v>
      </c>
      <c r="D55" t="s">
        <v>337</v>
      </c>
      <c r="E55" t="s">
        <v>339</v>
      </c>
      <c r="F55" s="358">
        <f>-150000/1000</f>
        <v>-150</v>
      </c>
      <c r="G55" s="358">
        <f>150000/1000</f>
        <v>150</v>
      </c>
      <c r="H55" s="272">
        <v>1</v>
      </c>
      <c r="I55" s="272" t="s">
        <v>340</v>
      </c>
      <c r="J55" s="414" t="s">
        <v>3900</v>
      </c>
      <c r="K55" s="253"/>
      <c r="L55" s="348"/>
      <c r="M55" s="349"/>
    </row>
    <row r="56" spans="1:14">
      <c r="A56" t="s">
        <v>341</v>
      </c>
      <c r="B56" t="s">
        <v>342</v>
      </c>
      <c r="C56" t="s">
        <v>343</v>
      </c>
      <c r="D56" t="s">
        <v>342</v>
      </c>
      <c r="E56" t="s">
        <v>344</v>
      </c>
      <c r="F56" s="346">
        <v>0</v>
      </c>
      <c r="G56" s="346">
        <v>0.5</v>
      </c>
      <c r="H56" s="346">
        <v>0.01</v>
      </c>
      <c r="I56" s="348" t="s">
        <v>345</v>
      </c>
      <c r="J56" s="410" t="s">
        <v>346</v>
      </c>
    </row>
    <row r="57" spans="1:14">
      <c r="A57" t="s">
        <v>341</v>
      </c>
      <c r="B57" t="s">
        <v>347</v>
      </c>
      <c r="C57" t="s">
        <v>348</v>
      </c>
      <c r="D57" t="s">
        <v>349</v>
      </c>
      <c r="E57" t="s">
        <v>350</v>
      </c>
      <c r="F57" s="263">
        <v>0</v>
      </c>
      <c r="G57" s="11">
        <v>1</v>
      </c>
      <c r="H57" s="11">
        <v>0.01</v>
      </c>
      <c r="I57" s="253" t="s">
        <v>351</v>
      </c>
      <c r="J57" s="410" t="s">
        <v>3834</v>
      </c>
      <c r="K57" s="253" t="s">
        <v>352</v>
      </c>
      <c r="L57" s="348" t="s">
        <v>353</v>
      </c>
    </row>
    <row r="58" spans="1:14">
      <c r="A58" t="s">
        <v>341</v>
      </c>
      <c r="B58" t="s">
        <v>354</v>
      </c>
      <c r="C58" t="s">
        <v>355</v>
      </c>
      <c r="D58" t="s">
        <v>349</v>
      </c>
      <c r="E58" t="s">
        <v>356</v>
      </c>
      <c r="F58">
        <v>0</v>
      </c>
      <c r="G58">
        <v>1</v>
      </c>
      <c r="H58">
        <v>1</v>
      </c>
      <c r="I58" s="253" t="s">
        <v>119</v>
      </c>
      <c r="J58" s="410" t="s">
        <v>3835</v>
      </c>
      <c r="K58" s="253" t="s">
        <v>352</v>
      </c>
      <c r="L58" s="348" t="s">
        <v>353</v>
      </c>
    </row>
    <row r="59" spans="1:14">
      <c r="A59" t="s">
        <v>341</v>
      </c>
      <c r="B59" t="s">
        <v>357</v>
      </c>
      <c r="C59" t="s">
        <v>358</v>
      </c>
      <c r="D59" t="s">
        <v>357</v>
      </c>
      <c r="E59" t="s">
        <v>359</v>
      </c>
      <c r="F59" s="263">
        <v>0</v>
      </c>
      <c r="G59" s="11">
        <v>1</v>
      </c>
      <c r="H59" s="11">
        <v>0.01</v>
      </c>
      <c r="I59" s="253" t="s">
        <v>264</v>
      </c>
      <c r="J59" s="410" t="s">
        <v>3806</v>
      </c>
      <c r="K59" s="253" t="s">
        <v>360</v>
      </c>
      <c r="L59" s="348" t="s">
        <v>361</v>
      </c>
      <c r="M59" s="349" t="s">
        <v>362</v>
      </c>
    </row>
    <row r="60" spans="1:14">
      <c r="A60" t="s">
        <v>341</v>
      </c>
      <c r="B60" t="s">
        <v>363</v>
      </c>
      <c r="C60" t="s">
        <v>364</v>
      </c>
      <c r="D60" t="s">
        <v>363</v>
      </c>
      <c r="E60" t="s">
        <v>365</v>
      </c>
      <c r="F60" s="263">
        <v>0</v>
      </c>
      <c r="G60" s="11">
        <v>1</v>
      </c>
      <c r="H60" s="11">
        <v>0.01</v>
      </c>
      <c r="I60" s="253" t="s">
        <v>264</v>
      </c>
      <c r="J60" s="410" t="s">
        <v>3836</v>
      </c>
      <c r="K60" s="253" t="s">
        <v>366</v>
      </c>
      <c r="L60" s="348" t="s">
        <v>367</v>
      </c>
      <c r="M60" s="349" t="s">
        <v>209</v>
      </c>
    </row>
    <row r="61" spans="1:14">
      <c r="A61" t="s">
        <v>341</v>
      </c>
      <c r="B61" t="s">
        <v>368</v>
      </c>
      <c r="C61" t="s">
        <v>369</v>
      </c>
      <c r="D61" t="s">
        <v>368</v>
      </c>
      <c r="E61" t="s">
        <v>370</v>
      </c>
      <c r="F61" s="263">
        <v>0</v>
      </c>
      <c r="G61" s="11">
        <v>1</v>
      </c>
      <c r="H61" s="11">
        <v>0.01</v>
      </c>
      <c r="I61" s="253" t="s">
        <v>264</v>
      </c>
      <c r="J61" s="410" t="s">
        <v>371</v>
      </c>
      <c r="K61" s="253" t="s">
        <v>372</v>
      </c>
      <c r="L61" s="348" t="s">
        <v>373</v>
      </c>
      <c r="M61" s="349" t="s">
        <v>209</v>
      </c>
    </row>
    <row r="62" spans="1:14">
      <c r="A62" t="s">
        <v>341</v>
      </c>
      <c r="B62" t="s">
        <v>374</v>
      </c>
      <c r="C62" t="s">
        <v>375</v>
      </c>
      <c r="D62" t="s">
        <v>374</v>
      </c>
      <c r="E62" t="s">
        <v>376</v>
      </c>
      <c r="F62" s="11">
        <v>0</v>
      </c>
      <c r="G62" s="11">
        <v>0.25</v>
      </c>
      <c r="H62" s="11">
        <v>0.01</v>
      </c>
      <c r="I62" s="253" t="s">
        <v>161</v>
      </c>
      <c r="J62" s="410" t="s">
        <v>3837</v>
      </c>
      <c r="K62" s="253" t="s">
        <v>377</v>
      </c>
      <c r="L62" s="348" t="s">
        <v>378</v>
      </c>
      <c r="M62" s="350" t="s">
        <v>379</v>
      </c>
      <c r="N62" s="348" t="s">
        <v>379</v>
      </c>
    </row>
    <row r="63" spans="1:14">
      <c r="A63" t="s">
        <v>341</v>
      </c>
      <c r="B63" t="s">
        <v>380</v>
      </c>
      <c r="C63" t="s">
        <v>381</v>
      </c>
      <c r="D63" t="s">
        <v>380</v>
      </c>
      <c r="E63" t="s">
        <v>382</v>
      </c>
      <c r="F63" s="263">
        <v>0</v>
      </c>
      <c r="G63" s="11">
        <v>1</v>
      </c>
      <c r="H63" s="11">
        <v>0.01</v>
      </c>
      <c r="I63" s="253" t="s">
        <v>264</v>
      </c>
      <c r="J63" s="410" t="s">
        <v>383</v>
      </c>
      <c r="K63" s="253" t="s">
        <v>384</v>
      </c>
      <c r="L63" s="348" t="s">
        <v>385</v>
      </c>
      <c r="M63" s="349" t="s">
        <v>209</v>
      </c>
    </row>
    <row r="64" spans="1:14">
      <c r="A64" t="s">
        <v>341</v>
      </c>
      <c r="B64" t="s">
        <v>386</v>
      </c>
      <c r="C64" t="s">
        <v>387</v>
      </c>
      <c r="D64" t="s">
        <v>386</v>
      </c>
      <c r="E64" t="s">
        <v>388</v>
      </c>
      <c r="F64" s="263">
        <v>0</v>
      </c>
      <c r="G64" s="263">
        <v>1</v>
      </c>
      <c r="H64" s="11">
        <v>0.01</v>
      </c>
      <c r="I64" s="253" t="s">
        <v>389</v>
      </c>
      <c r="J64" s="410" t="s">
        <v>3813</v>
      </c>
      <c r="K64" s="253" t="s">
        <v>390</v>
      </c>
      <c r="L64" s="348" t="s">
        <v>391</v>
      </c>
      <c r="M64" s="349"/>
    </row>
    <row r="65" spans="1:14">
      <c r="A65" s="345" t="s">
        <v>341</v>
      </c>
      <c r="B65" s="345" t="s">
        <v>392</v>
      </c>
      <c r="C65" t="s">
        <v>393</v>
      </c>
      <c r="D65" s="345" t="s">
        <v>394</v>
      </c>
      <c r="E65" s="345" t="s">
        <v>395</v>
      </c>
      <c r="F65" s="261">
        <v>0</v>
      </c>
      <c r="G65" s="346">
        <v>1</v>
      </c>
      <c r="H65" s="346">
        <v>0.01</v>
      </c>
      <c r="I65" s="348" t="s">
        <v>264</v>
      </c>
      <c r="J65" s="410" t="s">
        <v>3838</v>
      </c>
      <c r="K65" s="348" t="s">
        <v>396</v>
      </c>
      <c r="L65" s="348" t="s">
        <v>397</v>
      </c>
      <c r="M65" s="350" t="s">
        <v>209</v>
      </c>
    </row>
    <row r="66" spans="1:14">
      <c r="A66" s="345" t="s">
        <v>341</v>
      </c>
      <c r="B66" s="345" t="s">
        <v>398</v>
      </c>
      <c r="C66" t="s">
        <v>399</v>
      </c>
      <c r="D66" s="345" t="s">
        <v>394</v>
      </c>
      <c r="E66" s="345" t="s">
        <v>400</v>
      </c>
      <c r="F66" s="261">
        <v>0</v>
      </c>
      <c r="G66" s="346">
        <v>1</v>
      </c>
      <c r="H66" s="346">
        <v>0.01</v>
      </c>
      <c r="I66" s="348" t="s">
        <v>264</v>
      </c>
      <c r="J66" s="410" t="s">
        <v>3799</v>
      </c>
      <c r="K66" s="348" t="s">
        <v>396</v>
      </c>
      <c r="L66" s="348" t="s">
        <v>397</v>
      </c>
      <c r="M66" s="350"/>
    </row>
    <row r="67" spans="1:14">
      <c r="A67" s="345" t="s">
        <v>341</v>
      </c>
      <c r="B67" s="345" t="s">
        <v>401</v>
      </c>
      <c r="C67" t="s">
        <v>402</v>
      </c>
      <c r="D67" s="345" t="s">
        <v>394</v>
      </c>
      <c r="E67" s="345" t="s">
        <v>403</v>
      </c>
      <c r="F67" s="261">
        <v>0</v>
      </c>
      <c r="G67" s="346">
        <v>1</v>
      </c>
      <c r="H67" s="346">
        <v>0.01</v>
      </c>
      <c r="I67" s="348" t="s">
        <v>264</v>
      </c>
      <c r="J67" s="410" t="s">
        <v>3812</v>
      </c>
      <c r="K67" s="348" t="s">
        <v>396</v>
      </c>
      <c r="L67" s="348" t="s">
        <v>397</v>
      </c>
      <c r="M67" s="350"/>
    </row>
    <row r="68" spans="1:14">
      <c r="A68" s="345" t="s">
        <v>341</v>
      </c>
      <c r="B68" s="345" t="s">
        <v>404</v>
      </c>
      <c r="C68" t="s">
        <v>405</v>
      </c>
      <c r="D68" s="345" t="s">
        <v>394</v>
      </c>
      <c r="E68" s="345" t="s">
        <v>406</v>
      </c>
      <c r="F68" s="261">
        <v>0</v>
      </c>
      <c r="G68" s="346">
        <v>1</v>
      </c>
      <c r="H68" s="346">
        <v>0.01</v>
      </c>
      <c r="I68" s="348" t="s">
        <v>264</v>
      </c>
      <c r="J68" s="410" t="s">
        <v>3803</v>
      </c>
      <c r="K68" s="348" t="s">
        <v>396</v>
      </c>
      <c r="L68" s="348" t="s">
        <v>397</v>
      </c>
      <c r="M68" s="350"/>
    </row>
    <row r="69" spans="1:14">
      <c r="A69" t="s">
        <v>341</v>
      </c>
      <c r="B69" t="s">
        <v>407</v>
      </c>
      <c r="C69" t="s">
        <v>408</v>
      </c>
      <c r="D69" t="s">
        <v>407</v>
      </c>
      <c r="E69" s="345" t="s">
        <v>409</v>
      </c>
      <c r="F69" s="261">
        <v>0</v>
      </c>
      <c r="G69" s="346">
        <v>1</v>
      </c>
      <c r="H69" s="346">
        <v>0.01</v>
      </c>
      <c r="I69" s="348" t="s">
        <v>264</v>
      </c>
      <c r="J69" s="410" t="s">
        <v>3839</v>
      </c>
      <c r="K69" s="348"/>
      <c r="L69" s="348"/>
      <c r="M69" s="350"/>
    </row>
    <row r="70" spans="1:14">
      <c r="A70" t="s">
        <v>341</v>
      </c>
      <c r="B70" t="s">
        <v>410</v>
      </c>
      <c r="C70" t="s">
        <v>411</v>
      </c>
      <c r="D70" t="s">
        <v>410</v>
      </c>
      <c r="E70" t="s">
        <v>412</v>
      </c>
      <c r="F70" s="263">
        <v>0</v>
      </c>
      <c r="G70" s="263">
        <v>1</v>
      </c>
      <c r="H70" s="11">
        <v>0.01</v>
      </c>
      <c r="I70" s="253" t="s">
        <v>389</v>
      </c>
      <c r="J70" s="410" t="s">
        <v>3798</v>
      </c>
      <c r="K70" s="253" t="s">
        <v>390</v>
      </c>
      <c r="L70" s="348" t="s">
        <v>391</v>
      </c>
      <c r="M70" s="349"/>
    </row>
    <row r="71" spans="1:14">
      <c r="A71" t="s">
        <v>341</v>
      </c>
      <c r="B71" t="s">
        <v>413</v>
      </c>
      <c r="C71" t="s">
        <v>414</v>
      </c>
      <c r="D71" t="s">
        <v>413</v>
      </c>
      <c r="E71" t="s">
        <v>415</v>
      </c>
      <c r="F71" s="263">
        <v>0</v>
      </c>
      <c r="G71" s="11">
        <v>1</v>
      </c>
      <c r="H71" s="11">
        <v>0.01</v>
      </c>
      <c r="I71" s="253" t="s">
        <v>416</v>
      </c>
      <c r="J71" s="410" t="s">
        <v>3840</v>
      </c>
      <c r="K71" s="253"/>
      <c r="L71" s="348" t="s">
        <v>417</v>
      </c>
      <c r="M71" s="349" t="s">
        <v>418</v>
      </c>
    </row>
    <row r="72" spans="1:14">
      <c r="A72" t="s">
        <v>341</v>
      </c>
      <c r="B72" t="s">
        <v>419</v>
      </c>
      <c r="C72" t="s">
        <v>420</v>
      </c>
      <c r="D72" s="18" t="s">
        <v>421</v>
      </c>
      <c r="E72" t="s">
        <v>422</v>
      </c>
      <c r="F72" s="263">
        <v>0</v>
      </c>
      <c r="G72" s="11">
        <v>1</v>
      </c>
      <c r="H72" s="11">
        <v>0.01</v>
      </c>
      <c r="I72" s="253" t="s">
        <v>264</v>
      </c>
      <c r="J72" s="410" t="s">
        <v>3797</v>
      </c>
      <c r="K72" s="253" t="s">
        <v>423</v>
      </c>
      <c r="L72" s="348" t="s">
        <v>424</v>
      </c>
      <c r="M72" s="349"/>
    </row>
    <row r="73" spans="1:14">
      <c r="A73" t="s">
        <v>341</v>
      </c>
      <c r="B73" t="s">
        <v>425</v>
      </c>
      <c r="C73" t="s">
        <v>426</v>
      </c>
      <c r="D73" s="18" t="s">
        <v>421</v>
      </c>
      <c r="E73" t="s">
        <v>427</v>
      </c>
      <c r="F73" s="263">
        <v>0</v>
      </c>
      <c r="G73" s="11">
        <v>1</v>
      </c>
      <c r="H73" s="11">
        <v>0.01</v>
      </c>
      <c r="I73" s="253" t="s">
        <v>264</v>
      </c>
      <c r="J73" s="410" t="s">
        <v>3802</v>
      </c>
      <c r="K73" s="253" t="s">
        <v>428</v>
      </c>
      <c r="L73" s="348" t="s">
        <v>429</v>
      </c>
      <c r="M73" s="349"/>
    </row>
    <row r="74" spans="1:14">
      <c r="A74" t="s">
        <v>341</v>
      </c>
      <c r="B74" t="s">
        <v>430</v>
      </c>
      <c r="C74" t="s">
        <v>431</v>
      </c>
      <c r="D74" t="s">
        <v>430</v>
      </c>
      <c r="E74" t="s">
        <v>432</v>
      </c>
      <c r="F74" s="263">
        <v>0</v>
      </c>
      <c r="G74" s="11">
        <v>1</v>
      </c>
      <c r="H74" s="11">
        <v>0.01</v>
      </c>
      <c r="I74" s="253" t="s">
        <v>264</v>
      </c>
      <c r="J74" s="410" t="s">
        <v>433</v>
      </c>
      <c r="K74" s="253"/>
      <c r="L74" s="348"/>
      <c r="M74" s="349"/>
    </row>
    <row r="75" spans="1:14">
      <c r="A75" t="s">
        <v>341</v>
      </c>
      <c r="B75" t="s">
        <v>434</v>
      </c>
      <c r="C75" t="s">
        <v>435</v>
      </c>
      <c r="D75" t="s">
        <v>436</v>
      </c>
      <c r="E75" t="s">
        <v>437</v>
      </c>
      <c r="F75">
        <v>0</v>
      </c>
      <c r="G75">
        <v>1</v>
      </c>
      <c r="H75">
        <v>1</v>
      </c>
      <c r="I75" s="253" t="s">
        <v>119</v>
      </c>
      <c r="J75" s="410" t="s">
        <v>3800</v>
      </c>
      <c r="K75" s="253"/>
      <c r="L75" s="348"/>
      <c r="M75" s="349"/>
    </row>
    <row r="76" spans="1:14">
      <c r="A76" t="s">
        <v>341</v>
      </c>
      <c r="B76" t="s">
        <v>438</v>
      </c>
      <c r="C76" t="s">
        <v>439</v>
      </c>
      <c r="D76" t="s">
        <v>439</v>
      </c>
      <c r="E76" t="s">
        <v>440</v>
      </c>
      <c r="F76" s="263">
        <v>0</v>
      </c>
      <c r="G76" s="11">
        <v>1</v>
      </c>
      <c r="H76" s="11">
        <v>0.01</v>
      </c>
      <c r="I76" s="253" t="s">
        <v>441</v>
      </c>
      <c r="J76" s="410" t="s">
        <v>3814</v>
      </c>
      <c r="K76" s="253"/>
      <c r="L76" s="348" t="s">
        <v>442</v>
      </c>
      <c r="M76" s="349" t="s">
        <v>209</v>
      </c>
    </row>
    <row r="77" spans="1:14">
      <c r="A77" t="s">
        <v>443</v>
      </c>
      <c r="B77" t="s">
        <v>444</v>
      </c>
      <c r="C77" t="s">
        <v>445</v>
      </c>
      <c r="D77" t="s">
        <v>444</v>
      </c>
      <c r="E77" t="s">
        <v>446</v>
      </c>
      <c r="F77" s="263">
        <v>-3</v>
      </c>
      <c r="G77" s="11">
        <v>1</v>
      </c>
      <c r="H77" s="11">
        <v>0.01</v>
      </c>
      <c r="I77" s="253" t="s">
        <v>264</v>
      </c>
      <c r="J77" s="410" t="s">
        <v>3820</v>
      </c>
      <c r="K77" s="253" t="s">
        <v>447</v>
      </c>
      <c r="L77" s="348" t="s">
        <v>448</v>
      </c>
      <c r="M77" s="349" t="s">
        <v>209</v>
      </c>
      <c r="N77" s="253" t="s">
        <v>449</v>
      </c>
    </row>
    <row r="78" spans="1:14">
      <c r="A78" t="s">
        <v>443</v>
      </c>
      <c r="B78" t="s">
        <v>450</v>
      </c>
      <c r="C78" t="s">
        <v>451</v>
      </c>
      <c r="D78" t="s">
        <v>450</v>
      </c>
      <c r="E78" t="s">
        <v>452</v>
      </c>
      <c r="F78" s="263">
        <v>0</v>
      </c>
      <c r="G78" s="11">
        <v>1</v>
      </c>
      <c r="H78" s="11">
        <v>0.01</v>
      </c>
      <c r="I78" s="253" t="s">
        <v>264</v>
      </c>
      <c r="J78" s="253" t="s">
        <v>453</v>
      </c>
      <c r="K78" s="253" t="s">
        <v>454</v>
      </c>
      <c r="L78" s="348" t="s">
        <v>455</v>
      </c>
      <c r="M78" s="349"/>
      <c r="N78" s="253"/>
    </row>
    <row r="79" spans="1:14">
      <c r="A79" t="s">
        <v>443</v>
      </c>
      <c r="B79" t="s">
        <v>456</v>
      </c>
      <c r="C79" t="s">
        <v>457</v>
      </c>
      <c r="D79" t="s">
        <v>456</v>
      </c>
      <c r="E79" t="s">
        <v>458</v>
      </c>
      <c r="F79" s="263">
        <v>0</v>
      </c>
      <c r="G79" s="11">
        <v>1</v>
      </c>
      <c r="H79" s="11">
        <v>0.01</v>
      </c>
      <c r="I79" s="253" t="s">
        <v>264</v>
      </c>
      <c r="J79" s="410" t="s">
        <v>3821</v>
      </c>
      <c r="K79" s="253"/>
      <c r="L79" s="348" t="s">
        <v>459</v>
      </c>
      <c r="M79" s="349" t="s">
        <v>460</v>
      </c>
      <c r="N79" s="253"/>
    </row>
    <row r="80" spans="1:14">
      <c r="A80" t="s">
        <v>443</v>
      </c>
      <c r="B80" t="s">
        <v>461</v>
      </c>
      <c r="C80" t="s">
        <v>462</v>
      </c>
      <c r="D80" t="s">
        <v>461</v>
      </c>
      <c r="E80" t="s">
        <v>463</v>
      </c>
      <c r="F80" s="263">
        <v>0</v>
      </c>
      <c r="G80" s="11">
        <v>1</v>
      </c>
      <c r="H80" s="11">
        <v>0.01</v>
      </c>
      <c r="I80" s="253" t="s">
        <v>264</v>
      </c>
      <c r="J80" s="253" t="s">
        <v>464</v>
      </c>
      <c r="K80" s="253" t="s">
        <v>465</v>
      </c>
      <c r="L80" s="348" t="s">
        <v>466</v>
      </c>
      <c r="M80" s="349" t="s">
        <v>209</v>
      </c>
      <c r="N80" s="253"/>
    </row>
    <row r="81" spans="1:14">
      <c r="A81" t="s">
        <v>443</v>
      </c>
      <c r="B81" t="s">
        <v>467</v>
      </c>
      <c r="C81" t="s">
        <v>468</v>
      </c>
      <c r="D81" t="s">
        <v>467</v>
      </c>
      <c r="E81" t="s">
        <v>469</v>
      </c>
      <c r="F81" s="263">
        <v>0</v>
      </c>
      <c r="G81" s="11">
        <v>1</v>
      </c>
      <c r="H81" s="11">
        <v>0.01</v>
      </c>
      <c r="I81" s="253" t="s">
        <v>264</v>
      </c>
      <c r="J81" s="410" t="s">
        <v>3817</v>
      </c>
      <c r="K81" s="253" t="s">
        <v>470</v>
      </c>
      <c r="L81" s="348" t="s">
        <v>471</v>
      </c>
      <c r="M81" s="349" t="s">
        <v>209</v>
      </c>
      <c r="N81" s="253"/>
    </row>
    <row r="82" spans="1:14">
      <c r="A82" t="s">
        <v>443</v>
      </c>
      <c r="B82" t="s">
        <v>472</v>
      </c>
      <c r="C82" t="s">
        <v>473</v>
      </c>
      <c r="D82" t="s">
        <v>472</v>
      </c>
      <c r="E82" t="s">
        <v>474</v>
      </c>
      <c r="F82" s="263">
        <v>0</v>
      </c>
      <c r="G82" s="11">
        <v>1</v>
      </c>
      <c r="H82" s="11">
        <v>0.01</v>
      </c>
      <c r="I82" s="253" t="s">
        <v>264</v>
      </c>
      <c r="J82" s="253" t="s">
        <v>475</v>
      </c>
      <c r="K82" s="253"/>
      <c r="L82" s="348"/>
      <c r="M82" s="349"/>
      <c r="N82" s="253"/>
    </row>
    <row r="83" spans="1:14">
      <c r="A83" t="s">
        <v>443</v>
      </c>
      <c r="B83" t="s">
        <v>476</v>
      </c>
      <c r="C83" t="s">
        <v>477</v>
      </c>
      <c r="D83" t="s">
        <v>476</v>
      </c>
      <c r="E83" t="s">
        <v>478</v>
      </c>
      <c r="F83" s="263">
        <v>-1.5</v>
      </c>
      <c r="G83" s="11">
        <v>1</v>
      </c>
      <c r="H83" s="11">
        <v>0.01</v>
      </c>
      <c r="I83" s="253" t="s">
        <v>264</v>
      </c>
      <c r="J83" s="410" t="s">
        <v>3822</v>
      </c>
      <c r="K83" s="253" t="s">
        <v>479</v>
      </c>
      <c r="L83" s="348" t="s">
        <v>480</v>
      </c>
      <c r="M83" s="349" t="s">
        <v>209</v>
      </c>
      <c r="N83" s="253"/>
    </row>
    <row r="84" spans="1:14">
      <c r="A84" t="s">
        <v>443</v>
      </c>
      <c r="B84" t="s">
        <v>481</v>
      </c>
      <c r="C84" t="s">
        <v>482</v>
      </c>
      <c r="D84" t="s">
        <v>481</v>
      </c>
      <c r="E84" t="s">
        <v>483</v>
      </c>
      <c r="F84" s="263">
        <v>0</v>
      </c>
      <c r="G84" s="11">
        <v>1</v>
      </c>
      <c r="H84" s="11">
        <v>0.01</v>
      </c>
      <c r="I84" s="253" t="s">
        <v>264</v>
      </c>
      <c r="J84" s="410" t="s">
        <v>3823</v>
      </c>
      <c r="K84" s="253" t="s">
        <v>484</v>
      </c>
      <c r="L84" s="348" t="s">
        <v>485</v>
      </c>
      <c r="M84" s="349" t="s">
        <v>209</v>
      </c>
      <c r="N84" s="253"/>
    </row>
    <row r="85" spans="1:14">
      <c r="A85" t="s">
        <v>443</v>
      </c>
      <c r="B85" t="s">
        <v>486</v>
      </c>
      <c r="C85" t="s">
        <v>487</v>
      </c>
      <c r="D85" t="s">
        <v>486</v>
      </c>
      <c r="E85" t="s">
        <v>488</v>
      </c>
      <c r="F85" s="263">
        <v>0</v>
      </c>
      <c r="G85" s="11">
        <v>1</v>
      </c>
      <c r="H85" s="11">
        <v>0.01</v>
      </c>
      <c r="I85" s="253" t="s">
        <v>264</v>
      </c>
      <c r="J85" s="410" t="s">
        <v>3824</v>
      </c>
      <c r="K85" s="253"/>
      <c r="L85" s="348" t="s">
        <v>489</v>
      </c>
      <c r="M85" s="349" t="s">
        <v>490</v>
      </c>
      <c r="N85" s="253"/>
    </row>
    <row r="86" spans="1:14">
      <c r="A86" t="s">
        <v>443</v>
      </c>
      <c r="B86" t="s">
        <v>491</v>
      </c>
      <c r="C86" t="s">
        <v>492</v>
      </c>
      <c r="D86" t="s">
        <v>491</v>
      </c>
      <c r="E86" t="s">
        <v>493</v>
      </c>
      <c r="F86" s="263">
        <v>0</v>
      </c>
      <c r="G86" s="11">
        <v>1</v>
      </c>
      <c r="H86" s="11">
        <v>0.01</v>
      </c>
      <c r="I86" s="253" t="s">
        <v>494</v>
      </c>
      <c r="J86" s="253" t="s">
        <v>495</v>
      </c>
      <c r="K86" s="253"/>
      <c r="L86" s="348" t="s">
        <v>496</v>
      </c>
      <c r="M86" s="347" t="s">
        <v>497</v>
      </c>
      <c r="N86" s="253"/>
    </row>
    <row r="87" spans="1:14">
      <c r="A87" s="345" t="s">
        <v>498</v>
      </c>
      <c r="B87" s="345" t="s">
        <v>499</v>
      </c>
      <c r="C87" t="s">
        <v>500</v>
      </c>
      <c r="D87" s="345" t="s">
        <v>501</v>
      </c>
      <c r="E87" t="s">
        <v>502</v>
      </c>
      <c r="F87" s="346">
        <v>0</v>
      </c>
      <c r="G87" s="346">
        <v>1</v>
      </c>
      <c r="H87" s="346">
        <v>0.01</v>
      </c>
      <c r="I87" s="348" t="s">
        <v>503</v>
      </c>
      <c r="J87" s="348" t="s">
        <v>504</v>
      </c>
      <c r="K87" s="348" t="s">
        <v>505</v>
      </c>
      <c r="L87" s="348" t="s">
        <v>506</v>
      </c>
      <c r="M87" s="349" t="s">
        <v>209</v>
      </c>
      <c r="N87" s="348"/>
    </row>
    <row r="88" spans="1:14">
      <c r="A88" s="345" t="s">
        <v>498</v>
      </c>
      <c r="B88" s="345" t="s">
        <v>507</v>
      </c>
      <c r="C88" t="s">
        <v>508</v>
      </c>
      <c r="D88" s="345" t="s">
        <v>509</v>
      </c>
      <c r="E88" t="s">
        <v>510</v>
      </c>
      <c r="F88" s="346">
        <v>0</v>
      </c>
      <c r="G88" s="346">
        <v>1</v>
      </c>
      <c r="H88" s="346">
        <v>0.01</v>
      </c>
      <c r="I88" s="253" t="s">
        <v>511</v>
      </c>
      <c r="J88" s="410" t="s">
        <v>3816</v>
      </c>
      <c r="K88" s="348" t="s">
        <v>512</v>
      </c>
      <c r="L88" s="348" t="s">
        <v>513</v>
      </c>
      <c r="M88" s="349" t="s">
        <v>209</v>
      </c>
      <c r="N88" s="348"/>
    </row>
    <row r="89" spans="1:14">
      <c r="A89" s="345" t="s">
        <v>498</v>
      </c>
      <c r="B89" s="345" t="s">
        <v>514</v>
      </c>
      <c r="C89" t="s">
        <v>515</v>
      </c>
      <c r="D89" s="345" t="s">
        <v>514</v>
      </c>
      <c r="E89" t="s">
        <v>516</v>
      </c>
      <c r="F89" s="346">
        <v>0</v>
      </c>
      <c r="G89" s="346">
        <v>1</v>
      </c>
      <c r="H89" s="346">
        <v>0.01</v>
      </c>
      <c r="I89" s="253" t="s">
        <v>517</v>
      </c>
      <c r="J89" s="253" t="s">
        <v>518</v>
      </c>
      <c r="K89" s="348"/>
      <c r="L89" s="348" t="s">
        <v>519</v>
      </c>
      <c r="M89" s="349"/>
      <c r="N89" s="348"/>
    </row>
    <row r="90" spans="1:14">
      <c r="A90" s="345" t="s">
        <v>498</v>
      </c>
      <c r="B90" t="s">
        <v>520</v>
      </c>
      <c r="C90" t="s">
        <v>521</v>
      </c>
      <c r="D90" t="s">
        <v>522</v>
      </c>
      <c r="E90" t="s">
        <v>523</v>
      </c>
      <c r="F90">
        <v>0</v>
      </c>
      <c r="G90">
        <v>1</v>
      </c>
      <c r="H90">
        <v>1</v>
      </c>
      <c r="I90" s="253" t="s">
        <v>119</v>
      </c>
      <c r="J90" s="253" t="s">
        <v>524</v>
      </c>
      <c r="K90" s="348"/>
      <c r="L90" s="348" t="s">
        <v>519</v>
      </c>
      <c r="M90" s="349"/>
      <c r="N90" s="348"/>
    </row>
    <row r="91" spans="1:14">
      <c r="A91" s="345" t="s">
        <v>3921</v>
      </c>
      <c r="B91" s="345" t="s">
        <v>591</v>
      </c>
      <c r="C91" t="s">
        <v>592</v>
      </c>
      <c r="D91" s="345" t="s">
        <v>593</v>
      </c>
      <c r="E91" s="261" t="s">
        <v>594</v>
      </c>
      <c r="F91" s="11">
        <v>0</v>
      </c>
      <c r="G91" s="11">
        <v>1</v>
      </c>
      <c r="H91" s="263">
        <v>0.01</v>
      </c>
      <c r="I91" s="253" t="s">
        <v>264</v>
      </c>
      <c r="J91" s="410" t="s">
        <v>3815</v>
      </c>
      <c r="K91" s="348" t="s">
        <v>595</v>
      </c>
      <c r="L91" s="348" t="s">
        <v>596</v>
      </c>
      <c r="M91" s="350" t="s">
        <v>597</v>
      </c>
    </row>
    <row r="92" spans="1:14">
      <c r="A92" s="345" t="s">
        <v>3921</v>
      </c>
      <c r="B92" s="345" t="s">
        <v>598</v>
      </c>
      <c r="C92" t="s">
        <v>599</v>
      </c>
      <c r="D92" s="345" t="s">
        <v>593</v>
      </c>
      <c r="E92" s="261" t="s">
        <v>600</v>
      </c>
      <c r="F92" s="11">
        <v>0</v>
      </c>
      <c r="G92" s="11">
        <v>1</v>
      </c>
      <c r="H92" s="263">
        <v>0.01</v>
      </c>
      <c r="I92" s="253" t="s">
        <v>264</v>
      </c>
      <c r="J92" s="410" t="s">
        <v>601</v>
      </c>
      <c r="K92" s="348"/>
      <c r="L92" s="348"/>
      <c r="M92" s="350" t="s">
        <v>602</v>
      </c>
    </row>
    <row r="93" spans="1:14" ht="17">
      <c r="A93" t="s">
        <v>525</v>
      </c>
      <c r="B93" t="s">
        <v>526</v>
      </c>
      <c r="C93" t="s">
        <v>527</v>
      </c>
      <c r="D93" t="s">
        <v>526</v>
      </c>
      <c r="E93" t="s">
        <v>528</v>
      </c>
      <c r="F93" s="358">
        <v>0</v>
      </c>
      <c r="G93" s="358">
        <f>500000/1000</f>
        <v>500</v>
      </c>
      <c r="H93" s="272">
        <v>10</v>
      </c>
      <c r="I93" s="272" t="s">
        <v>340</v>
      </c>
      <c r="J93" s="415" t="s">
        <v>3898</v>
      </c>
      <c r="K93" s="253" t="s">
        <v>529</v>
      </c>
      <c r="L93" s="348" t="s">
        <v>530</v>
      </c>
      <c r="M93" s="350" t="s">
        <v>531</v>
      </c>
      <c r="N93" s="348" t="s">
        <v>532</v>
      </c>
    </row>
    <row r="94" spans="1:14">
      <c r="A94" t="s">
        <v>525</v>
      </c>
      <c r="B94" t="s">
        <v>533</v>
      </c>
      <c r="C94" t="s">
        <v>534</v>
      </c>
      <c r="D94" t="s">
        <v>533</v>
      </c>
      <c r="E94" t="s">
        <v>535</v>
      </c>
      <c r="F94" s="346">
        <v>0</v>
      </c>
      <c r="G94" s="346">
        <v>1</v>
      </c>
      <c r="H94" s="346">
        <v>0.01</v>
      </c>
      <c r="I94" s="253" t="s">
        <v>536</v>
      </c>
      <c r="J94" s="410" t="s">
        <v>3818</v>
      </c>
      <c r="K94" s="348" t="s">
        <v>537</v>
      </c>
      <c r="L94" s="348" t="s">
        <v>538</v>
      </c>
      <c r="M94" s="349" t="s">
        <v>209</v>
      </c>
    </row>
    <row r="95" spans="1:14">
      <c r="A95" s="345" t="s">
        <v>525</v>
      </c>
      <c r="B95" s="345" t="s">
        <v>539</v>
      </c>
      <c r="C95" t="s">
        <v>540</v>
      </c>
      <c r="D95" s="172"/>
      <c r="E95" s="345" t="s">
        <v>541</v>
      </c>
      <c r="F95">
        <v>0</v>
      </c>
      <c r="G95">
        <v>1</v>
      </c>
      <c r="H95">
        <v>1</v>
      </c>
      <c r="I95" s="253" t="s">
        <v>119</v>
      </c>
      <c r="J95" s="253" t="s">
        <v>542</v>
      </c>
      <c r="K95" s="253" t="s">
        <v>529</v>
      </c>
      <c r="L95" s="348" t="s">
        <v>530</v>
      </c>
    </row>
    <row r="96" spans="1:14">
      <c r="A96" s="345" t="s">
        <v>525</v>
      </c>
      <c r="B96" s="345" t="s">
        <v>543</v>
      </c>
      <c r="C96" t="s">
        <v>544</v>
      </c>
      <c r="D96" s="172"/>
      <c r="E96" s="345" t="s">
        <v>545</v>
      </c>
      <c r="F96">
        <v>0</v>
      </c>
      <c r="G96">
        <v>1</v>
      </c>
      <c r="H96">
        <v>1</v>
      </c>
      <c r="I96" s="253" t="s">
        <v>119</v>
      </c>
      <c r="J96" s="410" t="s">
        <v>546</v>
      </c>
      <c r="K96" s="253" t="s">
        <v>529</v>
      </c>
      <c r="L96" s="348" t="s">
        <v>530</v>
      </c>
    </row>
    <row r="97" spans="1:13">
      <c r="A97" s="345" t="s">
        <v>525</v>
      </c>
      <c r="B97" t="s">
        <v>547</v>
      </c>
      <c r="C97" t="s">
        <v>548</v>
      </c>
      <c r="D97" s="172"/>
      <c r="E97" s="172"/>
      <c r="F97">
        <v>0</v>
      </c>
      <c r="G97">
        <v>1</v>
      </c>
      <c r="H97">
        <v>1</v>
      </c>
      <c r="I97" s="253" t="s">
        <v>119</v>
      </c>
      <c r="J97" s="410" t="s">
        <v>549</v>
      </c>
      <c r="K97" s="253" t="s">
        <v>529</v>
      </c>
      <c r="L97" s="348" t="s">
        <v>530</v>
      </c>
    </row>
    <row r="98" spans="1:13">
      <c r="A98" s="345" t="s">
        <v>525</v>
      </c>
      <c r="B98" s="345" t="s">
        <v>550</v>
      </c>
      <c r="C98" t="s">
        <v>551</v>
      </c>
      <c r="D98" s="345" t="s">
        <v>550</v>
      </c>
      <c r="E98" t="s">
        <v>552</v>
      </c>
      <c r="F98">
        <v>0</v>
      </c>
      <c r="G98">
        <v>1</v>
      </c>
      <c r="H98">
        <v>1</v>
      </c>
      <c r="I98" s="253" t="s">
        <v>119</v>
      </c>
      <c r="J98" s="348"/>
    </row>
    <row r="99" spans="1:13">
      <c r="A99" s="345" t="s">
        <v>525</v>
      </c>
      <c r="B99" s="345" t="s">
        <v>553</v>
      </c>
      <c r="C99" t="s">
        <v>553</v>
      </c>
      <c r="D99" s="345" t="s">
        <v>553</v>
      </c>
      <c r="E99" s="345" t="s">
        <v>554</v>
      </c>
      <c r="F99" s="346">
        <v>0</v>
      </c>
      <c r="G99" s="346">
        <v>1</v>
      </c>
      <c r="H99" s="346">
        <v>0.01</v>
      </c>
      <c r="I99" s="253" t="s">
        <v>555</v>
      </c>
      <c r="J99" s="253" t="s">
        <v>556</v>
      </c>
      <c r="K99" s="348" t="s">
        <v>557</v>
      </c>
    </row>
    <row r="100" spans="1:13">
      <c r="A100" t="s">
        <v>525</v>
      </c>
      <c r="B100" t="s">
        <v>558</v>
      </c>
      <c r="C100" t="s">
        <v>559</v>
      </c>
      <c r="D100" t="s">
        <v>558</v>
      </c>
      <c r="E100" t="s">
        <v>560</v>
      </c>
      <c r="F100" s="263">
        <v>-0.9</v>
      </c>
      <c r="G100" s="263">
        <v>0.9</v>
      </c>
      <c r="H100" s="346">
        <v>0.01</v>
      </c>
      <c r="I100" s="253" t="s">
        <v>561</v>
      </c>
      <c r="J100" s="410" t="s">
        <v>3819</v>
      </c>
      <c r="K100" s="348" t="s">
        <v>562</v>
      </c>
      <c r="L100" s="348" t="s">
        <v>563</v>
      </c>
      <c r="M100" s="350" t="s">
        <v>564</v>
      </c>
    </row>
    <row r="101" spans="1:13">
      <c r="A101" t="s">
        <v>525</v>
      </c>
      <c r="B101" t="s">
        <v>565</v>
      </c>
      <c r="C101" t="s">
        <v>566</v>
      </c>
      <c r="D101" s="172"/>
      <c r="E101" s="172"/>
      <c r="F101">
        <v>0</v>
      </c>
      <c r="G101">
        <v>1</v>
      </c>
      <c r="H101">
        <v>1</v>
      </c>
      <c r="I101" s="253" t="s">
        <v>119</v>
      </c>
      <c r="J101" s="410" t="s">
        <v>567</v>
      </c>
    </row>
    <row r="102" spans="1:13">
      <c r="A102" t="s">
        <v>525</v>
      </c>
      <c r="B102" t="s">
        <v>568</v>
      </c>
      <c r="C102" t="s">
        <v>569</v>
      </c>
      <c r="D102" s="172"/>
      <c r="E102" s="172"/>
      <c r="F102">
        <v>0</v>
      </c>
      <c r="G102">
        <v>1</v>
      </c>
      <c r="H102">
        <v>1</v>
      </c>
      <c r="I102" s="253" t="s">
        <v>119</v>
      </c>
      <c r="J102" s="410" t="s">
        <v>570</v>
      </c>
    </row>
    <row r="103" spans="1:13">
      <c r="A103" t="s">
        <v>525</v>
      </c>
      <c r="B103" t="s">
        <v>571</v>
      </c>
      <c r="C103" t="s">
        <v>572</v>
      </c>
      <c r="D103" s="172"/>
      <c r="E103" s="172"/>
      <c r="F103">
        <v>0</v>
      </c>
      <c r="G103">
        <v>1</v>
      </c>
      <c r="H103">
        <v>1</v>
      </c>
      <c r="I103" s="253" t="s">
        <v>119</v>
      </c>
      <c r="J103" s="410" t="s">
        <v>573</v>
      </c>
    </row>
    <row r="104" spans="1:13">
      <c r="A104" t="s">
        <v>525</v>
      </c>
      <c r="B104" t="s">
        <v>3872</v>
      </c>
      <c r="C104" t="s">
        <v>3873</v>
      </c>
      <c r="D104" t="s">
        <v>3872</v>
      </c>
      <c r="E104" s="172" t="s">
        <v>3874</v>
      </c>
      <c r="F104" s="346">
        <v>-0.5</v>
      </c>
      <c r="G104" s="346">
        <v>0.5</v>
      </c>
      <c r="H104" s="346">
        <v>0.01</v>
      </c>
      <c r="I104" s="253" t="s">
        <v>3875</v>
      </c>
      <c r="J104" t="s">
        <v>3876</v>
      </c>
    </row>
    <row r="105" spans="1:13">
      <c r="A105" t="s">
        <v>574</v>
      </c>
      <c r="B105" s="172" t="s">
        <v>575</v>
      </c>
      <c r="C105" t="s">
        <v>576</v>
      </c>
      <c r="D105" t="s">
        <v>577</v>
      </c>
      <c r="E105" t="s">
        <v>578</v>
      </c>
      <c r="F105" s="11">
        <v>0</v>
      </c>
      <c r="G105" s="11">
        <v>0.4</v>
      </c>
      <c r="H105" s="263">
        <v>0.01</v>
      </c>
      <c r="I105" s="253" t="s">
        <v>579</v>
      </c>
      <c r="J105" s="253" t="s">
        <v>580</v>
      </c>
      <c r="K105" s="253" t="s">
        <v>581</v>
      </c>
      <c r="L105" s="348" t="s">
        <v>582</v>
      </c>
      <c r="M105" s="349"/>
    </row>
    <row r="106" spans="1:13">
      <c r="A106" s="354" t="str">
        <f>A$105</f>
        <v>Research and Development</v>
      </c>
      <c r="B106" s="354" t="str">
        <f t="shared" ref="B106:B109" si="0">B$105</f>
        <v>Capital Cost Reduction</v>
      </c>
      <c r="C106" t="s">
        <v>583</v>
      </c>
      <c r="D106" s="354" t="str">
        <f t="shared" ref="D106:L109" si="1">D$105</f>
        <v>R&amp;D Capital Cost Reductions</v>
      </c>
      <c r="E106" t="s">
        <v>584</v>
      </c>
      <c r="F106" s="265">
        <f t="shared" ref="F106:I109" si="2">F$105</f>
        <v>0</v>
      </c>
      <c r="G106" s="265">
        <f t="shared" si="2"/>
        <v>0.4</v>
      </c>
      <c r="H106" s="265">
        <f t="shared" si="2"/>
        <v>0.01</v>
      </c>
      <c r="I106" s="354" t="str">
        <f t="shared" si="2"/>
        <v>% reduction in cost</v>
      </c>
      <c r="J106"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354" t="str">
        <f t="shared" si="1"/>
        <v>architectural-design.html#rnd</v>
      </c>
      <c r="L106" s="354" t="str">
        <f t="shared" si="1"/>
        <v>research-and-development.html</v>
      </c>
      <c r="M106" s="349"/>
    </row>
    <row r="107" spans="1:13">
      <c r="A107" s="354" t="str">
        <f t="shared" ref="A107:A109" si="3">A$105</f>
        <v>Research and Development</v>
      </c>
      <c r="B107" s="354" t="str">
        <f t="shared" si="0"/>
        <v>Capital Cost Reduction</v>
      </c>
      <c r="C107" t="s">
        <v>585</v>
      </c>
      <c r="D107" s="354" t="str">
        <f t="shared" si="1"/>
        <v>R&amp;D Capital Cost Reductions</v>
      </c>
      <c r="E107" t="s">
        <v>586</v>
      </c>
      <c r="F107" s="265">
        <f t="shared" si="2"/>
        <v>0</v>
      </c>
      <c r="G107" s="265">
        <f t="shared" si="2"/>
        <v>0.4</v>
      </c>
      <c r="H107" s="265">
        <f t="shared" si="2"/>
        <v>0.01</v>
      </c>
      <c r="I107" s="354" t="str">
        <f t="shared" si="2"/>
        <v>% reduction in cost</v>
      </c>
      <c r="J107"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4" t="str">
        <f t="shared" si="1"/>
        <v>architectural-design.html#rnd</v>
      </c>
      <c r="L107" s="354" t="str">
        <f t="shared" si="1"/>
        <v>research-and-development.html</v>
      </c>
      <c r="M107" s="349"/>
    </row>
    <row r="108" spans="1:13">
      <c r="A108" s="354" t="str">
        <f t="shared" si="3"/>
        <v>Research and Development</v>
      </c>
      <c r="B108" s="354" t="str">
        <f t="shared" si="0"/>
        <v>Capital Cost Reduction</v>
      </c>
      <c r="C108" t="s">
        <v>587</v>
      </c>
      <c r="D108" s="354" t="str">
        <f t="shared" si="1"/>
        <v>R&amp;D Capital Cost Reductions</v>
      </c>
      <c r="E108" t="s">
        <v>588</v>
      </c>
      <c r="F108" s="265">
        <f t="shared" si="2"/>
        <v>0</v>
      </c>
      <c r="G108" s="265">
        <f t="shared" si="2"/>
        <v>0.4</v>
      </c>
      <c r="H108" s="265">
        <f t="shared" si="2"/>
        <v>0.01</v>
      </c>
      <c r="I108" s="354" t="str">
        <f t="shared" si="2"/>
        <v>% reduction in cost</v>
      </c>
      <c r="J108"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4" t="str">
        <f t="shared" si="1"/>
        <v>architectural-design.html#rnd</v>
      </c>
      <c r="L108" s="354" t="str">
        <f t="shared" si="1"/>
        <v>research-and-development.html</v>
      </c>
      <c r="M108" s="349"/>
    </row>
    <row r="109" spans="1:13">
      <c r="A109" s="354" t="str">
        <f t="shared" si="3"/>
        <v>Research and Development</v>
      </c>
      <c r="B109" s="354" t="str">
        <f t="shared" si="0"/>
        <v>Capital Cost Reduction</v>
      </c>
      <c r="C109" s="345" t="s">
        <v>589</v>
      </c>
      <c r="D109" s="354" t="str">
        <f t="shared" si="1"/>
        <v>R&amp;D Capital Cost Reductions</v>
      </c>
      <c r="E109" t="s">
        <v>590</v>
      </c>
      <c r="F109" s="265">
        <f t="shared" si="2"/>
        <v>0</v>
      </c>
      <c r="G109" s="265">
        <f t="shared" si="2"/>
        <v>0.4</v>
      </c>
      <c r="H109" s="265">
        <f t="shared" si="2"/>
        <v>0.01</v>
      </c>
      <c r="I109" s="354" t="str">
        <f t="shared" si="2"/>
        <v>% reduction in cost</v>
      </c>
      <c r="J109" s="354" t="str">
        <f>J$105</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4" t="str">
        <f t="shared" si="1"/>
        <v>architectural-design.html#rnd</v>
      </c>
      <c r="L109" s="354" t="str">
        <f t="shared" si="1"/>
        <v>research-and-development.html</v>
      </c>
      <c r="M109" s="349"/>
    </row>
    <row r="110" spans="1:13">
      <c r="A110" t="s">
        <v>574</v>
      </c>
      <c r="B110" s="172" t="s">
        <v>603</v>
      </c>
      <c r="C110" t="s">
        <v>604</v>
      </c>
      <c r="D110" t="s">
        <v>605</v>
      </c>
      <c r="E110" t="s">
        <v>606</v>
      </c>
      <c r="F110" s="11">
        <v>0</v>
      </c>
      <c r="G110" s="11">
        <v>0.4</v>
      </c>
      <c r="H110" s="263">
        <v>0.01</v>
      </c>
      <c r="I110" s="253" t="s">
        <v>607</v>
      </c>
      <c r="J110" s="253" t="s">
        <v>608</v>
      </c>
      <c r="K110" s="253" t="s">
        <v>581</v>
      </c>
      <c r="L110" s="348" t="s">
        <v>582</v>
      </c>
    </row>
    <row r="111" spans="1:13">
      <c r="A111" s="354" t="str">
        <f>A$110</f>
        <v>Research and Development</v>
      </c>
      <c r="B111" s="354" t="str">
        <f>B$110</f>
        <v>Fuel Use Reduction</v>
      </c>
      <c r="C111" t="s">
        <v>609</v>
      </c>
      <c r="D111" s="354" t="str">
        <f t="shared" ref="D111:L114" si="4">D$110</f>
        <v>R&amp;D Fuel Use Reductions</v>
      </c>
      <c r="E111" t="s">
        <v>610</v>
      </c>
      <c r="F111" s="222">
        <f t="shared" ref="F111:I114" si="5">F$110</f>
        <v>0</v>
      </c>
      <c r="G111" s="222">
        <f t="shared" si="5"/>
        <v>0.4</v>
      </c>
      <c r="H111" s="222">
        <f t="shared" si="5"/>
        <v>0.01</v>
      </c>
      <c r="I111" s="354" t="str">
        <f t="shared" si="5"/>
        <v>% reduction in fuel use</v>
      </c>
      <c r="J111"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354" t="str">
        <f t="shared" si="4"/>
        <v>architectural-design.html#rnd</v>
      </c>
      <c r="L111" s="354" t="str">
        <f t="shared" si="4"/>
        <v>research-and-development.html</v>
      </c>
    </row>
    <row r="112" spans="1:13">
      <c r="A112" s="354" t="str">
        <f t="shared" ref="A112:B114" si="6">A$110</f>
        <v>Research and Development</v>
      </c>
      <c r="B112" s="354" t="str">
        <f t="shared" si="6"/>
        <v>Fuel Use Reduction</v>
      </c>
      <c r="C112" t="s">
        <v>611</v>
      </c>
      <c r="D112" s="354" t="str">
        <f t="shared" si="4"/>
        <v>R&amp;D Fuel Use Reductions</v>
      </c>
      <c r="E112" t="s">
        <v>612</v>
      </c>
      <c r="F112" s="222">
        <f t="shared" si="5"/>
        <v>0</v>
      </c>
      <c r="G112" s="222">
        <f t="shared" si="5"/>
        <v>0.4</v>
      </c>
      <c r="H112" s="222">
        <f t="shared" si="5"/>
        <v>0.01</v>
      </c>
      <c r="I112" s="354" t="str">
        <f t="shared" si="5"/>
        <v>% reduction in fuel use</v>
      </c>
      <c r="J112"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354" t="str">
        <f t="shared" si="4"/>
        <v>architectural-design.html#rnd</v>
      </c>
      <c r="L112" s="354" t="str">
        <f t="shared" si="4"/>
        <v>research-and-development.html</v>
      </c>
    </row>
    <row r="113" spans="1:15">
      <c r="A113" s="354" t="str">
        <f t="shared" si="6"/>
        <v>Research and Development</v>
      </c>
      <c r="B113" s="354" t="str">
        <f t="shared" si="6"/>
        <v>Fuel Use Reduction</v>
      </c>
      <c r="C113" t="s">
        <v>613</v>
      </c>
      <c r="D113" s="354" t="str">
        <f t="shared" si="4"/>
        <v>R&amp;D Fuel Use Reductions</v>
      </c>
      <c r="E113" t="s">
        <v>614</v>
      </c>
      <c r="F113" s="222">
        <f t="shared" si="5"/>
        <v>0</v>
      </c>
      <c r="G113" s="222">
        <f t="shared" si="5"/>
        <v>0.4</v>
      </c>
      <c r="H113" s="222">
        <f t="shared" si="5"/>
        <v>0.01</v>
      </c>
      <c r="I113" s="354" t="str">
        <f t="shared" si="5"/>
        <v>% reduction in fuel use</v>
      </c>
      <c r="J113"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354" t="str">
        <f t="shared" si="4"/>
        <v>architectural-design.html#rnd</v>
      </c>
      <c r="L113" s="354" t="str">
        <f t="shared" si="4"/>
        <v>research-and-development.html</v>
      </c>
    </row>
    <row r="114" spans="1:15">
      <c r="A114" s="354" t="str">
        <f t="shared" si="6"/>
        <v>Research and Development</v>
      </c>
      <c r="B114" s="354" t="str">
        <f t="shared" si="6"/>
        <v>Fuel Use Reduction</v>
      </c>
      <c r="C114" t="s">
        <v>615</v>
      </c>
      <c r="D114" s="354" t="str">
        <f t="shared" si="4"/>
        <v>R&amp;D Fuel Use Reductions</v>
      </c>
      <c r="E114" t="s">
        <v>616</v>
      </c>
      <c r="F114" s="222">
        <f t="shared" si="5"/>
        <v>0</v>
      </c>
      <c r="G114" s="222">
        <f t="shared" si="5"/>
        <v>0.4</v>
      </c>
      <c r="H114" s="222">
        <f t="shared" si="5"/>
        <v>0.01</v>
      </c>
      <c r="I114" s="354" t="str">
        <f t="shared" si="5"/>
        <v>% reduction in fuel use</v>
      </c>
      <c r="J114" s="354" t="str">
        <f>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354" t="str">
        <f t="shared" si="4"/>
        <v>architectural-design.html#rnd</v>
      </c>
      <c r="L114" s="354" t="str">
        <f t="shared" si="4"/>
        <v>research-and-development.html</v>
      </c>
    </row>
    <row r="115" spans="1:15" ht="16">
      <c r="A115" t="s">
        <v>617</v>
      </c>
      <c r="B115" t="s">
        <v>618</v>
      </c>
      <c r="C115" t="s">
        <v>619</v>
      </c>
      <c r="D115" s="172"/>
      <c r="E115" t="s">
        <v>620</v>
      </c>
      <c r="F115">
        <v>0</v>
      </c>
      <c r="G115">
        <v>10</v>
      </c>
      <c r="H115">
        <v>1</v>
      </c>
      <c r="I115" t="s">
        <v>621</v>
      </c>
      <c r="J115" s="410" t="s">
        <v>622</v>
      </c>
      <c r="K115" t="s">
        <v>623</v>
      </c>
      <c r="O115" s="411"/>
    </row>
    <row r="116" spans="1:15">
      <c r="A116" t="s">
        <v>617</v>
      </c>
      <c r="B116" t="s">
        <v>624</v>
      </c>
      <c r="C116" t="s">
        <v>625</v>
      </c>
      <c r="D116" s="172"/>
      <c r="E116" t="s">
        <v>626</v>
      </c>
      <c r="F116">
        <v>0</v>
      </c>
      <c r="G116">
        <v>10</v>
      </c>
      <c r="H116">
        <v>1</v>
      </c>
      <c r="I116" t="s">
        <v>621</v>
      </c>
      <c r="J116" s="354" t="str">
        <f t="shared" ref="J116:J125" si="7">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54" t="str">
        <f t="shared" ref="K116:K125" si="8">K$115</f>
        <v>io-model.html</v>
      </c>
    </row>
    <row r="117" spans="1:15">
      <c r="A117" t="s">
        <v>617</v>
      </c>
      <c r="B117" t="s">
        <v>83</v>
      </c>
      <c r="C117" t="s">
        <v>627</v>
      </c>
      <c r="D117" s="172"/>
      <c r="E117" t="s">
        <v>628</v>
      </c>
      <c r="F117">
        <v>0</v>
      </c>
      <c r="G117">
        <v>10</v>
      </c>
      <c r="H117">
        <v>1</v>
      </c>
      <c r="I117" t="s">
        <v>621</v>
      </c>
      <c r="J117"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4" t="str">
        <f t="shared" si="8"/>
        <v>io-model.html</v>
      </c>
    </row>
    <row r="118" spans="1:15">
      <c r="A118" t="s">
        <v>617</v>
      </c>
      <c r="B118" t="s">
        <v>629</v>
      </c>
      <c r="C118" t="s">
        <v>630</v>
      </c>
      <c r="D118" s="172"/>
      <c r="E118" t="s">
        <v>631</v>
      </c>
      <c r="F118">
        <v>0</v>
      </c>
      <c r="G118">
        <v>10</v>
      </c>
      <c r="H118">
        <v>1</v>
      </c>
      <c r="I118" t="s">
        <v>621</v>
      </c>
      <c r="J118"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4" t="str">
        <f t="shared" si="8"/>
        <v>io-model.html</v>
      </c>
    </row>
    <row r="119" spans="1:15">
      <c r="A119" t="s">
        <v>617</v>
      </c>
      <c r="B119" t="s">
        <v>632</v>
      </c>
      <c r="C119" t="s">
        <v>633</v>
      </c>
      <c r="D119" s="172"/>
      <c r="E119" t="s">
        <v>634</v>
      </c>
      <c r="F119">
        <v>0</v>
      </c>
      <c r="G119">
        <v>10</v>
      </c>
      <c r="H119">
        <v>1</v>
      </c>
      <c r="I119" t="s">
        <v>621</v>
      </c>
      <c r="J119"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4" t="str">
        <f t="shared" si="8"/>
        <v>io-model.html</v>
      </c>
    </row>
    <row r="120" spans="1:15">
      <c r="A120" t="s">
        <v>617</v>
      </c>
      <c r="B120" t="s">
        <v>635</v>
      </c>
      <c r="C120" t="s">
        <v>636</v>
      </c>
      <c r="D120" s="172"/>
      <c r="E120" t="s">
        <v>637</v>
      </c>
      <c r="F120">
        <v>0</v>
      </c>
      <c r="G120">
        <v>10</v>
      </c>
      <c r="H120">
        <v>1</v>
      </c>
      <c r="I120" t="s">
        <v>621</v>
      </c>
      <c r="J120"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4" t="str">
        <f t="shared" si="8"/>
        <v>io-model.html</v>
      </c>
    </row>
    <row r="121" spans="1:15">
      <c r="A121" t="s">
        <v>617</v>
      </c>
      <c r="B121" t="s">
        <v>181</v>
      </c>
      <c r="C121" t="s">
        <v>638</v>
      </c>
      <c r="D121" s="172"/>
      <c r="E121" t="s">
        <v>639</v>
      </c>
      <c r="F121">
        <v>0</v>
      </c>
      <c r="G121">
        <v>10</v>
      </c>
      <c r="H121">
        <v>1</v>
      </c>
      <c r="I121" t="s">
        <v>621</v>
      </c>
      <c r="J121"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4" t="str">
        <f t="shared" si="8"/>
        <v>io-model.html</v>
      </c>
      <c r="O121" s="410"/>
    </row>
    <row r="122" spans="1:15">
      <c r="A122" t="s">
        <v>617</v>
      </c>
      <c r="B122" t="s">
        <v>640</v>
      </c>
      <c r="C122" t="s">
        <v>641</v>
      </c>
      <c r="D122" s="172"/>
      <c r="E122" t="s">
        <v>642</v>
      </c>
      <c r="F122">
        <v>0</v>
      </c>
      <c r="G122">
        <v>10</v>
      </c>
      <c r="H122">
        <v>1</v>
      </c>
      <c r="I122" t="s">
        <v>621</v>
      </c>
      <c r="J122"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354" t="str">
        <f t="shared" si="8"/>
        <v>io-model.html</v>
      </c>
    </row>
    <row r="123" spans="1:15">
      <c r="A123" t="s">
        <v>617</v>
      </c>
      <c r="B123" t="s">
        <v>643</v>
      </c>
      <c r="C123" t="s">
        <v>644</v>
      </c>
      <c r="D123" s="172"/>
      <c r="E123" t="s">
        <v>645</v>
      </c>
      <c r="F123">
        <v>0</v>
      </c>
      <c r="G123">
        <v>10</v>
      </c>
      <c r="H123">
        <v>1</v>
      </c>
      <c r="I123" t="s">
        <v>621</v>
      </c>
      <c r="J123"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354" t="str">
        <f t="shared" si="8"/>
        <v>io-model.html</v>
      </c>
    </row>
    <row r="124" spans="1:15">
      <c r="A124" t="s">
        <v>617</v>
      </c>
      <c r="B124" t="s">
        <v>646</v>
      </c>
      <c r="C124" t="s">
        <v>647</v>
      </c>
      <c r="D124" s="172"/>
      <c r="E124" t="s">
        <v>648</v>
      </c>
      <c r="F124">
        <v>0</v>
      </c>
      <c r="G124">
        <v>10</v>
      </c>
      <c r="H124">
        <v>1</v>
      </c>
      <c r="I124" t="s">
        <v>621</v>
      </c>
      <c r="J124"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354" t="str">
        <f t="shared" si="8"/>
        <v>io-model.html</v>
      </c>
    </row>
    <row r="125" spans="1:15">
      <c r="A125" t="s">
        <v>617</v>
      </c>
      <c r="B125" t="s">
        <v>649</v>
      </c>
      <c r="C125" t="s">
        <v>650</v>
      </c>
      <c r="D125" s="172"/>
      <c r="E125" t="s">
        <v>651</v>
      </c>
      <c r="F125">
        <v>0</v>
      </c>
      <c r="G125">
        <v>10</v>
      </c>
      <c r="H125">
        <v>1</v>
      </c>
      <c r="I125" t="s">
        <v>621</v>
      </c>
      <c r="J125" s="354"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354" t="str">
        <f t="shared" si="8"/>
        <v>io-model.html</v>
      </c>
    </row>
    <row r="126" spans="1:15">
      <c r="A126" t="s">
        <v>652</v>
      </c>
      <c r="B126" t="s">
        <v>653</v>
      </c>
      <c r="C126" t="s">
        <v>654</v>
      </c>
      <c r="D126" s="172"/>
      <c r="E126" t="s">
        <v>655</v>
      </c>
      <c r="F126">
        <v>0</v>
      </c>
      <c r="G126">
        <v>1</v>
      </c>
      <c r="H126">
        <v>1</v>
      </c>
      <c r="I126" s="253" t="s">
        <v>119</v>
      </c>
      <c r="J126" t="s">
        <v>656</v>
      </c>
      <c r="M126" s="355"/>
    </row>
    <row r="127" spans="1:15">
      <c r="A127" t="s">
        <v>652</v>
      </c>
      <c r="B127" t="s">
        <v>657</v>
      </c>
      <c r="C127" t="s">
        <v>658</v>
      </c>
      <c r="D127" s="172"/>
      <c r="E127" s="172"/>
      <c r="F127">
        <v>0</v>
      </c>
      <c r="G127">
        <v>1</v>
      </c>
      <c r="H127">
        <v>1</v>
      </c>
      <c r="I127" s="253" t="s">
        <v>119</v>
      </c>
      <c r="J127" t="s">
        <v>659</v>
      </c>
    </row>
    <row r="128" spans="1:15">
      <c r="A128" t="s">
        <v>652</v>
      </c>
      <c r="B128" t="s">
        <v>3877</v>
      </c>
      <c r="C128" t="s">
        <v>3878</v>
      </c>
      <c r="D128" s="172"/>
      <c r="E128" s="172"/>
      <c r="F128">
        <v>0</v>
      </c>
      <c r="G128">
        <v>1</v>
      </c>
      <c r="H128">
        <v>1</v>
      </c>
      <c r="I128" s="253" t="s">
        <v>119</v>
      </c>
      <c r="J128" t="s">
        <v>3879</v>
      </c>
    </row>
    <row r="129" spans="1:10">
      <c r="A129" t="s">
        <v>652</v>
      </c>
      <c r="B129" t="s">
        <v>3911</v>
      </c>
      <c r="C129" t="s">
        <v>3910</v>
      </c>
      <c r="F129">
        <v>0</v>
      </c>
      <c r="G129">
        <v>1</v>
      </c>
      <c r="H129">
        <v>1</v>
      </c>
      <c r="I129" t="s">
        <v>3912</v>
      </c>
      <c r="J129" t="s">
        <v>3913</v>
      </c>
    </row>
  </sheetData>
  <phoneticPr fontId="10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55"/>
  <sheetViews>
    <sheetView tabSelected="1" topLeftCell="D1612" zoomScale="85" zoomScaleNormal="85" workbookViewId="0">
      <selection activeCell="H1612" sqref="H1612"/>
    </sheetView>
  </sheetViews>
  <sheetFormatPr baseColWidth="10" defaultColWidth="9.1640625" defaultRowHeight="20" customHeight="1"/>
  <cols>
    <col min="1" max="1" width="30" customWidth="1"/>
    <col min="2" max="2" width="31.1640625" style="378" customWidth="1"/>
    <col min="3" max="3" width="77.1640625" customWidth="1"/>
    <col min="4" max="4" width="45.5" customWidth="1"/>
    <col min="5" max="5" width="38.5" customWidth="1"/>
    <col min="6" max="6" width="47.5" customWidth="1"/>
    <col min="7" max="7" width="46" customWidth="1"/>
    <col min="8" max="8" width="19.5" style="18" customWidth="1"/>
    <col min="9" max="9" width="21.5" style="378" customWidth="1"/>
    <col min="10" max="10" width="42.1640625" style="379" customWidth="1"/>
    <col min="11" max="11" width="29.1640625" customWidth="1"/>
    <col min="12" max="12" width="19" customWidth="1"/>
    <col min="13" max="14" width="19.1640625" customWidth="1"/>
    <col min="15" max="15" width="28.5" customWidth="1"/>
    <col min="16" max="16" width="113.5" customWidth="1"/>
    <col min="17" max="17" width="53.5" customWidth="1"/>
    <col min="18" max="18" width="45.5" style="345" customWidth="1"/>
  </cols>
  <sheetData>
    <row r="1" spans="1:18" ht="20" customHeight="1">
      <c r="A1" s="360" t="s">
        <v>44</v>
      </c>
      <c r="B1" s="361" t="s">
        <v>45</v>
      </c>
      <c r="C1" s="362" t="s">
        <v>46</v>
      </c>
      <c r="D1" s="362" t="s">
        <v>660</v>
      </c>
      <c r="E1" s="362" t="s">
        <v>661</v>
      </c>
      <c r="F1" s="362" t="s">
        <v>662</v>
      </c>
      <c r="G1" s="362" t="s">
        <v>663</v>
      </c>
      <c r="H1" s="363" t="s">
        <v>664</v>
      </c>
      <c r="I1" s="364" t="s">
        <v>665</v>
      </c>
      <c r="J1" s="365" t="s">
        <v>47</v>
      </c>
      <c r="K1" s="360" t="s">
        <v>48</v>
      </c>
      <c r="L1" s="360" t="s">
        <v>49</v>
      </c>
      <c r="M1" s="360" t="s">
        <v>50</v>
      </c>
      <c r="N1" s="360" t="s">
        <v>51</v>
      </c>
      <c r="O1" s="360" t="s">
        <v>52</v>
      </c>
      <c r="P1" s="360" t="s">
        <v>53</v>
      </c>
      <c r="Q1" s="360" t="s">
        <v>54</v>
      </c>
      <c r="R1" s="360" t="s">
        <v>55</v>
      </c>
    </row>
    <row r="2" spans="1:18" s="345" customFormat="1" ht="20" customHeight="1">
      <c r="A2" s="354" t="str">
        <f>IF(ISBLANK(INDEX('Policy Characteristics'!A:A,MATCH($C2,'Policy Characteristics'!$C:$C,0))),"",INDEX('Policy Characteristics'!A:A,MATCH($C2,'Policy Characteristics'!$C:$C,0)))</f>
        <v>Transportation</v>
      </c>
      <c r="B2" s="366" t="str">
        <f>IF(ISBLANK(INDEX('Policy Characteristics'!B:B,MATCH($C2,'Policy Characteristics'!$C:$C,0))),"",INDEX('Policy Characteristics'!B:B,MATCH($C2,'Policy Characteristics'!$C:$C,0)))</f>
        <v>Conventional Pollutant Standards</v>
      </c>
      <c r="C2" s="345" t="s">
        <v>60</v>
      </c>
      <c r="D2" s="345" t="s">
        <v>666</v>
      </c>
      <c r="E2" s="345" t="s">
        <v>667</v>
      </c>
      <c r="F2" s="345" t="s">
        <v>668</v>
      </c>
      <c r="G2" s="345" t="s">
        <v>669</v>
      </c>
      <c r="H2" s="241">
        <v>300</v>
      </c>
      <c r="I2" s="367" t="s">
        <v>670</v>
      </c>
      <c r="J2" s="368" t="str">
        <f>IF(ISBLANK(INDEX('Policy Characteristics'!D:D,MATCH($C2,'Policy Characteristics'!$C:$C,0))),"",INDEX('Policy Characteristics'!D:D,MATCH($C2,'Policy Characteristics'!$C:$C,0)))</f>
        <v>Conventional Pollutant Standard</v>
      </c>
      <c r="K2" s="354"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4" t="str">
        <f>IF(ISBLANK(INDEX('Policy Characteristics'!I:I,MATCH($C2,'Policy Characteristics'!$C:$C,0))),"",INDEX('Policy Characteristics'!I:I,MATCH($C2,'Policy Characteristics'!$C:$C,0)))</f>
        <v>% reduction in emissions</v>
      </c>
      <c r="P2" s="3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4" t="str">
        <f>IF(ISBLANK(INDEX('Policy Characteristics'!K:K,MATCH($C2,'Policy Characteristics'!$C:$C,0))),"",INDEX('Policy Characteristics'!K:K,MATCH($C2,'Policy Characteristics'!$C:$C,0)))</f>
        <v>transportation-sector-main.html#conv-pol-stds</v>
      </c>
      <c r="R2" s="354" t="str">
        <f>IF(ISBLANK(INDEX('Policy Characteristics'!L:L,MATCH($C2,'Policy Characteristics'!$C:$C,0))),"",INDEX('Policy Characteristics'!L:L,MATCH($C2,'Policy Characteristics'!$C:$C,0)))</f>
        <v>conventional-pollutant-standards.html</v>
      </c>
    </row>
    <row r="3" spans="1:18" s="345" customFormat="1" ht="20" customHeight="1">
      <c r="A3" s="354" t="str">
        <f>IF(ISBLANK(INDEX('Policy Characteristics'!A:A,MATCH($C3,'Policy Characteristics'!$C:$C,0))),"",INDEX('Policy Characteristics'!A:A,MATCH($C3,'Policy Characteristics'!$C:$C,0)))</f>
        <v>Transportation</v>
      </c>
      <c r="B3" s="366" t="str">
        <f>IF(ISBLANK(INDEX('Policy Characteristics'!B:B,MATCH($C3,'Policy Characteristics'!$C:$C,0))),"",INDEX('Policy Characteristics'!B:B,MATCH($C3,'Policy Characteristics'!$C:$C,0)))</f>
        <v>Conventional Pollutant Standards</v>
      </c>
      <c r="C3" s="354" t="str">
        <f t="shared" ref="C3:C22" si="0">C$2</f>
        <v>Percentage Reduction of Separately Regulated Pollutants</v>
      </c>
      <c r="D3" s="345" t="s">
        <v>666</v>
      </c>
      <c r="E3" s="345" t="s">
        <v>671</v>
      </c>
      <c r="F3" s="345" t="s">
        <v>668</v>
      </c>
      <c r="G3" s="345" t="s">
        <v>671</v>
      </c>
      <c r="H3" s="241">
        <v>301</v>
      </c>
      <c r="I3" s="367" t="s">
        <v>670</v>
      </c>
      <c r="J3" s="368" t="str">
        <f>IF(ISBLANK(INDEX('Policy Characteristics'!D:D,MATCH($C3,'Policy Characteristics'!$C:$C,0))),"",INDEX('Policy Characteristics'!D:D,MATCH($C3,'Policy Characteristics'!$C:$C,0)))</f>
        <v>Conventional Pollutant Standard</v>
      </c>
      <c r="K3" s="354"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4" t="str">
        <f>IF(ISBLANK(INDEX('Policy Characteristics'!I:I,MATCH($C3,'Policy Characteristics'!$C:$C,0))),"",INDEX('Policy Characteristics'!I:I,MATCH($C3,'Policy Characteristics'!$C:$C,0)))</f>
        <v>% reduction in emissions</v>
      </c>
      <c r="P3" s="3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4" t="str">
        <f>IF(ISBLANK(INDEX('Policy Characteristics'!K:K,MATCH($C3,'Policy Characteristics'!$C:$C,0))),"",INDEX('Policy Characteristics'!K:K,MATCH($C3,'Policy Characteristics'!$C:$C,0)))</f>
        <v>transportation-sector-main.html#conv-pol-stds</v>
      </c>
      <c r="R3" s="354" t="str">
        <f>IF(ISBLANK(INDEX('Policy Characteristics'!L:L,MATCH($C3,'Policy Characteristics'!$C:$C,0))),"",INDEX('Policy Characteristics'!L:L,MATCH($C3,'Policy Characteristics'!$C:$C,0)))</f>
        <v>conventional-pollutant-standards.html</v>
      </c>
    </row>
    <row r="4" spans="1:18" s="345" customFormat="1" ht="20" customHeight="1">
      <c r="A4" s="354" t="str">
        <f>IF(ISBLANK(INDEX('Policy Characteristics'!A:A,MATCH($C4,'Policy Characteristics'!$C:$C,0))),"",INDEX('Policy Characteristics'!A:A,MATCH($C4,'Policy Characteristics'!$C:$C,0)))</f>
        <v>Transportation</v>
      </c>
      <c r="B4" s="366" t="str">
        <f>IF(ISBLANK(INDEX('Policy Characteristics'!B:B,MATCH($C4,'Policy Characteristics'!$C:$C,0))),"",INDEX('Policy Characteristics'!B:B,MATCH($C4,'Policy Characteristics'!$C:$C,0)))</f>
        <v>Conventional Pollutant Standards</v>
      </c>
      <c r="C4" s="354" t="str">
        <f t="shared" si="0"/>
        <v>Percentage Reduction of Separately Regulated Pollutants</v>
      </c>
      <c r="D4" s="345" t="s">
        <v>666</v>
      </c>
      <c r="E4" s="345" t="s">
        <v>672</v>
      </c>
      <c r="F4" s="345" t="s">
        <v>668</v>
      </c>
      <c r="G4" s="345" t="s">
        <v>672</v>
      </c>
      <c r="H4" s="241">
        <v>302</v>
      </c>
      <c r="I4" s="367" t="s">
        <v>670</v>
      </c>
      <c r="J4" s="368" t="str">
        <f>IF(ISBLANK(INDEX('Policy Characteristics'!D:D,MATCH($C4,'Policy Characteristics'!$C:$C,0))),"",INDEX('Policy Characteristics'!D:D,MATCH($C4,'Policy Characteristics'!$C:$C,0)))</f>
        <v>Conventional Pollutant Standard</v>
      </c>
      <c r="K4" s="354"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4" t="str">
        <f>IF(ISBLANK(INDEX('Policy Characteristics'!I:I,MATCH($C4,'Policy Characteristics'!$C:$C,0))),"",INDEX('Policy Characteristics'!I:I,MATCH($C4,'Policy Characteristics'!$C:$C,0)))</f>
        <v>% reduction in emissions</v>
      </c>
      <c r="P4" s="3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4" t="str">
        <f>IF(ISBLANK(INDEX('Policy Characteristics'!K:K,MATCH($C4,'Policy Characteristics'!$C:$C,0))),"",INDEX('Policy Characteristics'!K:K,MATCH($C4,'Policy Characteristics'!$C:$C,0)))</f>
        <v>transportation-sector-main.html#conv-pol-stds</v>
      </c>
      <c r="R4" s="354" t="str">
        <f>IF(ISBLANK(INDEX('Policy Characteristics'!L:L,MATCH($C4,'Policy Characteristics'!$C:$C,0))),"",INDEX('Policy Characteristics'!L:L,MATCH($C4,'Policy Characteristics'!$C:$C,0)))</f>
        <v>conventional-pollutant-standards.html</v>
      </c>
    </row>
    <row r="5" spans="1:18" s="345" customFormat="1" ht="20" customHeight="1">
      <c r="A5" s="354" t="str">
        <f>IF(ISBLANK(INDEX('Policy Characteristics'!A:A,MATCH($C5,'Policy Characteristics'!$C:$C,0))),"",INDEX('Policy Characteristics'!A:A,MATCH($C5,'Policy Characteristics'!$C:$C,0)))</f>
        <v>Transportation</v>
      </c>
      <c r="B5" s="366" t="str">
        <f>IF(ISBLANK(INDEX('Policy Characteristics'!B:B,MATCH($C5,'Policy Characteristics'!$C:$C,0))),"",INDEX('Policy Characteristics'!B:B,MATCH($C5,'Policy Characteristics'!$C:$C,0)))</f>
        <v>Conventional Pollutant Standards</v>
      </c>
      <c r="C5" s="354" t="str">
        <f t="shared" si="0"/>
        <v>Percentage Reduction of Separately Regulated Pollutants</v>
      </c>
      <c r="D5" s="345" t="s">
        <v>666</v>
      </c>
      <c r="E5" s="345" t="s">
        <v>673</v>
      </c>
      <c r="F5" s="345" t="s">
        <v>668</v>
      </c>
      <c r="G5" s="345" t="s">
        <v>673</v>
      </c>
      <c r="H5" s="241">
        <v>303</v>
      </c>
      <c r="I5" s="367" t="s">
        <v>670</v>
      </c>
      <c r="J5" s="368" t="str">
        <f>IF(ISBLANK(INDEX('Policy Characteristics'!D:D,MATCH($C5,'Policy Characteristics'!$C:$C,0))),"",INDEX('Policy Characteristics'!D:D,MATCH($C5,'Policy Characteristics'!$C:$C,0)))</f>
        <v>Conventional Pollutant Standard</v>
      </c>
      <c r="K5" s="354"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4" t="str">
        <f>IF(ISBLANK(INDEX('Policy Characteristics'!I:I,MATCH($C5,'Policy Characteristics'!$C:$C,0))),"",INDEX('Policy Characteristics'!I:I,MATCH($C5,'Policy Characteristics'!$C:$C,0)))</f>
        <v>% reduction in emissions</v>
      </c>
      <c r="P5" s="3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4" t="str">
        <f>IF(ISBLANK(INDEX('Policy Characteristics'!K:K,MATCH($C5,'Policy Characteristics'!$C:$C,0))),"",INDEX('Policy Characteristics'!K:K,MATCH($C5,'Policy Characteristics'!$C:$C,0)))</f>
        <v>transportation-sector-main.html#conv-pol-stds</v>
      </c>
      <c r="R5" s="354" t="str">
        <f>IF(ISBLANK(INDEX('Policy Characteristics'!L:L,MATCH($C5,'Policy Characteristics'!$C:$C,0))),"",INDEX('Policy Characteristics'!L:L,MATCH($C5,'Policy Characteristics'!$C:$C,0)))</f>
        <v>conventional-pollutant-standards.html</v>
      </c>
    </row>
    <row r="6" spans="1:18" s="345" customFormat="1" ht="20" customHeight="1">
      <c r="A6" s="354" t="str">
        <f>IF(ISBLANK(INDEX('Policy Characteristics'!A:A,MATCH($C6,'Policy Characteristics'!$C:$C,0))),"",INDEX('Policy Characteristics'!A:A,MATCH($C6,'Policy Characteristics'!$C:$C,0)))</f>
        <v>Transportation</v>
      </c>
      <c r="B6" s="366" t="str">
        <f>IF(ISBLANK(INDEX('Policy Characteristics'!B:B,MATCH($C6,'Policy Characteristics'!$C:$C,0))),"",INDEX('Policy Characteristics'!B:B,MATCH($C6,'Policy Characteristics'!$C:$C,0)))</f>
        <v>Conventional Pollutant Standards</v>
      </c>
      <c r="C6" s="354" t="str">
        <f t="shared" si="0"/>
        <v>Percentage Reduction of Separately Regulated Pollutants</v>
      </c>
      <c r="D6" s="345" t="s">
        <v>666</v>
      </c>
      <c r="E6" s="345" t="s">
        <v>674</v>
      </c>
      <c r="F6" s="345" t="s">
        <v>668</v>
      </c>
      <c r="G6" s="345" t="s">
        <v>675</v>
      </c>
      <c r="H6" s="241">
        <v>304</v>
      </c>
      <c r="I6" s="367" t="s">
        <v>670</v>
      </c>
      <c r="J6" s="368" t="str">
        <f>IF(ISBLANK(INDEX('Policy Characteristics'!D:D,MATCH($C6,'Policy Characteristics'!$C:$C,0))),"",INDEX('Policy Characteristics'!D:D,MATCH($C6,'Policy Characteristics'!$C:$C,0)))</f>
        <v>Conventional Pollutant Standard</v>
      </c>
      <c r="K6" s="354"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4" t="str">
        <f>IF(ISBLANK(INDEX('Policy Characteristics'!I:I,MATCH($C6,'Policy Characteristics'!$C:$C,0))),"",INDEX('Policy Characteristics'!I:I,MATCH($C6,'Policy Characteristics'!$C:$C,0)))</f>
        <v>% reduction in emissions</v>
      </c>
      <c r="P6" s="3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4" t="str">
        <f>IF(ISBLANK(INDEX('Policy Characteristics'!K:K,MATCH($C6,'Policy Characteristics'!$C:$C,0))),"",INDEX('Policy Characteristics'!K:K,MATCH($C6,'Policy Characteristics'!$C:$C,0)))</f>
        <v>transportation-sector-main.html#conv-pol-stds</v>
      </c>
      <c r="R6" s="354" t="str">
        <f>IF(ISBLANK(INDEX('Policy Characteristics'!L:L,MATCH($C6,'Policy Characteristics'!$C:$C,0))),"",INDEX('Policy Characteristics'!L:L,MATCH($C6,'Policy Characteristics'!$C:$C,0)))</f>
        <v>conventional-pollutant-standards.html</v>
      </c>
    </row>
    <row r="7" spans="1:18" s="345" customFormat="1" ht="20" customHeight="1">
      <c r="A7" s="354" t="str">
        <f>IF(ISBLANK(INDEX('Policy Characteristics'!A:A,MATCH($C7,'Policy Characteristics'!$C:$C,0))),"",INDEX('Policy Characteristics'!A:A,MATCH($C7,'Policy Characteristics'!$C:$C,0)))</f>
        <v>Transportation</v>
      </c>
      <c r="B7" s="366" t="str">
        <f>IF(ISBLANK(INDEX('Policy Characteristics'!B:B,MATCH($C7,'Policy Characteristics'!$C:$C,0))),"",INDEX('Policy Characteristics'!B:B,MATCH($C7,'Policy Characteristics'!$C:$C,0)))</f>
        <v>Conventional Pollutant Standards</v>
      </c>
      <c r="C7" s="354" t="str">
        <f t="shared" si="0"/>
        <v>Percentage Reduction of Separately Regulated Pollutants</v>
      </c>
      <c r="D7" s="345" t="s">
        <v>666</v>
      </c>
      <c r="E7" s="345" t="s">
        <v>676</v>
      </c>
      <c r="F7" s="345" t="s">
        <v>668</v>
      </c>
      <c r="G7" s="345" t="s">
        <v>676</v>
      </c>
      <c r="H7" s="241">
        <v>305</v>
      </c>
      <c r="I7" s="367" t="s">
        <v>670</v>
      </c>
      <c r="J7" s="368" t="str">
        <f>IF(ISBLANK(INDEX('Policy Characteristics'!D:D,MATCH($C7,'Policy Characteristics'!$C:$C,0))),"",INDEX('Policy Characteristics'!D:D,MATCH($C7,'Policy Characteristics'!$C:$C,0)))</f>
        <v>Conventional Pollutant Standard</v>
      </c>
      <c r="K7" s="354"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4" t="str">
        <f>IF(ISBLANK(INDEX('Policy Characteristics'!I:I,MATCH($C7,'Policy Characteristics'!$C:$C,0))),"",INDEX('Policy Characteristics'!I:I,MATCH($C7,'Policy Characteristics'!$C:$C,0)))</f>
        <v>% reduction in emissions</v>
      </c>
      <c r="P7" s="3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4" t="str">
        <f>IF(ISBLANK(INDEX('Policy Characteristics'!K:K,MATCH($C7,'Policy Characteristics'!$C:$C,0))),"",INDEX('Policy Characteristics'!K:K,MATCH($C7,'Policy Characteristics'!$C:$C,0)))</f>
        <v>transportation-sector-main.html#conv-pol-stds</v>
      </c>
      <c r="R7" s="354" t="str">
        <f>IF(ISBLANK(INDEX('Policy Characteristics'!L:L,MATCH($C7,'Policy Characteristics'!$C:$C,0))),"",INDEX('Policy Characteristics'!L:L,MATCH($C7,'Policy Characteristics'!$C:$C,0)))</f>
        <v>conventional-pollutant-standards.html</v>
      </c>
    </row>
    <row r="8" spans="1:18" s="345" customFormat="1" ht="20" customHeight="1">
      <c r="A8" s="354" t="str">
        <f>IF(ISBLANK(INDEX('Policy Characteristics'!A:A,MATCH($C8,'Policy Characteristics'!$C:$C,0))),"",INDEX('Policy Characteristics'!A:A,MATCH($C8,'Policy Characteristics'!$C:$C,0)))</f>
        <v>Transportation</v>
      </c>
      <c r="B8" s="366" t="str">
        <f>IF(ISBLANK(INDEX('Policy Characteristics'!B:B,MATCH($C8,'Policy Characteristics'!$C:$C,0))),"",INDEX('Policy Characteristics'!B:B,MATCH($C8,'Policy Characteristics'!$C:$C,0)))</f>
        <v>Conventional Pollutant Standards</v>
      </c>
      <c r="C8" s="354" t="str">
        <f t="shared" si="0"/>
        <v>Percentage Reduction of Separately Regulated Pollutants</v>
      </c>
      <c r="D8" s="345" t="s">
        <v>666</v>
      </c>
      <c r="E8" s="345" t="s">
        <v>677</v>
      </c>
      <c r="F8" s="345" t="s">
        <v>668</v>
      </c>
      <c r="G8" s="345" t="s">
        <v>677</v>
      </c>
      <c r="H8" s="241">
        <v>306</v>
      </c>
      <c r="I8" s="367" t="s">
        <v>670</v>
      </c>
      <c r="J8" s="368" t="str">
        <f>IF(ISBLANK(INDEX('Policy Characteristics'!D:D,MATCH($C8,'Policy Characteristics'!$C:$C,0))),"",INDEX('Policy Characteristics'!D:D,MATCH($C8,'Policy Characteristics'!$C:$C,0)))</f>
        <v>Conventional Pollutant Standard</v>
      </c>
      <c r="K8" s="354"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4" t="str">
        <f>IF(ISBLANK(INDEX('Policy Characteristics'!I:I,MATCH($C8,'Policy Characteristics'!$C:$C,0))),"",INDEX('Policy Characteristics'!I:I,MATCH($C8,'Policy Characteristics'!$C:$C,0)))</f>
        <v>% reduction in emissions</v>
      </c>
      <c r="P8" s="3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4" t="str">
        <f>IF(ISBLANK(INDEX('Policy Characteristics'!K:K,MATCH($C8,'Policy Characteristics'!$C:$C,0))),"",INDEX('Policy Characteristics'!K:K,MATCH($C8,'Policy Characteristics'!$C:$C,0)))</f>
        <v>transportation-sector-main.html#conv-pol-stds</v>
      </c>
      <c r="R8" s="354" t="str">
        <f>IF(ISBLANK(INDEX('Policy Characteristics'!L:L,MATCH($C8,'Policy Characteristics'!$C:$C,0))),"",INDEX('Policy Characteristics'!L:L,MATCH($C8,'Policy Characteristics'!$C:$C,0)))</f>
        <v>conventional-pollutant-standards.html</v>
      </c>
    </row>
    <row r="9" spans="1:18" s="345" customFormat="1" ht="20" customHeight="1">
      <c r="A9" s="354" t="str">
        <f>IF(ISBLANK(INDEX('Policy Characteristics'!A:A,MATCH($C9,'Policy Characteristics'!$C:$C,0))),"",INDEX('Policy Characteristics'!A:A,MATCH($C9,'Policy Characteristics'!$C:$C,0)))</f>
        <v>Transportation</v>
      </c>
      <c r="B9" s="366" t="str">
        <f>IF(ISBLANK(INDEX('Policy Characteristics'!B:B,MATCH($C9,'Policy Characteristics'!$C:$C,0))),"",INDEX('Policy Characteristics'!B:B,MATCH($C9,'Policy Characteristics'!$C:$C,0)))</f>
        <v>Conventional Pollutant Standards</v>
      </c>
      <c r="C9" s="354" t="str">
        <f t="shared" si="0"/>
        <v>Percentage Reduction of Separately Regulated Pollutants</v>
      </c>
      <c r="D9" s="345" t="s">
        <v>666</v>
      </c>
      <c r="E9" s="345" t="s">
        <v>678</v>
      </c>
      <c r="F9" s="345" t="s">
        <v>668</v>
      </c>
      <c r="G9" s="345" t="s">
        <v>678</v>
      </c>
      <c r="H9" s="241">
        <v>307</v>
      </c>
      <c r="I9" s="367" t="s">
        <v>670</v>
      </c>
      <c r="J9" s="368" t="str">
        <f>IF(ISBLANK(INDEX('Policy Characteristics'!D:D,MATCH($C9,'Policy Characteristics'!$C:$C,0))),"",INDEX('Policy Characteristics'!D:D,MATCH($C9,'Policy Characteristics'!$C:$C,0)))</f>
        <v>Conventional Pollutant Standard</v>
      </c>
      <c r="K9" s="354"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4" t="str">
        <f>IF(ISBLANK(INDEX('Policy Characteristics'!I:I,MATCH($C9,'Policy Characteristics'!$C:$C,0))),"",INDEX('Policy Characteristics'!I:I,MATCH($C9,'Policy Characteristics'!$C:$C,0)))</f>
        <v>% reduction in emissions</v>
      </c>
      <c r="P9" s="3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4" t="str">
        <f>IF(ISBLANK(INDEX('Policy Characteristics'!K:K,MATCH($C9,'Policy Characteristics'!$C:$C,0))),"",INDEX('Policy Characteristics'!K:K,MATCH($C9,'Policy Characteristics'!$C:$C,0)))</f>
        <v>transportation-sector-main.html#conv-pol-stds</v>
      </c>
      <c r="R9" s="354" t="str">
        <f>IF(ISBLANK(INDEX('Policy Characteristics'!L:L,MATCH($C9,'Policy Characteristics'!$C:$C,0))),"",INDEX('Policy Characteristics'!L:L,MATCH($C9,'Policy Characteristics'!$C:$C,0)))</f>
        <v>conventional-pollutant-standards.html</v>
      </c>
    </row>
    <row r="10" spans="1:18" s="345" customFormat="1" ht="20" customHeight="1">
      <c r="A10" s="354" t="str">
        <f>IF(ISBLANK(INDEX('Policy Characteristics'!A:A,MATCH($C10,'Policy Characteristics'!$C:$C,0))),"",INDEX('Policy Characteristics'!A:A,MATCH($C10,'Policy Characteristics'!$C:$C,0)))</f>
        <v>Transportation</v>
      </c>
      <c r="B10" s="366" t="str">
        <f>IF(ISBLANK(INDEX('Policy Characteristics'!B:B,MATCH($C10,'Policy Characteristics'!$C:$C,0))),"",INDEX('Policy Characteristics'!B:B,MATCH($C10,'Policy Characteristics'!$C:$C,0)))</f>
        <v>Conventional Pollutant Standards</v>
      </c>
      <c r="C10" s="354" t="str">
        <f t="shared" si="0"/>
        <v>Percentage Reduction of Separately Regulated Pollutants</v>
      </c>
      <c r="D10" s="345" t="s">
        <v>666</v>
      </c>
      <c r="E10" s="345" t="s">
        <v>679</v>
      </c>
      <c r="F10" s="345" t="s">
        <v>668</v>
      </c>
      <c r="G10" s="345" t="s">
        <v>679</v>
      </c>
      <c r="H10" s="241">
        <v>308</v>
      </c>
      <c r="I10" s="369" t="s">
        <v>680</v>
      </c>
      <c r="J10" s="368" t="str">
        <f>IF(ISBLANK(INDEX('Policy Characteristics'!D:D,MATCH($C10,'Policy Characteristics'!$C:$C,0))),"",INDEX('Policy Characteristics'!D:D,MATCH($C10,'Policy Characteristics'!$C:$C,0)))</f>
        <v>Conventional Pollutant Standard</v>
      </c>
      <c r="K10" s="354"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4" t="str">
        <f>IF(ISBLANK(INDEX('Policy Characteristics'!I:I,MATCH($C10,'Policy Characteristics'!$C:$C,0))),"",INDEX('Policy Characteristics'!I:I,MATCH($C10,'Policy Characteristics'!$C:$C,0)))</f>
        <v>% reduction in emissions</v>
      </c>
      <c r="P10" s="3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4" t="str">
        <f>IF(ISBLANK(INDEX('Policy Characteristics'!K:K,MATCH($C10,'Policy Characteristics'!$C:$C,0))),"",INDEX('Policy Characteristics'!K:K,MATCH($C10,'Policy Characteristics'!$C:$C,0)))</f>
        <v>transportation-sector-main.html#conv-pol-stds</v>
      </c>
      <c r="R10" s="354" t="str">
        <f>IF(ISBLANK(INDEX('Policy Characteristics'!L:L,MATCH($C10,'Policy Characteristics'!$C:$C,0))),"",INDEX('Policy Characteristics'!L:L,MATCH($C10,'Policy Characteristics'!$C:$C,0)))</f>
        <v>conventional-pollutant-standards.html</v>
      </c>
    </row>
    <row r="11" spans="1:18" s="345" customFormat="1" ht="20" customHeight="1">
      <c r="A11" s="354" t="str">
        <f>IF(ISBLANK(INDEX('Policy Characteristics'!A:A,MATCH($C11,'Policy Characteristics'!$C:$C,0))),"",INDEX('Policy Characteristics'!A:A,MATCH($C11,'Policy Characteristics'!$C:$C,0)))</f>
        <v>Transportation</v>
      </c>
      <c r="B11" s="366" t="str">
        <f>IF(ISBLANK(INDEX('Policy Characteristics'!B:B,MATCH($C11,'Policy Characteristics'!$C:$C,0))),"",INDEX('Policy Characteristics'!B:B,MATCH($C11,'Policy Characteristics'!$C:$C,0)))</f>
        <v>Conventional Pollutant Standards</v>
      </c>
      <c r="C11" s="354" t="str">
        <f t="shared" si="0"/>
        <v>Percentage Reduction of Separately Regulated Pollutants</v>
      </c>
      <c r="D11" s="345" t="s">
        <v>666</v>
      </c>
      <c r="E11" s="345" t="s">
        <v>681</v>
      </c>
      <c r="F11" s="345" t="s">
        <v>668</v>
      </c>
      <c r="G11" s="345" t="s">
        <v>681</v>
      </c>
      <c r="H11" s="241">
        <v>309</v>
      </c>
      <c r="I11" s="369" t="s">
        <v>680</v>
      </c>
      <c r="J11" s="368" t="str">
        <f>IF(ISBLANK(INDEX('Policy Characteristics'!D:D,MATCH($C11,'Policy Characteristics'!$C:$C,0))),"",INDEX('Policy Characteristics'!D:D,MATCH($C11,'Policy Characteristics'!$C:$C,0)))</f>
        <v>Conventional Pollutant Standard</v>
      </c>
      <c r="K11" s="354"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4" t="str">
        <f>IF(ISBLANK(INDEX('Policy Characteristics'!I:I,MATCH($C11,'Policy Characteristics'!$C:$C,0))),"",INDEX('Policy Characteristics'!I:I,MATCH($C11,'Policy Characteristics'!$C:$C,0)))</f>
        <v>% reduction in emissions</v>
      </c>
      <c r="P11" s="3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4" t="str">
        <f>IF(ISBLANK(INDEX('Policy Characteristics'!K:K,MATCH($C11,'Policy Characteristics'!$C:$C,0))),"",INDEX('Policy Characteristics'!K:K,MATCH($C11,'Policy Characteristics'!$C:$C,0)))</f>
        <v>transportation-sector-main.html#conv-pol-stds</v>
      </c>
      <c r="R11" s="354" t="str">
        <f>IF(ISBLANK(INDEX('Policy Characteristics'!L:L,MATCH($C11,'Policy Characteristics'!$C:$C,0))),"",INDEX('Policy Characteristics'!L:L,MATCH($C11,'Policy Characteristics'!$C:$C,0)))</f>
        <v>conventional-pollutant-standards.html</v>
      </c>
    </row>
    <row r="12" spans="1:18" s="345" customFormat="1" ht="20" customHeight="1">
      <c r="A12" s="354" t="str">
        <f>IF(ISBLANK(INDEX('Policy Characteristics'!A:A,MATCH($C12,'Policy Characteristics'!$C:$C,0))),"",INDEX('Policy Characteristics'!A:A,MATCH($C12,'Policy Characteristics'!$C:$C,0)))</f>
        <v>Transportation</v>
      </c>
      <c r="B12" s="366" t="str">
        <f>IF(ISBLANK(INDEX('Policy Characteristics'!B:B,MATCH($C12,'Policy Characteristics'!$C:$C,0))),"",INDEX('Policy Characteristics'!B:B,MATCH($C12,'Policy Characteristics'!$C:$C,0)))</f>
        <v>Conventional Pollutant Standards</v>
      </c>
      <c r="C12" s="354" t="str">
        <f t="shared" si="0"/>
        <v>Percentage Reduction of Separately Regulated Pollutants</v>
      </c>
      <c r="D12" s="345" t="s">
        <v>682</v>
      </c>
      <c r="E12" s="345" t="s">
        <v>667</v>
      </c>
      <c r="F12" s="345" t="s">
        <v>683</v>
      </c>
      <c r="G12" s="345" t="s">
        <v>669</v>
      </c>
      <c r="H12" s="241">
        <v>310</v>
      </c>
      <c r="I12" s="367" t="s">
        <v>670</v>
      </c>
      <c r="J12" s="368" t="str">
        <f>IF(ISBLANK(INDEX('Policy Characteristics'!D:D,MATCH($C12,'Policy Characteristics'!$C:$C,0))),"",INDEX('Policy Characteristics'!D:D,MATCH($C12,'Policy Characteristics'!$C:$C,0)))</f>
        <v>Conventional Pollutant Standard</v>
      </c>
      <c r="K12" s="354"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4" t="str">
        <f>IF(ISBLANK(INDEX('Policy Characteristics'!I:I,MATCH($C12,'Policy Characteristics'!$C:$C,0))),"",INDEX('Policy Characteristics'!I:I,MATCH($C12,'Policy Characteristics'!$C:$C,0)))</f>
        <v>% reduction in emissions</v>
      </c>
      <c r="P12" s="3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4" t="str">
        <f>IF(ISBLANK(INDEX('Policy Characteristics'!K:K,MATCH($C12,'Policy Characteristics'!$C:$C,0))),"",INDEX('Policy Characteristics'!K:K,MATCH($C12,'Policy Characteristics'!$C:$C,0)))</f>
        <v>transportation-sector-main.html#conv-pol-stds</v>
      </c>
      <c r="R12" s="354" t="str">
        <f>IF(ISBLANK(INDEX('Policy Characteristics'!L:L,MATCH($C12,'Policy Characteristics'!$C:$C,0))),"",INDEX('Policy Characteristics'!L:L,MATCH($C12,'Policy Characteristics'!$C:$C,0)))</f>
        <v>conventional-pollutant-standards.html</v>
      </c>
    </row>
    <row r="13" spans="1:18" s="345" customFormat="1" ht="20" customHeight="1">
      <c r="A13" s="354" t="str">
        <f>IF(ISBLANK(INDEX('Policy Characteristics'!A:A,MATCH($C13,'Policy Characteristics'!$C:$C,0))),"",INDEX('Policy Characteristics'!A:A,MATCH($C13,'Policy Characteristics'!$C:$C,0)))</f>
        <v>Transportation</v>
      </c>
      <c r="B13" s="366" t="str">
        <f>IF(ISBLANK(INDEX('Policy Characteristics'!B:B,MATCH($C13,'Policy Characteristics'!$C:$C,0))),"",INDEX('Policy Characteristics'!B:B,MATCH($C13,'Policy Characteristics'!$C:$C,0)))</f>
        <v>Conventional Pollutant Standards</v>
      </c>
      <c r="C13" s="354" t="str">
        <f t="shared" si="0"/>
        <v>Percentage Reduction of Separately Regulated Pollutants</v>
      </c>
      <c r="D13" s="345" t="s">
        <v>682</v>
      </c>
      <c r="E13" s="345" t="s">
        <v>671</v>
      </c>
      <c r="F13" s="345" t="s">
        <v>683</v>
      </c>
      <c r="G13" s="345" t="s">
        <v>671</v>
      </c>
      <c r="H13" s="241">
        <v>311</v>
      </c>
      <c r="I13" s="367" t="s">
        <v>670</v>
      </c>
      <c r="J13" s="368" t="str">
        <f>IF(ISBLANK(INDEX('Policy Characteristics'!D:D,MATCH($C13,'Policy Characteristics'!$C:$C,0))),"",INDEX('Policy Characteristics'!D:D,MATCH($C13,'Policy Characteristics'!$C:$C,0)))</f>
        <v>Conventional Pollutant Standard</v>
      </c>
      <c r="K13" s="354"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4" t="str">
        <f>IF(ISBLANK(INDEX('Policy Characteristics'!I:I,MATCH($C13,'Policy Characteristics'!$C:$C,0))),"",INDEX('Policy Characteristics'!I:I,MATCH($C13,'Policy Characteristics'!$C:$C,0)))</f>
        <v>% reduction in emissions</v>
      </c>
      <c r="P13" s="3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4" t="str">
        <f>IF(ISBLANK(INDEX('Policy Characteristics'!K:K,MATCH($C13,'Policy Characteristics'!$C:$C,0))),"",INDEX('Policy Characteristics'!K:K,MATCH($C13,'Policy Characteristics'!$C:$C,0)))</f>
        <v>transportation-sector-main.html#conv-pol-stds</v>
      </c>
      <c r="R13" s="354" t="str">
        <f>IF(ISBLANK(INDEX('Policy Characteristics'!L:L,MATCH($C13,'Policy Characteristics'!$C:$C,0))),"",INDEX('Policy Characteristics'!L:L,MATCH($C13,'Policy Characteristics'!$C:$C,0)))</f>
        <v>conventional-pollutant-standards.html</v>
      </c>
    </row>
    <row r="14" spans="1:18" s="345" customFormat="1" ht="20" customHeight="1">
      <c r="A14" s="354" t="str">
        <f>IF(ISBLANK(INDEX('Policy Characteristics'!A:A,MATCH($C14,'Policy Characteristics'!$C:$C,0))),"",INDEX('Policy Characteristics'!A:A,MATCH($C14,'Policy Characteristics'!$C:$C,0)))</f>
        <v>Transportation</v>
      </c>
      <c r="B14" s="366" t="str">
        <f>IF(ISBLANK(INDEX('Policy Characteristics'!B:B,MATCH($C14,'Policy Characteristics'!$C:$C,0))),"",INDEX('Policy Characteristics'!B:B,MATCH($C14,'Policy Characteristics'!$C:$C,0)))</f>
        <v>Conventional Pollutant Standards</v>
      </c>
      <c r="C14" s="354" t="str">
        <f t="shared" si="0"/>
        <v>Percentage Reduction of Separately Regulated Pollutants</v>
      </c>
      <c r="D14" s="345" t="s">
        <v>682</v>
      </c>
      <c r="E14" s="345" t="s">
        <v>672</v>
      </c>
      <c r="F14" s="345" t="s">
        <v>683</v>
      </c>
      <c r="G14" s="345" t="s">
        <v>672</v>
      </c>
      <c r="H14" s="241">
        <v>312</v>
      </c>
      <c r="I14" s="367" t="s">
        <v>670</v>
      </c>
      <c r="J14" s="368" t="str">
        <f>IF(ISBLANK(INDEX('Policy Characteristics'!D:D,MATCH($C14,'Policy Characteristics'!$C:$C,0))),"",INDEX('Policy Characteristics'!D:D,MATCH($C14,'Policy Characteristics'!$C:$C,0)))</f>
        <v>Conventional Pollutant Standard</v>
      </c>
      <c r="K14" s="354"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4" t="str">
        <f>IF(ISBLANK(INDEX('Policy Characteristics'!I:I,MATCH($C14,'Policy Characteristics'!$C:$C,0))),"",INDEX('Policy Characteristics'!I:I,MATCH($C14,'Policy Characteristics'!$C:$C,0)))</f>
        <v>% reduction in emissions</v>
      </c>
      <c r="P14" s="3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4" t="str">
        <f>IF(ISBLANK(INDEX('Policy Characteristics'!K:K,MATCH($C14,'Policy Characteristics'!$C:$C,0))),"",INDEX('Policy Characteristics'!K:K,MATCH($C14,'Policy Characteristics'!$C:$C,0)))</f>
        <v>transportation-sector-main.html#conv-pol-stds</v>
      </c>
      <c r="R14" s="354" t="str">
        <f>IF(ISBLANK(INDEX('Policy Characteristics'!L:L,MATCH($C14,'Policy Characteristics'!$C:$C,0))),"",INDEX('Policy Characteristics'!L:L,MATCH($C14,'Policy Characteristics'!$C:$C,0)))</f>
        <v>conventional-pollutant-standards.html</v>
      </c>
    </row>
    <row r="15" spans="1:18" s="345" customFormat="1" ht="20" customHeight="1">
      <c r="A15" s="354" t="str">
        <f>IF(ISBLANK(INDEX('Policy Characteristics'!A:A,MATCH($C15,'Policy Characteristics'!$C:$C,0))),"",INDEX('Policy Characteristics'!A:A,MATCH($C15,'Policy Characteristics'!$C:$C,0)))</f>
        <v>Transportation</v>
      </c>
      <c r="B15" s="366" t="str">
        <f>IF(ISBLANK(INDEX('Policy Characteristics'!B:B,MATCH($C15,'Policy Characteristics'!$C:$C,0))),"",INDEX('Policy Characteristics'!B:B,MATCH($C15,'Policy Characteristics'!$C:$C,0)))</f>
        <v>Conventional Pollutant Standards</v>
      </c>
      <c r="C15" s="354" t="str">
        <f t="shared" si="0"/>
        <v>Percentage Reduction of Separately Regulated Pollutants</v>
      </c>
      <c r="D15" s="345" t="s">
        <v>682</v>
      </c>
      <c r="E15" s="345" t="s">
        <v>673</v>
      </c>
      <c r="F15" s="345" t="s">
        <v>683</v>
      </c>
      <c r="G15" s="345" t="s">
        <v>673</v>
      </c>
      <c r="H15" s="241">
        <v>313</v>
      </c>
      <c r="I15" s="367" t="s">
        <v>670</v>
      </c>
      <c r="J15" s="368" t="str">
        <f>IF(ISBLANK(INDEX('Policy Characteristics'!D:D,MATCH($C15,'Policy Characteristics'!$C:$C,0))),"",INDEX('Policy Characteristics'!D:D,MATCH($C15,'Policy Characteristics'!$C:$C,0)))</f>
        <v>Conventional Pollutant Standard</v>
      </c>
      <c r="K15" s="354"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4" t="str">
        <f>IF(ISBLANK(INDEX('Policy Characteristics'!I:I,MATCH($C15,'Policy Characteristics'!$C:$C,0))),"",INDEX('Policy Characteristics'!I:I,MATCH($C15,'Policy Characteristics'!$C:$C,0)))</f>
        <v>% reduction in emissions</v>
      </c>
      <c r="P15" s="3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4" t="str">
        <f>IF(ISBLANK(INDEX('Policy Characteristics'!K:K,MATCH($C15,'Policy Characteristics'!$C:$C,0))),"",INDEX('Policy Characteristics'!K:K,MATCH($C15,'Policy Characteristics'!$C:$C,0)))</f>
        <v>transportation-sector-main.html#conv-pol-stds</v>
      </c>
      <c r="R15" s="354" t="str">
        <f>IF(ISBLANK(INDEX('Policy Characteristics'!L:L,MATCH($C15,'Policy Characteristics'!$C:$C,0))),"",INDEX('Policy Characteristics'!L:L,MATCH($C15,'Policy Characteristics'!$C:$C,0)))</f>
        <v>conventional-pollutant-standards.html</v>
      </c>
    </row>
    <row r="16" spans="1:18" s="345" customFormat="1" ht="20" customHeight="1">
      <c r="A16" s="354" t="str">
        <f>IF(ISBLANK(INDEX('Policy Characteristics'!A:A,MATCH($C16,'Policy Characteristics'!$C:$C,0))),"",INDEX('Policy Characteristics'!A:A,MATCH($C16,'Policy Characteristics'!$C:$C,0)))</f>
        <v>Transportation</v>
      </c>
      <c r="B16" s="366" t="str">
        <f>IF(ISBLANK(INDEX('Policy Characteristics'!B:B,MATCH($C16,'Policy Characteristics'!$C:$C,0))),"",INDEX('Policy Characteristics'!B:B,MATCH($C16,'Policy Characteristics'!$C:$C,0)))</f>
        <v>Conventional Pollutant Standards</v>
      </c>
      <c r="C16" s="354" t="str">
        <f t="shared" si="0"/>
        <v>Percentage Reduction of Separately Regulated Pollutants</v>
      </c>
      <c r="D16" s="345" t="s">
        <v>682</v>
      </c>
      <c r="E16" s="345" t="s">
        <v>674</v>
      </c>
      <c r="F16" s="345" t="s">
        <v>683</v>
      </c>
      <c r="G16" s="345" t="s">
        <v>675</v>
      </c>
      <c r="H16" s="241">
        <v>314</v>
      </c>
      <c r="I16" s="367" t="s">
        <v>670</v>
      </c>
      <c r="J16" s="368" t="str">
        <f>IF(ISBLANK(INDEX('Policy Characteristics'!D:D,MATCH($C16,'Policy Characteristics'!$C:$C,0))),"",INDEX('Policy Characteristics'!D:D,MATCH($C16,'Policy Characteristics'!$C:$C,0)))</f>
        <v>Conventional Pollutant Standard</v>
      </c>
      <c r="K16" s="354"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4" t="str">
        <f>IF(ISBLANK(INDEX('Policy Characteristics'!I:I,MATCH($C16,'Policy Characteristics'!$C:$C,0))),"",INDEX('Policy Characteristics'!I:I,MATCH($C16,'Policy Characteristics'!$C:$C,0)))</f>
        <v>% reduction in emissions</v>
      </c>
      <c r="P16" s="3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4" t="str">
        <f>IF(ISBLANK(INDEX('Policy Characteristics'!K:K,MATCH($C16,'Policy Characteristics'!$C:$C,0))),"",INDEX('Policy Characteristics'!K:K,MATCH($C16,'Policy Characteristics'!$C:$C,0)))</f>
        <v>transportation-sector-main.html#conv-pol-stds</v>
      </c>
      <c r="R16" s="354" t="str">
        <f>IF(ISBLANK(INDEX('Policy Characteristics'!L:L,MATCH($C16,'Policy Characteristics'!$C:$C,0))),"",INDEX('Policy Characteristics'!L:L,MATCH($C16,'Policy Characteristics'!$C:$C,0)))</f>
        <v>conventional-pollutant-standards.html</v>
      </c>
    </row>
    <row r="17" spans="1:18" s="345" customFormat="1" ht="20" customHeight="1">
      <c r="A17" s="354" t="str">
        <f>IF(ISBLANK(INDEX('Policy Characteristics'!A:A,MATCH($C17,'Policy Characteristics'!$C:$C,0))),"",INDEX('Policy Characteristics'!A:A,MATCH($C17,'Policy Characteristics'!$C:$C,0)))</f>
        <v>Transportation</v>
      </c>
      <c r="B17" s="366" t="str">
        <f>IF(ISBLANK(INDEX('Policy Characteristics'!B:B,MATCH($C17,'Policy Characteristics'!$C:$C,0))),"",INDEX('Policy Characteristics'!B:B,MATCH($C17,'Policy Characteristics'!$C:$C,0)))</f>
        <v>Conventional Pollutant Standards</v>
      </c>
      <c r="C17" s="354" t="str">
        <f t="shared" si="0"/>
        <v>Percentage Reduction of Separately Regulated Pollutants</v>
      </c>
      <c r="D17" s="345" t="s">
        <v>682</v>
      </c>
      <c r="E17" s="345" t="s">
        <v>676</v>
      </c>
      <c r="F17" s="345" t="s">
        <v>683</v>
      </c>
      <c r="G17" s="345" t="s">
        <v>676</v>
      </c>
      <c r="H17" s="241">
        <v>315</v>
      </c>
      <c r="I17" s="367" t="s">
        <v>670</v>
      </c>
      <c r="J17" s="368" t="str">
        <f>IF(ISBLANK(INDEX('Policy Characteristics'!D:D,MATCH($C17,'Policy Characteristics'!$C:$C,0))),"",INDEX('Policy Characteristics'!D:D,MATCH($C17,'Policy Characteristics'!$C:$C,0)))</f>
        <v>Conventional Pollutant Standard</v>
      </c>
      <c r="K17" s="354"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4" t="str">
        <f>IF(ISBLANK(INDEX('Policy Characteristics'!I:I,MATCH($C17,'Policy Characteristics'!$C:$C,0))),"",INDEX('Policy Characteristics'!I:I,MATCH($C17,'Policy Characteristics'!$C:$C,0)))</f>
        <v>% reduction in emissions</v>
      </c>
      <c r="P17" s="3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4" t="str">
        <f>IF(ISBLANK(INDEX('Policy Characteristics'!K:K,MATCH($C17,'Policy Characteristics'!$C:$C,0))),"",INDEX('Policy Characteristics'!K:K,MATCH($C17,'Policy Characteristics'!$C:$C,0)))</f>
        <v>transportation-sector-main.html#conv-pol-stds</v>
      </c>
      <c r="R17" s="354" t="str">
        <f>IF(ISBLANK(INDEX('Policy Characteristics'!L:L,MATCH($C17,'Policy Characteristics'!$C:$C,0))),"",INDEX('Policy Characteristics'!L:L,MATCH($C17,'Policy Characteristics'!$C:$C,0)))</f>
        <v>conventional-pollutant-standards.html</v>
      </c>
    </row>
    <row r="18" spans="1:18" s="345" customFormat="1" ht="20" customHeight="1">
      <c r="A18" s="354" t="str">
        <f>IF(ISBLANK(INDEX('Policy Characteristics'!A:A,MATCH($C18,'Policy Characteristics'!$C:$C,0))),"",INDEX('Policy Characteristics'!A:A,MATCH($C18,'Policy Characteristics'!$C:$C,0)))</f>
        <v>Transportation</v>
      </c>
      <c r="B18" s="366" t="str">
        <f>IF(ISBLANK(INDEX('Policy Characteristics'!B:B,MATCH($C18,'Policy Characteristics'!$C:$C,0))),"",INDEX('Policy Characteristics'!B:B,MATCH($C18,'Policy Characteristics'!$C:$C,0)))</f>
        <v>Conventional Pollutant Standards</v>
      </c>
      <c r="C18" s="354" t="str">
        <f t="shared" si="0"/>
        <v>Percentage Reduction of Separately Regulated Pollutants</v>
      </c>
      <c r="D18" s="345" t="s">
        <v>682</v>
      </c>
      <c r="E18" s="345" t="s">
        <v>677</v>
      </c>
      <c r="F18" s="345" t="s">
        <v>683</v>
      </c>
      <c r="G18" s="345" t="s">
        <v>677</v>
      </c>
      <c r="H18" s="241">
        <v>316</v>
      </c>
      <c r="I18" s="367" t="s">
        <v>670</v>
      </c>
      <c r="J18" s="368" t="str">
        <f>IF(ISBLANK(INDEX('Policy Characteristics'!D:D,MATCH($C18,'Policy Characteristics'!$C:$C,0))),"",INDEX('Policy Characteristics'!D:D,MATCH($C18,'Policy Characteristics'!$C:$C,0)))</f>
        <v>Conventional Pollutant Standard</v>
      </c>
      <c r="K18" s="354"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4" t="str">
        <f>IF(ISBLANK(INDEX('Policy Characteristics'!I:I,MATCH($C18,'Policy Characteristics'!$C:$C,0))),"",INDEX('Policy Characteristics'!I:I,MATCH($C18,'Policy Characteristics'!$C:$C,0)))</f>
        <v>% reduction in emissions</v>
      </c>
      <c r="P18" s="3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4" t="str">
        <f>IF(ISBLANK(INDEX('Policy Characteristics'!K:K,MATCH($C18,'Policy Characteristics'!$C:$C,0))),"",INDEX('Policy Characteristics'!K:K,MATCH($C18,'Policy Characteristics'!$C:$C,0)))</f>
        <v>transportation-sector-main.html#conv-pol-stds</v>
      </c>
      <c r="R18" s="354" t="str">
        <f>IF(ISBLANK(INDEX('Policy Characteristics'!L:L,MATCH($C18,'Policy Characteristics'!$C:$C,0))),"",INDEX('Policy Characteristics'!L:L,MATCH($C18,'Policy Characteristics'!$C:$C,0)))</f>
        <v>conventional-pollutant-standards.html</v>
      </c>
    </row>
    <row r="19" spans="1:18" s="345" customFormat="1" ht="20" customHeight="1">
      <c r="A19" s="354" t="str">
        <f>IF(ISBLANK(INDEX('Policy Characteristics'!A:A,MATCH($C19,'Policy Characteristics'!$C:$C,0))),"",INDEX('Policy Characteristics'!A:A,MATCH($C19,'Policy Characteristics'!$C:$C,0)))</f>
        <v>Transportation</v>
      </c>
      <c r="B19" s="366" t="str">
        <f>IF(ISBLANK(INDEX('Policy Characteristics'!B:B,MATCH($C19,'Policy Characteristics'!$C:$C,0))),"",INDEX('Policy Characteristics'!B:B,MATCH($C19,'Policy Characteristics'!$C:$C,0)))</f>
        <v>Conventional Pollutant Standards</v>
      </c>
      <c r="C19" s="354" t="str">
        <f t="shared" si="0"/>
        <v>Percentage Reduction of Separately Regulated Pollutants</v>
      </c>
      <c r="D19" s="345" t="s">
        <v>682</v>
      </c>
      <c r="E19" s="345" t="s">
        <v>678</v>
      </c>
      <c r="F19" s="345" t="s">
        <v>683</v>
      </c>
      <c r="G19" s="345" t="s">
        <v>678</v>
      </c>
      <c r="H19" s="241">
        <v>317</v>
      </c>
      <c r="I19" s="367" t="s">
        <v>670</v>
      </c>
      <c r="J19" s="368" t="str">
        <f>IF(ISBLANK(INDEX('Policy Characteristics'!D:D,MATCH($C19,'Policy Characteristics'!$C:$C,0))),"",INDEX('Policy Characteristics'!D:D,MATCH($C19,'Policy Characteristics'!$C:$C,0)))</f>
        <v>Conventional Pollutant Standard</v>
      </c>
      <c r="K19" s="354"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4" t="str">
        <f>IF(ISBLANK(INDEX('Policy Characteristics'!I:I,MATCH($C19,'Policy Characteristics'!$C:$C,0))),"",INDEX('Policy Characteristics'!I:I,MATCH($C19,'Policy Characteristics'!$C:$C,0)))</f>
        <v>% reduction in emissions</v>
      </c>
      <c r="P19" s="3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4" t="str">
        <f>IF(ISBLANK(INDEX('Policy Characteristics'!K:K,MATCH($C19,'Policy Characteristics'!$C:$C,0))),"",INDEX('Policy Characteristics'!K:K,MATCH($C19,'Policy Characteristics'!$C:$C,0)))</f>
        <v>transportation-sector-main.html#conv-pol-stds</v>
      </c>
      <c r="R19" s="354" t="str">
        <f>IF(ISBLANK(INDEX('Policy Characteristics'!L:L,MATCH($C19,'Policy Characteristics'!$C:$C,0))),"",INDEX('Policy Characteristics'!L:L,MATCH($C19,'Policy Characteristics'!$C:$C,0)))</f>
        <v>conventional-pollutant-standards.html</v>
      </c>
    </row>
    <row r="20" spans="1:18" s="345" customFormat="1" ht="20" customHeight="1">
      <c r="A20" s="354" t="str">
        <f>IF(ISBLANK(INDEX('Policy Characteristics'!A:A,MATCH($C20,'Policy Characteristics'!$C:$C,0))),"",INDEX('Policy Characteristics'!A:A,MATCH($C20,'Policy Characteristics'!$C:$C,0)))</f>
        <v>Transportation</v>
      </c>
      <c r="B20" s="366" t="str">
        <f>IF(ISBLANK(INDEX('Policy Characteristics'!B:B,MATCH($C20,'Policy Characteristics'!$C:$C,0))),"",INDEX('Policy Characteristics'!B:B,MATCH($C20,'Policy Characteristics'!$C:$C,0)))</f>
        <v>Conventional Pollutant Standards</v>
      </c>
      <c r="C20" s="354" t="str">
        <f t="shared" si="0"/>
        <v>Percentage Reduction of Separately Regulated Pollutants</v>
      </c>
      <c r="D20" s="345" t="s">
        <v>682</v>
      </c>
      <c r="E20" s="345" t="s">
        <v>679</v>
      </c>
      <c r="F20" s="345" t="s">
        <v>683</v>
      </c>
      <c r="G20" s="345" t="s">
        <v>679</v>
      </c>
      <c r="H20" s="241">
        <v>318</v>
      </c>
      <c r="I20" s="369" t="s">
        <v>680</v>
      </c>
      <c r="J20" s="368" t="str">
        <f>IF(ISBLANK(INDEX('Policy Characteristics'!D:D,MATCH($C20,'Policy Characteristics'!$C:$C,0))),"",INDEX('Policy Characteristics'!D:D,MATCH($C20,'Policy Characteristics'!$C:$C,0)))</f>
        <v>Conventional Pollutant Standard</v>
      </c>
      <c r="K20" s="354"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4" t="str">
        <f>IF(ISBLANK(INDEX('Policy Characteristics'!I:I,MATCH($C20,'Policy Characteristics'!$C:$C,0))),"",INDEX('Policy Characteristics'!I:I,MATCH($C20,'Policy Characteristics'!$C:$C,0)))</f>
        <v>% reduction in emissions</v>
      </c>
      <c r="P20" s="3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4" t="str">
        <f>IF(ISBLANK(INDEX('Policy Characteristics'!K:K,MATCH($C20,'Policy Characteristics'!$C:$C,0))),"",INDEX('Policy Characteristics'!K:K,MATCH($C20,'Policy Characteristics'!$C:$C,0)))</f>
        <v>transportation-sector-main.html#conv-pol-stds</v>
      </c>
      <c r="R20" s="354" t="str">
        <f>IF(ISBLANK(INDEX('Policy Characteristics'!L:L,MATCH($C20,'Policy Characteristics'!$C:$C,0))),"",INDEX('Policy Characteristics'!L:L,MATCH($C20,'Policy Characteristics'!$C:$C,0)))</f>
        <v>conventional-pollutant-standards.html</v>
      </c>
    </row>
    <row r="21" spans="1:18" s="345" customFormat="1" ht="20" customHeight="1">
      <c r="A21" s="354" t="str">
        <f>IF(ISBLANK(INDEX('Policy Characteristics'!A:A,MATCH($C21,'Policy Characteristics'!$C:$C,0))),"",INDEX('Policy Characteristics'!A:A,MATCH($C21,'Policy Characteristics'!$C:$C,0)))</f>
        <v>Transportation</v>
      </c>
      <c r="B21" s="366" t="str">
        <f>IF(ISBLANK(INDEX('Policy Characteristics'!B:B,MATCH($C21,'Policy Characteristics'!$C:$C,0))),"",INDEX('Policy Characteristics'!B:B,MATCH($C21,'Policy Characteristics'!$C:$C,0)))</f>
        <v>Conventional Pollutant Standards</v>
      </c>
      <c r="C21" s="354" t="str">
        <f t="shared" si="0"/>
        <v>Percentage Reduction of Separately Regulated Pollutants</v>
      </c>
      <c r="D21" s="345" t="s">
        <v>682</v>
      </c>
      <c r="E21" s="345" t="s">
        <v>681</v>
      </c>
      <c r="F21" s="345" t="s">
        <v>683</v>
      </c>
      <c r="G21" s="345" t="s">
        <v>681</v>
      </c>
      <c r="H21" s="241">
        <v>319</v>
      </c>
      <c r="I21" s="369" t="s">
        <v>680</v>
      </c>
      <c r="J21" s="368" t="str">
        <f>IF(ISBLANK(INDEX('Policy Characteristics'!D:D,MATCH($C21,'Policy Characteristics'!$C:$C,0))),"",INDEX('Policy Characteristics'!D:D,MATCH($C21,'Policy Characteristics'!$C:$C,0)))</f>
        <v>Conventional Pollutant Standard</v>
      </c>
      <c r="K21" s="354"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4" t="str">
        <f>IF(ISBLANK(INDEX('Policy Characteristics'!I:I,MATCH($C21,'Policy Characteristics'!$C:$C,0))),"",INDEX('Policy Characteristics'!I:I,MATCH($C21,'Policy Characteristics'!$C:$C,0)))</f>
        <v>% reduction in emissions</v>
      </c>
      <c r="P21" s="3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4" t="str">
        <f>IF(ISBLANK(INDEX('Policy Characteristics'!K:K,MATCH($C21,'Policy Characteristics'!$C:$C,0))),"",INDEX('Policy Characteristics'!K:K,MATCH($C21,'Policy Characteristics'!$C:$C,0)))</f>
        <v>transportation-sector-main.html#conv-pol-stds</v>
      </c>
      <c r="R21" s="354" t="str">
        <f>IF(ISBLANK(INDEX('Policy Characteristics'!L:L,MATCH($C21,'Policy Characteristics'!$C:$C,0))),"",INDEX('Policy Characteristics'!L:L,MATCH($C21,'Policy Characteristics'!$C:$C,0)))</f>
        <v>conventional-pollutant-standards.html</v>
      </c>
    </row>
    <row r="22" spans="1:18" s="345" customFormat="1" ht="20" customHeight="1">
      <c r="A22" s="354" t="str">
        <f>IF(ISBLANK(INDEX('Policy Characteristics'!A:A,MATCH($C22,'Policy Characteristics'!$C:$C,0))),"",INDEX('Policy Characteristics'!A:A,MATCH($C22,'Policy Characteristics'!$C:$C,0)))</f>
        <v>Transportation</v>
      </c>
      <c r="B22" s="366" t="str">
        <f>IF(ISBLANK(INDEX('Policy Characteristics'!B:B,MATCH($C22,'Policy Characteristics'!$C:$C,0))),"",INDEX('Policy Characteristics'!B:B,MATCH($C22,'Policy Characteristics'!$C:$C,0)))</f>
        <v>Conventional Pollutant Standards</v>
      </c>
      <c r="C22" s="354" t="str">
        <f t="shared" si="0"/>
        <v>Percentage Reduction of Separately Regulated Pollutants</v>
      </c>
      <c r="D22" s="345" t="s">
        <v>684</v>
      </c>
      <c r="E22" s="345" t="s">
        <v>667</v>
      </c>
      <c r="F22" s="345" t="s">
        <v>685</v>
      </c>
      <c r="G22" s="345" t="s">
        <v>669</v>
      </c>
      <c r="H22" s="241">
        <v>320</v>
      </c>
      <c r="I22" s="367" t="s">
        <v>670</v>
      </c>
      <c r="J22" s="368" t="str">
        <f>IF(ISBLANK(INDEX('Policy Characteristics'!D:D,MATCH($C22,'Policy Characteristics'!$C:$C,0))),"",INDEX('Policy Characteristics'!D:D,MATCH($C22,'Policy Characteristics'!$C:$C,0)))</f>
        <v>Conventional Pollutant Standard</v>
      </c>
      <c r="K22" s="354"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4" t="str">
        <f>IF(ISBLANK(INDEX('Policy Characteristics'!I:I,MATCH($C22,'Policy Characteristics'!$C:$C,0))),"",INDEX('Policy Characteristics'!I:I,MATCH($C22,'Policy Characteristics'!$C:$C,0)))</f>
        <v>% reduction in emissions</v>
      </c>
      <c r="P22" s="3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4" t="str">
        <f>IF(ISBLANK(INDEX('Policy Characteristics'!K:K,MATCH($C22,'Policy Characteristics'!$C:$C,0))),"",INDEX('Policy Characteristics'!K:K,MATCH($C22,'Policy Characteristics'!$C:$C,0)))</f>
        <v>transportation-sector-main.html#conv-pol-stds</v>
      </c>
      <c r="R22" s="354" t="str">
        <f>IF(ISBLANK(INDEX('Policy Characteristics'!L:L,MATCH($C22,'Policy Characteristics'!$C:$C,0))),"",INDEX('Policy Characteristics'!L:L,MATCH($C22,'Policy Characteristics'!$C:$C,0)))</f>
        <v>conventional-pollutant-standards.html</v>
      </c>
    </row>
    <row r="23" spans="1:18" s="345" customFormat="1" ht="20" customHeight="1">
      <c r="A23" s="354" t="str">
        <f>IF(ISBLANK(INDEX('Policy Characteristics'!A:A,MATCH($C23,'Policy Characteristics'!$C:$C,0))),"",INDEX('Policy Characteristics'!A:A,MATCH($C23,'Policy Characteristics'!$C:$C,0)))</f>
        <v>Transportation</v>
      </c>
      <c r="B23" s="366" t="str">
        <f>IF(ISBLANK(INDEX('Policy Characteristics'!B:B,MATCH($C23,'Policy Characteristics'!$C:$C,0))),"",INDEX('Policy Characteristics'!B:B,MATCH($C23,'Policy Characteristics'!$C:$C,0)))</f>
        <v>Conventional Pollutant Standards</v>
      </c>
      <c r="C23" s="354" t="str">
        <f t="shared" ref="C23:C32" si="1">C$2</f>
        <v>Percentage Reduction of Separately Regulated Pollutants</v>
      </c>
      <c r="D23" s="345" t="s">
        <v>684</v>
      </c>
      <c r="E23" s="345" t="s">
        <v>671</v>
      </c>
      <c r="F23" s="345" t="s">
        <v>685</v>
      </c>
      <c r="G23" s="345" t="s">
        <v>671</v>
      </c>
      <c r="H23" s="241">
        <v>321</v>
      </c>
      <c r="I23" s="369" t="s">
        <v>680</v>
      </c>
      <c r="J23" s="368" t="str">
        <f>IF(ISBLANK(INDEX('Policy Characteristics'!D:D,MATCH($C23,'Policy Characteristics'!$C:$C,0))),"",INDEX('Policy Characteristics'!D:D,MATCH($C23,'Policy Characteristics'!$C:$C,0)))</f>
        <v>Conventional Pollutant Standard</v>
      </c>
      <c r="K23" s="354"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4" t="str">
        <f>IF(ISBLANK(INDEX('Policy Characteristics'!I:I,MATCH($C23,'Policy Characteristics'!$C:$C,0))),"",INDEX('Policy Characteristics'!I:I,MATCH($C23,'Policy Characteristics'!$C:$C,0)))</f>
        <v>% reduction in emissions</v>
      </c>
      <c r="P23" s="3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4" t="str">
        <f>IF(ISBLANK(INDEX('Policy Characteristics'!K:K,MATCH($C23,'Policy Characteristics'!$C:$C,0))),"",INDEX('Policy Characteristics'!K:K,MATCH($C23,'Policy Characteristics'!$C:$C,0)))</f>
        <v>transportation-sector-main.html#conv-pol-stds</v>
      </c>
      <c r="R23" s="354" t="str">
        <f>IF(ISBLANK(INDEX('Policy Characteristics'!L:L,MATCH($C23,'Policy Characteristics'!$C:$C,0))),"",INDEX('Policy Characteristics'!L:L,MATCH($C23,'Policy Characteristics'!$C:$C,0)))</f>
        <v>conventional-pollutant-standards.html</v>
      </c>
    </row>
    <row r="24" spans="1:18" s="345" customFormat="1" ht="20" customHeight="1">
      <c r="A24" s="354" t="str">
        <f>IF(ISBLANK(INDEX('Policy Characteristics'!A:A,MATCH($C24,'Policy Characteristics'!$C:$C,0))),"",INDEX('Policy Characteristics'!A:A,MATCH($C24,'Policy Characteristics'!$C:$C,0)))</f>
        <v>Transportation</v>
      </c>
      <c r="B24" s="366" t="str">
        <f>IF(ISBLANK(INDEX('Policy Characteristics'!B:B,MATCH($C24,'Policy Characteristics'!$C:$C,0))),"",INDEX('Policy Characteristics'!B:B,MATCH($C24,'Policy Characteristics'!$C:$C,0)))</f>
        <v>Conventional Pollutant Standards</v>
      </c>
      <c r="C24" s="354" t="str">
        <f t="shared" si="1"/>
        <v>Percentage Reduction of Separately Regulated Pollutants</v>
      </c>
      <c r="D24" s="345" t="s">
        <v>684</v>
      </c>
      <c r="E24" s="345" t="s">
        <v>672</v>
      </c>
      <c r="F24" s="345" t="s">
        <v>685</v>
      </c>
      <c r="G24" s="345" t="s">
        <v>672</v>
      </c>
      <c r="H24" s="241">
        <v>322</v>
      </c>
      <c r="I24" s="367" t="s">
        <v>670</v>
      </c>
      <c r="J24" s="368" t="str">
        <f>IF(ISBLANK(INDEX('Policy Characteristics'!D:D,MATCH($C24,'Policy Characteristics'!$C:$C,0))),"",INDEX('Policy Characteristics'!D:D,MATCH($C24,'Policy Characteristics'!$C:$C,0)))</f>
        <v>Conventional Pollutant Standard</v>
      </c>
      <c r="K24" s="354"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4" t="str">
        <f>IF(ISBLANK(INDEX('Policy Characteristics'!I:I,MATCH($C24,'Policy Characteristics'!$C:$C,0))),"",INDEX('Policy Characteristics'!I:I,MATCH($C24,'Policy Characteristics'!$C:$C,0)))</f>
        <v>% reduction in emissions</v>
      </c>
      <c r="P24" s="3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4" t="str">
        <f>IF(ISBLANK(INDEX('Policy Characteristics'!K:K,MATCH($C24,'Policy Characteristics'!$C:$C,0))),"",INDEX('Policy Characteristics'!K:K,MATCH($C24,'Policy Characteristics'!$C:$C,0)))</f>
        <v>transportation-sector-main.html#conv-pol-stds</v>
      </c>
      <c r="R24" s="354" t="str">
        <f>IF(ISBLANK(INDEX('Policy Characteristics'!L:L,MATCH($C24,'Policy Characteristics'!$C:$C,0))),"",INDEX('Policy Characteristics'!L:L,MATCH($C24,'Policy Characteristics'!$C:$C,0)))</f>
        <v>conventional-pollutant-standards.html</v>
      </c>
    </row>
    <row r="25" spans="1:18" s="345" customFormat="1" ht="20" customHeight="1">
      <c r="A25" s="354" t="str">
        <f>IF(ISBLANK(INDEX('Policy Characteristics'!A:A,MATCH($C25,'Policy Characteristics'!$C:$C,0))),"",INDEX('Policy Characteristics'!A:A,MATCH($C25,'Policy Characteristics'!$C:$C,0)))</f>
        <v>Transportation</v>
      </c>
      <c r="B25" s="366" t="str">
        <f>IF(ISBLANK(INDEX('Policy Characteristics'!B:B,MATCH($C25,'Policy Characteristics'!$C:$C,0))),"",INDEX('Policy Characteristics'!B:B,MATCH($C25,'Policy Characteristics'!$C:$C,0)))</f>
        <v>Conventional Pollutant Standards</v>
      </c>
      <c r="C25" s="354" t="str">
        <f t="shared" si="1"/>
        <v>Percentage Reduction of Separately Regulated Pollutants</v>
      </c>
      <c r="D25" s="345" t="s">
        <v>684</v>
      </c>
      <c r="E25" s="345" t="s">
        <v>673</v>
      </c>
      <c r="F25" s="345" t="s">
        <v>685</v>
      </c>
      <c r="G25" s="345" t="s">
        <v>673</v>
      </c>
      <c r="H25" s="241">
        <v>323</v>
      </c>
      <c r="I25" s="369" t="s">
        <v>680</v>
      </c>
      <c r="J25" s="368" t="str">
        <f>IF(ISBLANK(INDEX('Policy Characteristics'!D:D,MATCH($C25,'Policy Characteristics'!$C:$C,0))),"",INDEX('Policy Characteristics'!D:D,MATCH($C25,'Policy Characteristics'!$C:$C,0)))</f>
        <v>Conventional Pollutant Standard</v>
      </c>
      <c r="K25" s="354"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4" t="str">
        <f>IF(ISBLANK(INDEX('Policy Characteristics'!I:I,MATCH($C25,'Policy Characteristics'!$C:$C,0))),"",INDEX('Policy Characteristics'!I:I,MATCH($C25,'Policy Characteristics'!$C:$C,0)))</f>
        <v>% reduction in emissions</v>
      </c>
      <c r="P25" s="3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4" t="str">
        <f>IF(ISBLANK(INDEX('Policy Characteristics'!K:K,MATCH($C25,'Policy Characteristics'!$C:$C,0))),"",INDEX('Policy Characteristics'!K:K,MATCH($C25,'Policy Characteristics'!$C:$C,0)))</f>
        <v>transportation-sector-main.html#conv-pol-stds</v>
      </c>
      <c r="R25" s="354" t="str">
        <f>IF(ISBLANK(INDEX('Policy Characteristics'!L:L,MATCH($C25,'Policy Characteristics'!$C:$C,0))),"",INDEX('Policy Characteristics'!L:L,MATCH($C25,'Policy Characteristics'!$C:$C,0)))</f>
        <v>conventional-pollutant-standards.html</v>
      </c>
    </row>
    <row r="26" spans="1:18" s="345" customFormat="1" ht="20" customHeight="1">
      <c r="A26" s="354" t="str">
        <f>IF(ISBLANK(INDEX('Policy Characteristics'!A:A,MATCH($C26,'Policy Characteristics'!$C:$C,0))),"",INDEX('Policy Characteristics'!A:A,MATCH($C26,'Policy Characteristics'!$C:$C,0)))</f>
        <v>Transportation</v>
      </c>
      <c r="B26" s="366" t="str">
        <f>IF(ISBLANK(INDEX('Policy Characteristics'!B:B,MATCH($C26,'Policy Characteristics'!$C:$C,0))),"",INDEX('Policy Characteristics'!B:B,MATCH($C26,'Policy Characteristics'!$C:$C,0)))</f>
        <v>Conventional Pollutant Standards</v>
      </c>
      <c r="C26" s="354" t="str">
        <f t="shared" si="1"/>
        <v>Percentage Reduction of Separately Regulated Pollutants</v>
      </c>
      <c r="D26" s="345" t="s">
        <v>684</v>
      </c>
      <c r="E26" s="345" t="s">
        <v>674</v>
      </c>
      <c r="F26" s="345" t="s">
        <v>685</v>
      </c>
      <c r="G26" s="345" t="s">
        <v>675</v>
      </c>
      <c r="H26" s="241">
        <v>324</v>
      </c>
      <c r="I26" s="369" t="s">
        <v>680</v>
      </c>
      <c r="J26" s="368" t="str">
        <f>IF(ISBLANK(INDEX('Policy Characteristics'!D:D,MATCH($C26,'Policy Characteristics'!$C:$C,0))),"",INDEX('Policy Characteristics'!D:D,MATCH($C26,'Policy Characteristics'!$C:$C,0)))</f>
        <v>Conventional Pollutant Standard</v>
      </c>
      <c r="K26" s="354"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4" t="str">
        <f>IF(ISBLANK(INDEX('Policy Characteristics'!I:I,MATCH($C26,'Policy Characteristics'!$C:$C,0))),"",INDEX('Policy Characteristics'!I:I,MATCH($C26,'Policy Characteristics'!$C:$C,0)))</f>
        <v>% reduction in emissions</v>
      </c>
      <c r="P26" s="3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4" t="str">
        <f>IF(ISBLANK(INDEX('Policy Characteristics'!K:K,MATCH($C26,'Policy Characteristics'!$C:$C,0))),"",INDEX('Policy Characteristics'!K:K,MATCH($C26,'Policy Characteristics'!$C:$C,0)))</f>
        <v>transportation-sector-main.html#conv-pol-stds</v>
      </c>
      <c r="R26" s="354" t="str">
        <f>IF(ISBLANK(INDEX('Policy Characteristics'!L:L,MATCH($C26,'Policy Characteristics'!$C:$C,0))),"",INDEX('Policy Characteristics'!L:L,MATCH($C26,'Policy Characteristics'!$C:$C,0)))</f>
        <v>conventional-pollutant-standards.html</v>
      </c>
    </row>
    <row r="27" spans="1:18" s="345" customFormat="1" ht="20" customHeight="1">
      <c r="A27" s="354" t="str">
        <f>IF(ISBLANK(INDEX('Policy Characteristics'!A:A,MATCH($C27,'Policy Characteristics'!$C:$C,0))),"",INDEX('Policy Characteristics'!A:A,MATCH($C27,'Policy Characteristics'!$C:$C,0)))</f>
        <v>Transportation</v>
      </c>
      <c r="B27" s="366" t="str">
        <f>IF(ISBLANK(INDEX('Policy Characteristics'!B:B,MATCH($C27,'Policy Characteristics'!$C:$C,0))),"",INDEX('Policy Characteristics'!B:B,MATCH($C27,'Policy Characteristics'!$C:$C,0)))</f>
        <v>Conventional Pollutant Standards</v>
      </c>
      <c r="C27" s="354" t="str">
        <f t="shared" si="1"/>
        <v>Percentage Reduction of Separately Regulated Pollutants</v>
      </c>
      <c r="D27" s="345" t="s">
        <v>684</v>
      </c>
      <c r="E27" s="345" t="s">
        <v>676</v>
      </c>
      <c r="F27" s="345" t="s">
        <v>685</v>
      </c>
      <c r="G27" s="345" t="s">
        <v>676</v>
      </c>
      <c r="H27" s="241">
        <v>325</v>
      </c>
      <c r="I27" s="369" t="s">
        <v>680</v>
      </c>
      <c r="J27" s="368" t="str">
        <f>IF(ISBLANK(INDEX('Policy Characteristics'!D:D,MATCH($C27,'Policy Characteristics'!$C:$C,0))),"",INDEX('Policy Characteristics'!D:D,MATCH($C27,'Policy Characteristics'!$C:$C,0)))</f>
        <v>Conventional Pollutant Standard</v>
      </c>
      <c r="K27" s="354"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4" t="str">
        <f>IF(ISBLANK(INDEX('Policy Characteristics'!I:I,MATCH($C27,'Policy Characteristics'!$C:$C,0))),"",INDEX('Policy Characteristics'!I:I,MATCH($C27,'Policy Characteristics'!$C:$C,0)))</f>
        <v>% reduction in emissions</v>
      </c>
      <c r="P27" s="3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4" t="str">
        <f>IF(ISBLANK(INDEX('Policy Characteristics'!K:K,MATCH($C27,'Policy Characteristics'!$C:$C,0))),"",INDEX('Policy Characteristics'!K:K,MATCH($C27,'Policy Characteristics'!$C:$C,0)))</f>
        <v>transportation-sector-main.html#conv-pol-stds</v>
      </c>
      <c r="R27" s="354" t="str">
        <f>IF(ISBLANK(INDEX('Policy Characteristics'!L:L,MATCH($C27,'Policy Characteristics'!$C:$C,0))),"",INDEX('Policy Characteristics'!L:L,MATCH($C27,'Policy Characteristics'!$C:$C,0)))</f>
        <v>conventional-pollutant-standards.html</v>
      </c>
    </row>
    <row r="28" spans="1:18" s="345" customFormat="1" ht="20" customHeight="1">
      <c r="A28" s="354" t="str">
        <f>IF(ISBLANK(INDEX('Policy Characteristics'!A:A,MATCH($C28,'Policy Characteristics'!$C:$C,0))),"",INDEX('Policy Characteristics'!A:A,MATCH($C28,'Policy Characteristics'!$C:$C,0)))</f>
        <v>Transportation</v>
      </c>
      <c r="B28" s="366" t="str">
        <f>IF(ISBLANK(INDEX('Policy Characteristics'!B:B,MATCH($C28,'Policy Characteristics'!$C:$C,0))),"",INDEX('Policy Characteristics'!B:B,MATCH($C28,'Policy Characteristics'!$C:$C,0)))</f>
        <v>Conventional Pollutant Standards</v>
      </c>
      <c r="C28" s="354" t="str">
        <f t="shared" si="1"/>
        <v>Percentage Reduction of Separately Regulated Pollutants</v>
      </c>
      <c r="D28" s="345" t="s">
        <v>684</v>
      </c>
      <c r="E28" s="345" t="s">
        <v>677</v>
      </c>
      <c r="F28" s="345" t="s">
        <v>685</v>
      </c>
      <c r="G28" s="345" t="s">
        <v>677</v>
      </c>
      <c r="H28" s="241">
        <v>326</v>
      </c>
      <c r="I28" s="369" t="s">
        <v>680</v>
      </c>
      <c r="J28" s="368" t="str">
        <f>IF(ISBLANK(INDEX('Policy Characteristics'!D:D,MATCH($C28,'Policy Characteristics'!$C:$C,0))),"",INDEX('Policy Characteristics'!D:D,MATCH($C28,'Policy Characteristics'!$C:$C,0)))</f>
        <v>Conventional Pollutant Standard</v>
      </c>
      <c r="K28" s="354"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4" t="str">
        <f>IF(ISBLANK(INDEX('Policy Characteristics'!I:I,MATCH($C28,'Policy Characteristics'!$C:$C,0))),"",INDEX('Policy Characteristics'!I:I,MATCH($C28,'Policy Characteristics'!$C:$C,0)))</f>
        <v>% reduction in emissions</v>
      </c>
      <c r="P28" s="3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4" t="str">
        <f>IF(ISBLANK(INDEX('Policy Characteristics'!K:K,MATCH($C28,'Policy Characteristics'!$C:$C,0))),"",INDEX('Policy Characteristics'!K:K,MATCH($C28,'Policy Characteristics'!$C:$C,0)))</f>
        <v>transportation-sector-main.html#conv-pol-stds</v>
      </c>
      <c r="R28" s="354" t="str">
        <f>IF(ISBLANK(INDEX('Policy Characteristics'!L:L,MATCH($C28,'Policy Characteristics'!$C:$C,0))),"",INDEX('Policy Characteristics'!L:L,MATCH($C28,'Policy Characteristics'!$C:$C,0)))</f>
        <v>conventional-pollutant-standards.html</v>
      </c>
    </row>
    <row r="29" spans="1:18" s="345" customFormat="1" ht="20" customHeight="1">
      <c r="A29" s="354" t="str">
        <f>IF(ISBLANK(INDEX('Policy Characteristics'!A:A,MATCH($C29,'Policy Characteristics'!$C:$C,0))),"",INDEX('Policy Characteristics'!A:A,MATCH($C29,'Policy Characteristics'!$C:$C,0)))</f>
        <v>Transportation</v>
      </c>
      <c r="B29" s="366" t="str">
        <f>IF(ISBLANK(INDEX('Policy Characteristics'!B:B,MATCH($C29,'Policy Characteristics'!$C:$C,0))),"",INDEX('Policy Characteristics'!B:B,MATCH($C29,'Policy Characteristics'!$C:$C,0)))</f>
        <v>Conventional Pollutant Standards</v>
      </c>
      <c r="C29" s="354" t="str">
        <f t="shared" si="1"/>
        <v>Percentage Reduction of Separately Regulated Pollutants</v>
      </c>
      <c r="D29" s="345" t="s">
        <v>684</v>
      </c>
      <c r="E29" s="345" t="s">
        <v>678</v>
      </c>
      <c r="F29" s="345" t="s">
        <v>685</v>
      </c>
      <c r="G29" s="345" t="s">
        <v>678</v>
      </c>
      <c r="H29" s="241">
        <v>327</v>
      </c>
      <c r="I29" s="369" t="s">
        <v>680</v>
      </c>
      <c r="J29" s="368" t="str">
        <f>IF(ISBLANK(INDEX('Policy Characteristics'!D:D,MATCH($C29,'Policy Characteristics'!$C:$C,0))),"",INDEX('Policy Characteristics'!D:D,MATCH($C29,'Policy Characteristics'!$C:$C,0)))</f>
        <v>Conventional Pollutant Standard</v>
      </c>
      <c r="K29" s="354"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4" t="str">
        <f>IF(ISBLANK(INDEX('Policy Characteristics'!I:I,MATCH($C29,'Policy Characteristics'!$C:$C,0))),"",INDEX('Policy Characteristics'!I:I,MATCH($C29,'Policy Characteristics'!$C:$C,0)))</f>
        <v>% reduction in emissions</v>
      </c>
      <c r="P29" s="3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4" t="str">
        <f>IF(ISBLANK(INDEX('Policy Characteristics'!K:K,MATCH($C29,'Policy Characteristics'!$C:$C,0))),"",INDEX('Policy Characteristics'!K:K,MATCH($C29,'Policy Characteristics'!$C:$C,0)))</f>
        <v>transportation-sector-main.html#conv-pol-stds</v>
      </c>
      <c r="R29" s="354" t="str">
        <f>IF(ISBLANK(INDEX('Policy Characteristics'!L:L,MATCH($C29,'Policy Characteristics'!$C:$C,0))),"",INDEX('Policy Characteristics'!L:L,MATCH($C29,'Policy Characteristics'!$C:$C,0)))</f>
        <v>conventional-pollutant-standards.html</v>
      </c>
    </row>
    <row r="30" spans="1:18" s="345" customFormat="1" ht="20" customHeight="1">
      <c r="A30" s="354" t="str">
        <f>IF(ISBLANK(INDEX('Policy Characteristics'!A:A,MATCH($C30,'Policy Characteristics'!$C:$C,0))),"",INDEX('Policy Characteristics'!A:A,MATCH($C30,'Policy Characteristics'!$C:$C,0)))</f>
        <v>Transportation</v>
      </c>
      <c r="B30" s="366" t="str">
        <f>IF(ISBLANK(INDEX('Policy Characteristics'!B:B,MATCH($C30,'Policy Characteristics'!$C:$C,0))),"",INDEX('Policy Characteristics'!B:B,MATCH($C30,'Policy Characteristics'!$C:$C,0)))</f>
        <v>Conventional Pollutant Standards</v>
      </c>
      <c r="C30" s="354" t="str">
        <f t="shared" si="1"/>
        <v>Percentage Reduction of Separately Regulated Pollutants</v>
      </c>
      <c r="D30" s="345" t="s">
        <v>684</v>
      </c>
      <c r="E30" s="345" t="s">
        <v>679</v>
      </c>
      <c r="F30" s="345" t="s">
        <v>685</v>
      </c>
      <c r="G30" s="345" t="s">
        <v>679</v>
      </c>
      <c r="H30" s="241">
        <v>328</v>
      </c>
      <c r="I30" s="369" t="s">
        <v>680</v>
      </c>
      <c r="J30" s="368" t="str">
        <f>IF(ISBLANK(INDEX('Policy Characteristics'!D:D,MATCH($C30,'Policy Characteristics'!$C:$C,0))),"",INDEX('Policy Characteristics'!D:D,MATCH($C30,'Policy Characteristics'!$C:$C,0)))</f>
        <v>Conventional Pollutant Standard</v>
      </c>
      <c r="K30" s="354"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4" t="str">
        <f>IF(ISBLANK(INDEX('Policy Characteristics'!I:I,MATCH($C30,'Policy Characteristics'!$C:$C,0))),"",INDEX('Policy Characteristics'!I:I,MATCH($C30,'Policy Characteristics'!$C:$C,0)))</f>
        <v>% reduction in emissions</v>
      </c>
      <c r="P30" s="3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4" t="str">
        <f>IF(ISBLANK(INDEX('Policy Characteristics'!K:K,MATCH($C30,'Policy Characteristics'!$C:$C,0))),"",INDEX('Policy Characteristics'!K:K,MATCH($C30,'Policy Characteristics'!$C:$C,0)))</f>
        <v>transportation-sector-main.html#conv-pol-stds</v>
      </c>
      <c r="R30" s="354" t="str">
        <f>IF(ISBLANK(INDEX('Policy Characteristics'!L:L,MATCH($C30,'Policy Characteristics'!$C:$C,0))),"",INDEX('Policy Characteristics'!L:L,MATCH($C30,'Policy Characteristics'!$C:$C,0)))</f>
        <v>conventional-pollutant-standards.html</v>
      </c>
    </row>
    <row r="31" spans="1:18" s="345" customFormat="1" ht="20" customHeight="1">
      <c r="A31" s="354" t="str">
        <f>IF(ISBLANK(INDEX('Policy Characteristics'!A:A,MATCH($C31,'Policy Characteristics'!$C:$C,0))),"",INDEX('Policy Characteristics'!A:A,MATCH($C31,'Policy Characteristics'!$C:$C,0)))</f>
        <v>Transportation</v>
      </c>
      <c r="B31" s="366" t="str">
        <f>IF(ISBLANK(INDEX('Policy Characteristics'!B:B,MATCH($C31,'Policy Characteristics'!$C:$C,0))),"",INDEX('Policy Characteristics'!B:B,MATCH($C31,'Policy Characteristics'!$C:$C,0)))</f>
        <v>Conventional Pollutant Standards</v>
      </c>
      <c r="C31" s="354" t="str">
        <f t="shared" si="1"/>
        <v>Percentage Reduction of Separately Regulated Pollutants</v>
      </c>
      <c r="D31" s="345" t="s">
        <v>684</v>
      </c>
      <c r="E31" s="345" t="s">
        <v>681</v>
      </c>
      <c r="F31" s="345" t="s">
        <v>685</v>
      </c>
      <c r="G31" s="345" t="s">
        <v>681</v>
      </c>
      <c r="H31" s="241">
        <v>329</v>
      </c>
      <c r="I31" s="369" t="s">
        <v>680</v>
      </c>
      <c r="J31" s="368" t="str">
        <f>IF(ISBLANK(INDEX('Policy Characteristics'!D:D,MATCH($C31,'Policy Characteristics'!$C:$C,0))),"",INDEX('Policy Characteristics'!D:D,MATCH($C31,'Policy Characteristics'!$C:$C,0)))</f>
        <v>Conventional Pollutant Standard</v>
      </c>
      <c r="K31" s="354"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4" t="str">
        <f>IF(ISBLANK(INDEX('Policy Characteristics'!I:I,MATCH($C31,'Policy Characteristics'!$C:$C,0))),"",INDEX('Policy Characteristics'!I:I,MATCH($C31,'Policy Characteristics'!$C:$C,0)))</f>
        <v>% reduction in emissions</v>
      </c>
      <c r="P31" s="3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4" t="str">
        <f>IF(ISBLANK(INDEX('Policy Characteristics'!K:K,MATCH($C31,'Policy Characteristics'!$C:$C,0))),"",INDEX('Policy Characteristics'!K:K,MATCH($C31,'Policy Characteristics'!$C:$C,0)))</f>
        <v>transportation-sector-main.html#conv-pol-stds</v>
      </c>
      <c r="R31" s="354" t="str">
        <f>IF(ISBLANK(INDEX('Policy Characteristics'!L:L,MATCH($C31,'Policy Characteristics'!$C:$C,0))),"",INDEX('Policy Characteristics'!L:L,MATCH($C31,'Policy Characteristics'!$C:$C,0)))</f>
        <v>conventional-pollutant-standards.html</v>
      </c>
    </row>
    <row r="32" spans="1:18" s="345" customFormat="1" ht="20" customHeight="1">
      <c r="A32" s="354" t="str">
        <f>IF(ISBLANK(INDEX('Policy Characteristics'!A:A,MATCH($C32,'Policy Characteristics'!$C:$C,0))),"",INDEX('Policy Characteristics'!A:A,MATCH($C32,'Policy Characteristics'!$C:$C,0)))</f>
        <v>Transportation</v>
      </c>
      <c r="B32" s="366" t="str">
        <f>IF(ISBLANK(INDEX('Policy Characteristics'!B:B,MATCH($C32,'Policy Characteristics'!$C:$C,0))),"",INDEX('Policy Characteristics'!B:B,MATCH($C32,'Policy Characteristics'!$C:$C,0)))</f>
        <v>Conventional Pollutant Standards</v>
      </c>
      <c r="C32" s="354" t="str">
        <f t="shared" si="1"/>
        <v>Percentage Reduction of Separately Regulated Pollutants</v>
      </c>
      <c r="D32" s="345" t="s">
        <v>686</v>
      </c>
      <c r="E32" s="345" t="s">
        <v>667</v>
      </c>
      <c r="F32" s="345" t="s">
        <v>687</v>
      </c>
      <c r="G32" s="345" t="s">
        <v>669</v>
      </c>
      <c r="H32" s="241">
        <v>330</v>
      </c>
      <c r="I32" s="367" t="s">
        <v>670</v>
      </c>
      <c r="J32" s="368" t="str">
        <f>IF(ISBLANK(INDEX('Policy Characteristics'!D:D,MATCH($C32,'Policy Characteristics'!$C:$C,0))),"",INDEX('Policy Characteristics'!D:D,MATCH($C32,'Policy Characteristics'!$C:$C,0)))</f>
        <v>Conventional Pollutant Standard</v>
      </c>
      <c r="K32" s="354"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4" t="str">
        <f>IF(ISBLANK(INDEX('Policy Characteristics'!I:I,MATCH($C32,'Policy Characteristics'!$C:$C,0))),"",INDEX('Policy Characteristics'!I:I,MATCH($C32,'Policy Characteristics'!$C:$C,0)))</f>
        <v>% reduction in emissions</v>
      </c>
      <c r="P32" s="3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4" t="str">
        <f>IF(ISBLANK(INDEX('Policy Characteristics'!K:K,MATCH($C32,'Policy Characteristics'!$C:$C,0))),"",INDEX('Policy Characteristics'!K:K,MATCH($C32,'Policy Characteristics'!$C:$C,0)))</f>
        <v>transportation-sector-main.html#conv-pol-stds</v>
      </c>
      <c r="R32" s="354" t="str">
        <f>IF(ISBLANK(INDEX('Policy Characteristics'!L:L,MATCH($C32,'Policy Characteristics'!$C:$C,0))),"",INDEX('Policy Characteristics'!L:L,MATCH($C32,'Policy Characteristics'!$C:$C,0)))</f>
        <v>conventional-pollutant-standards.html</v>
      </c>
    </row>
    <row r="33" spans="1:18" s="345" customFormat="1" ht="20" customHeight="1">
      <c r="A33" s="354" t="str">
        <f>IF(ISBLANK(INDEX('Policy Characteristics'!A:A,MATCH($C33,'Policy Characteristics'!$C:$C,0))),"",INDEX('Policy Characteristics'!A:A,MATCH($C33,'Policy Characteristics'!$C:$C,0)))</f>
        <v>Transportation</v>
      </c>
      <c r="B33" s="366" t="str">
        <f>IF(ISBLANK(INDEX('Policy Characteristics'!B:B,MATCH($C33,'Policy Characteristics'!$C:$C,0))),"",INDEX('Policy Characteristics'!B:B,MATCH($C33,'Policy Characteristics'!$C:$C,0)))</f>
        <v>Conventional Pollutant Standards</v>
      </c>
      <c r="C33" s="354" t="str">
        <f t="shared" ref="C33:C61" si="2">C$2</f>
        <v>Percentage Reduction of Separately Regulated Pollutants</v>
      </c>
      <c r="D33" s="345" t="s">
        <v>686</v>
      </c>
      <c r="E33" s="345" t="s">
        <v>671</v>
      </c>
      <c r="F33" s="345" t="s">
        <v>687</v>
      </c>
      <c r="G33" s="345" t="s">
        <v>671</v>
      </c>
      <c r="H33" s="241">
        <v>331</v>
      </c>
      <c r="I33" s="367" t="s">
        <v>670</v>
      </c>
      <c r="J33" s="368" t="str">
        <f>IF(ISBLANK(INDEX('Policy Characteristics'!D:D,MATCH($C33,'Policy Characteristics'!$C:$C,0))),"",INDEX('Policy Characteristics'!D:D,MATCH($C33,'Policy Characteristics'!$C:$C,0)))</f>
        <v>Conventional Pollutant Standard</v>
      </c>
      <c r="K33" s="354"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4" t="str">
        <f>IF(ISBLANK(INDEX('Policy Characteristics'!I:I,MATCH($C33,'Policy Characteristics'!$C:$C,0))),"",INDEX('Policy Characteristics'!I:I,MATCH($C33,'Policy Characteristics'!$C:$C,0)))</f>
        <v>% reduction in emissions</v>
      </c>
      <c r="P33" s="3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4" t="str">
        <f>IF(ISBLANK(INDEX('Policy Characteristics'!K:K,MATCH($C33,'Policy Characteristics'!$C:$C,0))),"",INDEX('Policy Characteristics'!K:K,MATCH($C33,'Policy Characteristics'!$C:$C,0)))</f>
        <v>transportation-sector-main.html#conv-pol-stds</v>
      </c>
      <c r="R33" s="354" t="str">
        <f>IF(ISBLANK(INDEX('Policy Characteristics'!L:L,MATCH($C33,'Policy Characteristics'!$C:$C,0))),"",INDEX('Policy Characteristics'!L:L,MATCH($C33,'Policy Characteristics'!$C:$C,0)))</f>
        <v>conventional-pollutant-standards.html</v>
      </c>
    </row>
    <row r="34" spans="1:18" s="345" customFormat="1" ht="20" customHeight="1">
      <c r="A34" s="354" t="str">
        <f>IF(ISBLANK(INDEX('Policy Characteristics'!A:A,MATCH($C34,'Policy Characteristics'!$C:$C,0))),"",INDEX('Policy Characteristics'!A:A,MATCH($C34,'Policy Characteristics'!$C:$C,0)))</f>
        <v>Transportation</v>
      </c>
      <c r="B34" s="366" t="str">
        <f>IF(ISBLANK(INDEX('Policy Characteristics'!B:B,MATCH($C34,'Policy Characteristics'!$C:$C,0))),"",INDEX('Policy Characteristics'!B:B,MATCH($C34,'Policy Characteristics'!$C:$C,0)))</f>
        <v>Conventional Pollutant Standards</v>
      </c>
      <c r="C34" s="354" t="str">
        <f t="shared" si="2"/>
        <v>Percentage Reduction of Separately Regulated Pollutants</v>
      </c>
      <c r="D34" s="345" t="s">
        <v>686</v>
      </c>
      <c r="E34" s="345" t="s">
        <v>672</v>
      </c>
      <c r="F34" s="345" t="s">
        <v>687</v>
      </c>
      <c r="G34" s="345" t="s">
        <v>672</v>
      </c>
      <c r="H34" s="241">
        <v>332</v>
      </c>
      <c r="I34" s="367" t="s">
        <v>670</v>
      </c>
      <c r="J34" s="368" t="str">
        <f>IF(ISBLANK(INDEX('Policy Characteristics'!D:D,MATCH($C34,'Policy Characteristics'!$C:$C,0))),"",INDEX('Policy Characteristics'!D:D,MATCH($C34,'Policy Characteristics'!$C:$C,0)))</f>
        <v>Conventional Pollutant Standard</v>
      </c>
      <c r="K34" s="354"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4" t="str">
        <f>IF(ISBLANK(INDEX('Policy Characteristics'!I:I,MATCH($C34,'Policy Characteristics'!$C:$C,0))),"",INDEX('Policy Characteristics'!I:I,MATCH($C34,'Policy Characteristics'!$C:$C,0)))</f>
        <v>% reduction in emissions</v>
      </c>
      <c r="P34" s="3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4" t="str">
        <f>IF(ISBLANK(INDEX('Policy Characteristics'!K:K,MATCH($C34,'Policy Characteristics'!$C:$C,0))),"",INDEX('Policy Characteristics'!K:K,MATCH($C34,'Policy Characteristics'!$C:$C,0)))</f>
        <v>transportation-sector-main.html#conv-pol-stds</v>
      </c>
      <c r="R34" s="354" t="str">
        <f>IF(ISBLANK(INDEX('Policy Characteristics'!L:L,MATCH($C34,'Policy Characteristics'!$C:$C,0))),"",INDEX('Policy Characteristics'!L:L,MATCH($C34,'Policy Characteristics'!$C:$C,0)))</f>
        <v>conventional-pollutant-standards.html</v>
      </c>
    </row>
    <row r="35" spans="1:18" s="345" customFormat="1" ht="20" customHeight="1">
      <c r="A35" s="354" t="str">
        <f>IF(ISBLANK(INDEX('Policy Characteristics'!A:A,MATCH($C35,'Policy Characteristics'!$C:$C,0))),"",INDEX('Policy Characteristics'!A:A,MATCH($C35,'Policy Characteristics'!$C:$C,0)))</f>
        <v>Transportation</v>
      </c>
      <c r="B35" s="366" t="str">
        <f>IF(ISBLANK(INDEX('Policy Characteristics'!B:B,MATCH($C35,'Policy Characteristics'!$C:$C,0))),"",INDEX('Policy Characteristics'!B:B,MATCH($C35,'Policy Characteristics'!$C:$C,0)))</f>
        <v>Conventional Pollutant Standards</v>
      </c>
      <c r="C35" s="354" t="str">
        <f t="shared" si="2"/>
        <v>Percentage Reduction of Separately Regulated Pollutants</v>
      </c>
      <c r="D35" s="345" t="s">
        <v>686</v>
      </c>
      <c r="E35" s="345" t="s">
        <v>673</v>
      </c>
      <c r="F35" s="345" t="s">
        <v>687</v>
      </c>
      <c r="G35" s="345" t="s">
        <v>673</v>
      </c>
      <c r="H35" s="241">
        <v>333</v>
      </c>
      <c r="I35" s="367" t="s">
        <v>670</v>
      </c>
      <c r="J35" s="368" t="str">
        <f>IF(ISBLANK(INDEX('Policy Characteristics'!D:D,MATCH($C35,'Policy Characteristics'!$C:$C,0))),"",INDEX('Policy Characteristics'!D:D,MATCH($C35,'Policy Characteristics'!$C:$C,0)))</f>
        <v>Conventional Pollutant Standard</v>
      </c>
      <c r="K35" s="354"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4" t="str">
        <f>IF(ISBLANK(INDEX('Policy Characteristics'!I:I,MATCH($C35,'Policy Characteristics'!$C:$C,0))),"",INDEX('Policy Characteristics'!I:I,MATCH($C35,'Policy Characteristics'!$C:$C,0)))</f>
        <v>% reduction in emissions</v>
      </c>
      <c r="P35" s="3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4" t="str">
        <f>IF(ISBLANK(INDEX('Policy Characteristics'!K:K,MATCH($C35,'Policy Characteristics'!$C:$C,0))),"",INDEX('Policy Characteristics'!K:K,MATCH($C35,'Policy Characteristics'!$C:$C,0)))</f>
        <v>transportation-sector-main.html#conv-pol-stds</v>
      </c>
      <c r="R35" s="354" t="str">
        <f>IF(ISBLANK(INDEX('Policy Characteristics'!L:L,MATCH($C35,'Policy Characteristics'!$C:$C,0))),"",INDEX('Policy Characteristics'!L:L,MATCH($C35,'Policy Characteristics'!$C:$C,0)))</f>
        <v>conventional-pollutant-standards.html</v>
      </c>
    </row>
    <row r="36" spans="1:18" s="345" customFormat="1" ht="20" customHeight="1">
      <c r="A36" s="354" t="str">
        <f>IF(ISBLANK(INDEX('Policy Characteristics'!A:A,MATCH($C36,'Policy Characteristics'!$C:$C,0))),"",INDEX('Policy Characteristics'!A:A,MATCH($C36,'Policy Characteristics'!$C:$C,0)))</f>
        <v>Transportation</v>
      </c>
      <c r="B36" s="366" t="str">
        <f>IF(ISBLANK(INDEX('Policy Characteristics'!B:B,MATCH($C36,'Policy Characteristics'!$C:$C,0))),"",INDEX('Policy Characteristics'!B:B,MATCH($C36,'Policy Characteristics'!$C:$C,0)))</f>
        <v>Conventional Pollutant Standards</v>
      </c>
      <c r="C36" s="354" t="str">
        <f t="shared" si="2"/>
        <v>Percentage Reduction of Separately Regulated Pollutants</v>
      </c>
      <c r="D36" s="345" t="s">
        <v>686</v>
      </c>
      <c r="E36" s="345" t="s">
        <v>674</v>
      </c>
      <c r="F36" s="345" t="s">
        <v>687</v>
      </c>
      <c r="G36" s="345" t="s">
        <v>675</v>
      </c>
      <c r="H36" s="241">
        <v>334</v>
      </c>
      <c r="I36" s="367" t="s">
        <v>670</v>
      </c>
      <c r="J36" s="368" t="str">
        <f>IF(ISBLANK(INDEX('Policy Characteristics'!D:D,MATCH($C36,'Policy Characteristics'!$C:$C,0))),"",INDEX('Policy Characteristics'!D:D,MATCH($C36,'Policy Characteristics'!$C:$C,0)))</f>
        <v>Conventional Pollutant Standard</v>
      </c>
      <c r="K36" s="354"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4" t="str">
        <f>IF(ISBLANK(INDEX('Policy Characteristics'!I:I,MATCH($C36,'Policy Characteristics'!$C:$C,0))),"",INDEX('Policy Characteristics'!I:I,MATCH($C36,'Policy Characteristics'!$C:$C,0)))</f>
        <v>% reduction in emissions</v>
      </c>
      <c r="P36" s="3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4" t="str">
        <f>IF(ISBLANK(INDEX('Policy Characteristics'!K:K,MATCH($C36,'Policy Characteristics'!$C:$C,0))),"",INDEX('Policy Characteristics'!K:K,MATCH($C36,'Policy Characteristics'!$C:$C,0)))</f>
        <v>transportation-sector-main.html#conv-pol-stds</v>
      </c>
      <c r="R36" s="354" t="str">
        <f>IF(ISBLANK(INDEX('Policy Characteristics'!L:L,MATCH($C36,'Policy Characteristics'!$C:$C,0))),"",INDEX('Policy Characteristics'!L:L,MATCH($C36,'Policy Characteristics'!$C:$C,0)))</f>
        <v>conventional-pollutant-standards.html</v>
      </c>
    </row>
    <row r="37" spans="1:18" s="345" customFormat="1" ht="20" customHeight="1">
      <c r="A37" s="354" t="str">
        <f>IF(ISBLANK(INDEX('Policy Characteristics'!A:A,MATCH($C37,'Policy Characteristics'!$C:$C,0))),"",INDEX('Policy Characteristics'!A:A,MATCH($C37,'Policy Characteristics'!$C:$C,0)))</f>
        <v>Transportation</v>
      </c>
      <c r="B37" s="366" t="str">
        <f>IF(ISBLANK(INDEX('Policy Characteristics'!B:B,MATCH($C37,'Policy Characteristics'!$C:$C,0))),"",INDEX('Policy Characteristics'!B:B,MATCH($C37,'Policy Characteristics'!$C:$C,0)))</f>
        <v>Conventional Pollutant Standards</v>
      </c>
      <c r="C37" s="354" t="str">
        <f t="shared" si="2"/>
        <v>Percentage Reduction of Separately Regulated Pollutants</v>
      </c>
      <c r="D37" s="345" t="s">
        <v>686</v>
      </c>
      <c r="E37" s="345" t="s">
        <v>676</v>
      </c>
      <c r="F37" s="345" t="s">
        <v>687</v>
      </c>
      <c r="G37" s="345" t="s">
        <v>676</v>
      </c>
      <c r="H37" s="241">
        <v>335</v>
      </c>
      <c r="I37" s="369" t="s">
        <v>680</v>
      </c>
      <c r="J37" s="368" t="str">
        <f>IF(ISBLANK(INDEX('Policy Characteristics'!D:D,MATCH($C37,'Policy Characteristics'!$C:$C,0))),"",INDEX('Policy Characteristics'!D:D,MATCH($C37,'Policy Characteristics'!$C:$C,0)))</f>
        <v>Conventional Pollutant Standard</v>
      </c>
      <c r="K37" s="354"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4" t="str">
        <f>IF(ISBLANK(INDEX('Policy Characteristics'!I:I,MATCH($C37,'Policy Characteristics'!$C:$C,0))),"",INDEX('Policy Characteristics'!I:I,MATCH($C37,'Policy Characteristics'!$C:$C,0)))</f>
        <v>% reduction in emissions</v>
      </c>
      <c r="P37" s="3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4" t="str">
        <f>IF(ISBLANK(INDEX('Policy Characteristics'!K:K,MATCH($C37,'Policy Characteristics'!$C:$C,0))),"",INDEX('Policy Characteristics'!K:K,MATCH($C37,'Policy Characteristics'!$C:$C,0)))</f>
        <v>transportation-sector-main.html#conv-pol-stds</v>
      </c>
      <c r="R37" s="354" t="str">
        <f>IF(ISBLANK(INDEX('Policy Characteristics'!L:L,MATCH($C37,'Policy Characteristics'!$C:$C,0))),"",INDEX('Policy Characteristics'!L:L,MATCH($C37,'Policy Characteristics'!$C:$C,0)))</f>
        <v>conventional-pollutant-standards.html</v>
      </c>
    </row>
    <row r="38" spans="1:18" s="345" customFormat="1" ht="20" customHeight="1">
      <c r="A38" s="354" t="str">
        <f>IF(ISBLANK(INDEX('Policy Characteristics'!A:A,MATCH($C38,'Policy Characteristics'!$C:$C,0))),"",INDEX('Policy Characteristics'!A:A,MATCH($C38,'Policy Characteristics'!$C:$C,0)))</f>
        <v>Transportation</v>
      </c>
      <c r="B38" s="366" t="str">
        <f>IF(ISBLANK(INDEX('Policy Characteristics'!B:B,MATCH($C38,'Policy Characteristics'!$C:$C,0))),"",INDEX('Policy Characteristics'!B:B,MATCH($C38,'Policy Characteristics'!$C:$C,0)))</f>
        <v>Conventional Pollutant Standards</v>
      </c>
      <c r="C38" s="354" t="str">
        <f t="shared" si="2"/>
        <v>Percentage Reduction of Separately Regulated Pollutants</v>
      </c>
      <c r="D38" s="345" t="s">
        <v>686</v>
      </c>
      <c r="E38" s="345" t="s">
        <v>677</v>
      </c>
      <c r="F38" s="345" t="s">
        <v>687</v>
      </c>
      <c r="G38" s="345" t="s">
        <v>677</v>
      </c>
      <c r="H38" s="241">
        <v>336</v>
      </c>
      <c r="I38" s="367" t="s">
        <v>670</v>
      </c>
      <c r="J38" s="368" t="str">
        <f>IF(ISBLANK(INDEX('Policy Characteristics'!D:D,MATCH($C38,'Policy Characteristics'!$C:$C,0))),"",INDEX('Policy Characteristics'!D:D,MATCH($C38,'Policy Characteristics'!$C:$C,0)))</f>
        <v>Conventional Pollutant Standard</v>
      </c>
      <c r="K38" s="354"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4" t="str">
        <f>IF(ISBLANK(INDEX('Policy Characteristics'!I:I,MATCH($C38,'Policy Characteristics'!$C:$C,0))),"",INDEX('Policy Characteristics'!I:I,MATCH($C38,'Policy Characteristics'!$C:$C,0)))</f>
        <v>% reduction in emissions</v>
      </c>
      <c r="P38" s="3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4" t="str">
        <f>IF(ISBLANK(INDEX('Policy Characteristics'!K:K,MATCH($C38,'Policy Characteristics'!$C:$C,0))),"",INDEX('Policy Characteristics'!K:K,MATCH($C38,'Policy Characteristics'!$C:$C,0)))</f>
        <v>transportation-sector-main.html#conv-pol-stds</v>
      </c>
      <c r="R38" s="354" t="str">
        <f>IF(ISBLANK(INDEX('Policy Characteristics'!L:L,MATCH($C38,'Policy Characteristics'!$C:$C,0))),"",INDEX('Policy Characteristics'!L:L,MATCH($C38,'Policy Characteristics'!$C:$C,0)))</f>
        <v>conventional-pollutant-standards.html</v>
      </c>
    </row>
    <row r="39" spans="1:18" s="345" customFormat="1" ht="20" customHeight="1">
      <c r="A39" s="354" t="str">
        <f>IF(ISBLANK(INDEX('Policy Characteristics'!A:A,MATCH($C39,'Policy Characteristics'!$C:$C,0))),"",INDEX('Policy Characteristics'!A:A,MATCH($C39,'Policy Characteristics'!$C:$C,0)))</f>
        <v>Transportation</v>
      </c>
      <c r="B39" s="366" t="str">
        <f>IF(ISBLANK(INDEX('Policy Characteristics'!B:B,MATCH($C39,'Policy Characteristics'!$C:$C,0))),"",INDEX('Policy Characteristics'!B:B,MATCH($C39,'Policy Characteristics'!$C:$C,0)))</f>
        <v>Conventional Pollutant Standards</v>
      </c>
      <c r="C39" s="354" t="str">
        <f t="shared" si="2"/>
        <v>Percentage Reduction of Separately Regulated Pollutants</v>
      </c>
      <c r="D39" s="345" t="s">
        <v>686</v>
      </c>
      <c r="E39" s="345" t="s">
        <v>678</v>
      </c>
      <c r="F39" s="345" t="s">
        <v>687</v>
      </c>
      <c r="G39" s="345" t="s">
        <v>678</v>
      </c>
      <c r="H39" s="241">
        <v>337</v>
      </c>
      <c r="I39" s="367" t="s">
        <v>670</v>
      </c>
      <c r="J39" s="368" t="str">
        <f>IF(ISBLANK(INDEX('Policy Characteristics'!D:D,MATCH($C39,'Policy Characteristics'!$C:$C,0))),"",INDEX('Policy Characteristics'!D:D,MATCH($C39,'Policy Characteristics'!$C:$C,0)))</f>
        <v>Conventional Pollutant Standard</v>
      </c>
      <c r="K39" s="354"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4" t="str">
        <f>IF(ISBLANK(INDEX('Policy Characteristics'!I:I,MATCH($C39,'Policy Characteristics'!$C:$C,0))),"",INDEX('Policy Characteristics'!I:I,MATCH($C39,'Policy Characteristics'!$C:$C,0)))</f>
        <v>% reduction in emissions</v>
      </c>
      <c r="P39" s="3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4" t="str">
        <f>IF(ISBLANK(INDEX('Policy Characteristics'!K:K,MATCH($C39,'Policy Characteristics'!$C:$C,0))),"",INDEX('Policy Characteristics'!K:K,MATCH($C39,'Policy Characteristics'!$C:$C,0)))</f>
        <v>transportation-sector-main.html#conv-pol-stds</v>
      </c>
      <c r="R39" s="354" t="str">
        <f>IF(ISBLANK(INDEX('Policy Characteristics'!L:L,MATCH($C39,'Policy Characteristics'!$C:$C,0))),"",INDEX('Policy Characteristics'!L:L,MATCH($C39,'Policy Characteristics'!$C:$C,0)))</f>
        <v>conventional-pollutant-standards.html</v>
      </c>
    </row>
    <row r="40" spans="1:18" s="345" customFormat="1" ht="20" customHeight="1">
      <c r="A40" s="354" t="str">
        <f>IF(ISBLANK(INDEX('Policy Characteristics'!A:A,MATCH($C40,'Policy Characteristics'!$C:$C,0))),"",INDEX('Policy Characteristics'!A:A,MATCH($C40,'Policy Characteristics'!$C:$C,0)))</f>
        <v>Transportation</v>
      </c>
      <c r="B40" s="366" t="str">
        <f>IF(ISBLANK(INDEX('Policy Characteristics'!B:B,MATCH($C40,'Policy Characteristics'!$C:$C,0))),"",INDEX('Policy Characteristics'!B:B,MATCH($C40,'Policy Characteristics'!$C:$C,0)))</f>
        <v>Conventional Pollutant Standards</v>
      </c>
      <c r="C40" s="354" t="str">
        <f t="shared" si="2"/>
        <v>Percentage Reduction of Separately Regulated Pollutants</v>
      </c>
      <c r="D40" s="345" t="s">
        <v>686</v>
      </c>
      <c r="E40" s="345" t="s">
        <v>679</v>
      </c>
      <c r="F40" s="345" t="s">
        <v>687</v>
      </c>
      <c r="G40" s="345" t="s">
        <v>679</v>
      </c>
      <c r="H40" s="241">
        <v>338</v>
      </c>
      <c r="I40" s="369" t="s">
        <v>680</v>
      </c>
      <c r="J40" s="368" t="str">
        <f>IF(ISBLANK(INDEX('Policy Characteristics'!D:D,MATCH($C40,'Policy Characteristics'!$C:$C,0))),"",INDEX('Policy Characteristics'!D:D,MATCH($C40,'Policy Characteristics'!$C:$C,0)))</f>
        <v>Conventional Pollutant Standard</v>
      </c>
      <c r="K40" s="354"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4" t="str">
        <f>IF(ISBLANK(INDEX('Policy Characteristics'!I:I,MATCH($C40,'Policy Characteristics'!$C:$C,0))),"",INDEX('Policy Characteristics'!I:I,MATCH($C40,'Policy Characteristics'!$C:$C,0)))</f>
        <v>% reduction in emissions</v>
      </c>
      <c r="P40" s="3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4" t="str">
        <f>IF(ISBLANK(INDEX('Policy Characteristics'!K:K,MATCH($C40,'Policy Characteristics'!$C:$C,0))),"",INDEX('Policy Characteristics'!K:K,MATCH($C40,'Policy Characteristics'!$C:$C,0)))</f>
        <v>transportation-sector-main.html#conv-pol-stds</v>
      </c>
      <c r="R40" s="354" t="str">
        <f>IF(ISBLANK(INDEX('Policy Characteristics'!L:L,MATCH($C40,'Policy Characteristics'!$C:$C,0))),"",INDEX('Policy Characteristics'!L:L,MATCH($C40,'Policy Characteristics'!$C:$C,0)))</f>
        <v>conventional-pollutant-standards.html</v>
      </c>
    </row>
    <row r="41" spans="1:18" s="345" customFormat="1" ht="20" customHeight="1">
      <c r="A41" s="354" t="str">
        <f>IF(ISBLANK(INDEX('Policy Characteristics'!A:A,MATCH($C41,'Policy Characteristics'!$C:$C,0))),"",INDEX('Policy Characteristics'!A:A,MATCH($C41,'Policy Characteristics'!$C:$C,0)))</f>
        <v>Transportation</v>
      </c>
      <c r="B41" s="366" t="str">
        <f>IF(ISBLANK(INDEX('Policy Characteristics'!B:B,MATCH($C41,'Policy Characteristics'!$C:$C,0))),"",INDEX('Policy Characteristics'!B:B,MATCH($C41,'Policy Characteristics'!$C:$C,0)))</f>
        <v>Conventional Pollutant Standards</v>
      </c>
      <c r="C41" s="354" t="str">
        <f t="shared" si="2"/>
        <v>Percentage Reduction of Separately Regulated Pollutants</v>
      </c>
      <c r="D41" s="345" t="s">
        <v>686</v>
      </c>
      <c r="E41" s="345" t="s">
        <v>681</v>
      </c>
      <c r="F41" s="345" t="s">
        <v>687</v>
      </c>
      <c r="G41" s="345" t="s">
        <v>681</v>
      </c>
      <c r="H41" s="241">
        <v>339</v>
      </c>
      <c r="I41" s="369" t="s">
        <v>680</v>
      </c>
      <c r="J41" s="368" t="str">
        <f>IF(ISBLANK(INDEX('Policy Characteristics'!D:D,MATCH($C41,'Policy Characteristics'!$C:$C,0))),"",INDEX('Policy Characteristics'!D:D,MATCH($C41,'Policy Characteristics'!$C:$C,0)))</f>
        <v>Conventional Pollutant Standard</v>
      </c>
      <c r="K41" s="354"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4" t="str">
        <f>IF(ISBLANK(INDEX('Policy Characteristics'!I:I,MATCH($C41,'Policy Characteristics'!$C:$C,0))),"",INDEX('Policy Characteristics'!I:I,MATCH($C41,'Policy Characteristics'!$C:$C,0)))</f>
        <v>% reduction in emissions</v>
      </c>
      <c r="P41" s="3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4" t="str">
        <f>IF(ISBLANK(INDEX('Policy Characteristics'!K:K,MATCH($C41,'Policy Characteristics'!$C:$C,0))),"",INDEX('Policy Characteristics'!K:K,MATCH($C41,'Policy Characteristics'!$C:$C,0)))</f>
        <v>transportation-sector-main.html#conv-pol-stds</v>
      </c>
      <c r="R41" s="354" t="str">
        <f>IF(ISBLANK(INDEX('Policy Characteristics'!L:L,MATCH($C41,'Policy Characteristics'!$C:$C,0))),"",INDEX('Policy Characteristics'!L:L,MATCH($C41,'Policy Characteristics'!$C:$C,0)))</f>
        <v>conventional-pollutant-standards.html</v>
      </c>
    </row>
    <row r="42" spans="1:18" s="345" customFormat="1" ht="20" customHeight="1">
      <c r="A42" s="354" t="str">
        <f>IF(ISBLANK(INDEX('Policy Characteristics'!A:A,MATCH($C42,'Policy Characteristics'!$C:$C,0))),"",INDEX('Policy Characteristics'!A:A,MATCH($C42,'Policy Characteristics'!$C:$C,0)))</f>
        <v>Transportation</v>
      </c>
      <c r="B42" s="366" t="str">
        <f>IF(ISBLANK(INDEX('Policy Characteristics'!B:B,MATCH($C42,'Policy Characteristics'!$C:$C,0))),"",INDEX('Policy Characteristics'!B:B,MATCH($C42,'Policy Characteristics'!$C:$C,0)))</f>
        <v>Conventional Pollutant Standards</v>
      </c>
      <c r="C42" s="354" t="str">
        <f t="shared" si="2"/>
        <v>Percentage Reduction of Separately Regulated Pollutants</v>
      </c>
      <c r="D42" s="345" t="s">
        <v>688</v>
      </c>
      <c r="E42" s="345" t="s">
        <v>667</v>
      </c>
      <c r="F42" s="345" t="s">
        <v>689</v>
      </c>
      <c r="G42" s="345" t="s">
        <v>669</v>
      </c>
      <c r="H42" s="241">
        <v>340</v>
      </c>
      <c r="I42" s="367" t="s">
        <v>670</v>
      </c>
      <c r="J42" s="368" t="str">
        <f>IF(ISBLANK(INDEX('Policy Characteristics'!D:D,MATCH($C42,'Policy Characteristics'!$C:$C,0))),"",INDEX('Policy Characteristics'!D:D,MATCH($C42,'Policy Characteristics'!$C:$C,0)))</f>
        <v>Conventional Pollutant Standard</v>
      </c>
      <c r="K42" s="354"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4" t="str">
        <f>IF(ISBLANK(INDEX('Policy Characteristics'!I:I,MATCH($C42,'Policy Characteristics'!$C:$C,0))),"",INDEX('Policy Characteristics'!I:I,MATCH($C42,'Policy Characteristics'!$C:$C,0)))</f>
        <v>% reduction in emissions</v>
      </c>
      <c r="P42" s="3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4" t="str">
        <f>IF(ISBLANK(INDEX('Policy Characteristics'!K:K,MATCH($C42,'Policy Characteristics'!$C:$C,0))),"",INDEX('Policy Characteristics'!K:K,MATCH($C42,'Policy Characteristics'!$C:$C,0)))</f>
        <v>transportation-sector-main.html#conv-pol-stds</v>
      </c>
      <c r="R42" s="354" t="str">
        <f>IF(ISBLANK(INDEX('Policy Characteristics'!L:L,MATCH($C42,'Policy Characteristics'!$C:$C,0))),"",INDEX('Policy Characteristics'!L:L,MATCH($C42,'Policy Characteristics'!$C:$C,0)))</f>
        <v>conventional-pollutant-standards.html</v>
      </c>
    </row>
    <row r="43" spans="1:18" s="345" customFormat="1" ht="20" customHeight="1">
      <c r="A43" s="354" t="str">
        <f>IF(ISBLANK(INDEX('Policy Characteristics'!A:A,MATCH($C43,'Policy Characteristics'!$C:$C,0))),"",INDEX('Policy Characteristics'!A:A,MATCH($C43,'Policy Characteristics'!$C:$C,0)))</f>
        <v>Transportation</v>
      </c>
      <c r="B43" s="366" t="str">
        <f>IF(ISBLANK(INDEX('Policy Characteristics'!B:B,MATCH($C43,'Policy Characteristics'!$C:$C,0))),"",INDEX('Policy Characteristics'!B:B,MATCH($C43,'Policy Characteristics'!$C:$C,0)))</f>
        <v>Conventional Pollutant Standards</v>
      </c>
      <c r="C43" s="354" t="str">
        <f t="shared" si="2"/>
        <v>Percentage Reduction of Separately Regulated Pollutants</v>
      </c>
      <c r="D43" s="345" t="s">
        <v>688</v>
      </c>
      <c r="E43" s="345" t="s">
        <v>671</v>
      </c>
      <c r="F43" s="345" t="s">
        <v>689</v>
      </c>
      <c r="G43" s="345" t="s">
        <v>671</v>
      </c>
      <c r="H43" s="241">
        <v>341</v>
      </c>
      <c r="I43" s="367" t="s">
        <v>670</v>
      </c>
      <c r="J43" s="368" t="str">
        <f>IF(ISBLANK(INDEX('Policy Characteristics'!D:D,MATCH($C43,'Policy Characteristics'!$C:$C,0))),"",INDEX('Policy Characteristics'!D:D,MATCH($C43,'Policy Characteristics'!$C:$C,0)))</f>
        <v>Conventional Pollutant Standard</v>
      </c>
      <c r="K43" s="354"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4" t="str">
        <f>IF(ISBLANK(INDEX('Policy Characteristics'!I:I,MATCH($C43,'Policy Characteristics'!$C:$C,0))),"",INDEX('Policy Characteristics'!I:I,MATCH($C43,'Policy Characteristics'!$C:$C,0)))</f>
        <v>% reduction in emissions</v>
      </c>
      <c r="P43" s="3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4" t="str">
        <f>IF(ISBLANK(INDEX('Policy Characteristics'!K:K,MATCH($C43,'Policy Characteristics'!$C:$C,0))),"",INDEX('Policy Characteristics'!K:K,MATCH($C43,'Policy Characteristics'!$C:$C,0)))</f>
        <v>transportation-sector-main.html#conv-pol-stds</v>
      </c>
      <c r="R43" s="354" t="str">
        <f>IF(ISBLANK(INDEX('Policy Characteristics'!L:L,MATCH($C43,'Policy Characteristics'!$C:$C,0))),"",INDEX('Policy Characteristics'!L:L,MATCH($C43,'Policy Characteristics'!$C:$C,0)))</f>
        <v>conventional-pollutant-standards.html</v>
      </c>
    </row>
    <row r="44" spans="1:18" s="345" customFormat="1" ht="20" customHeight="1">
      <c r="A44" s="354" t="str">
        <f>IF(ISBLANK(INDEX('Policy Characteristics'!A:A,MATCH($C44,'Policy Characteristics'!$C:$C,0))),"",INDEX('Policy Characteristics'!A:A,MATCH($C44,'Policy Characteristics'!$C:$C,0)))</f>
        <v>Transportation</v>
      </c>
      <c r="B44" s="366" t="str">
        <f>IF(ISBLANK(INDEX('Policy Characteristics'!B:B,MATCH($C44,'Policy Characteristics'!$C:$C,0))),"",INDEX('Policy Characteristics'!B:B,MATCH($C44,'Policy Characteristics'!$C:$C,0)))</f>
        <v>Conventional Pollutant Standards</v>
      </c>
      <c r="C44" s="354" t="str">
        <f t="shared" si="2"/>
        <v>Percentage Reduction of Separately Regulated Pollutants</v>
      </c>
      <c r="D44" s="345" t="s">
        <v>688</v>
      </c>
      <c r="E44" s="345" t="s">
        <v>672</v>
      </c>
      <c r="F44" s="345" t="s">
        <v>689</v>
      </c>
      <c r="G44" s="345" t="s">
        <v>672</v>
      </c>
      <c r="H44" s="241">
        <v>342</v>
      </c>
      <c r="I44" s="367" t="s">
        <v>670</v>
      </c>
      <c r="J44" s="368" t="str">
        <f>IF(ISBLANK(INDEX('Policy Characteristics'!D:D,MATCH($C44,'Policy Characteristics'!$C:$C,0))),"",INDEX('Policy Characteristics'!D:D,MATCH($C44,'Policy Characteristics'!$C:$C,0)))</f>
        <v>Conventional Pollutant Standard</v>
      </c>
      <c r="K44" s="354"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4" t="str">
        <f>IF(ISBLANK(INDEX('Policy Characteristics'!I:I,MATCH($C44,'Policy Characteristics'!$C:$C,0))),"",INDEX('Policy Characteristics'!I:I,MATCH($C44,'Policy Characteristics'!$C:$C,0)))</f>
        <v>% reduction in emissions</v>
      </c>
      <c r="P44" s="3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4" t="str">
        <f>IF(ISBLANK(INDEX('Policy Characteristics'!K:K,MATCH($C44,'Policy Characteristics'!$C:$C,0))),"",INDEX('Policy Characteristics'!K:K,MATCH($C44,'Policy Characteristics'!$C:$C,0)))</f>
        <v>transportation-sector-main.html#conv-pol-stds</v>
      </c>
      <c r="R44" s="354" t="str">
        <f>IF(ISBLANK(INDEX('Policy Characteristics'!L:L,MATCH($C44,'Policy Characteristics'!$C:$C,0))),"",INDEX('Policy Characteristics'!L:L,MATCH($C44,'Policy Characteristics'!$C:$C,0)))</f>
        <v>conventional-pollutant-standards.html</v>
      </c>
    </row>
    <row r="45" spans="1:18" s="345" customFormat="1" ht="20" customHeight="1">
      <c r="A45" s="354" t="str">
        <f>IF(ISBLANK(INDEX('Policy Characteristics'!A:A,MATCH($C45,'Policy Characteristics'!$C:$C,0))),"",INDEX('Policy Characteristics'!A:A,MATCH($C45,'Policy Characteristics'!$C:$C,0)))</f>
        <v>Transportation</v>
      </c>
      <c r="B45" s="366" t="str">
        <f>IF(ISBLANK(INDEX('Policy Characteristics'!B:B,MATCH($C45,'Policy Characteristics'!$C:$C,0))),"",INDEX('Policy Characteristics'!B:B,MATCH($C45,'Policy Characteristics'!$C:$C,0)))</f>
        <v>Conventional Pollutant Standards</v>
      </c>
      <c r="C45" s="354" t="str">
        <f t="shared" si="2"/>
        <v>Percentage Reduction of Separately Regulated Pollutants</v>
      </c>
      <c r="D45" s="345" t="s">
        <v>688</v>
      </c>
      <c r="E45" s="345" t="s">
        <v>673</v>
      </c>
      <c r="F45" s="345" t="s">
        <v>689</v>
      </c>
      <c r="G45" s="345" t="s">
        <v>673</v>
      </c>
      <c r="H45" s="241">
        <v>343</v>
      </c>
      <c r="I45" s="367" t="s">
        <v>670</v>
      </c>
      <c r="J45" s="368" t="str">
        <f>IF(ISBLANK(INDEX('Policy Characteristics'!D:D,MATCH($C45,'Policy Characteristics'!$C:$C,0))),"",INDEX('Policy Characteristics'!D:D,MATCH($C45,'Policy Characteristics'!$C:$C,0)))</f>
        <v>Conventional Pollutant Standard</v>
      </c>
      <c r="K45" s="354"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4" t="str">
        <f>IF(ISBLANK(INDEX('Policy Characteristics'!I:I,MATCH($C45,'Policy Characteristics'!$C:$C,0))),"",INDEX('Policy Characteristics'!I:I,MATCH($C45,'Policy Characteristics'!$C:$C,0)))</f>
        <v>% reduction in emissions</v>
      </c>
      <c r="P45" s="3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4" t="str">
        <f>IF(ISBLANK(INDEX('Policy Characteristics'!K:K,MATCH($C45,'Policy Characteristics'!$C:$C,0))),"",INDEX('Policy Characteristics'!K:K,MATCH($C45,'Policy Characteristics'!$C:$C,0)))</f>
        <v>transportation-sector-main.html#conv-pol-stds</v>
      </c>
      <c r="R45" s="354" t="str">
        <f>IF(ISBLANK(INDEX('Policy Characteristics'!L:L,MATCH($C45,'Policy Characteristics'!$C:$C,0))),"",INDEX('Policy Characteristics'!L:L,MATCH($C45,'Policy Characteristics'!$C:$C,0)))</f>
        <v>conventional-pollutant-standards.html</v>
      </c>
    </row>
    <row r="46" spans="1:18" s="345" customFormat="1" ht="20" customHeight="1">
      <c r="A46" s="354" t="str">
        <f>IF(ISBLANK(INDEX('Policy Characteristics'!A:A,MATCH($C46,'Policy Characteristics'!$C:$C,0))),"",INDEX('Policy Characteristics'!A:A,MATCH($C46,'Policy Characteristics'!$C:$C,0)))</f>
        <v>Transportation</v>
      </c>
      <c r="B46" s="366" t="str">
        <f>IF(ISBLANK(INDEX('Policy Characteristics'!B:B,MATCH($C46,'Policy Characteristics'!$C:$C,0))),"",INDEX('Policy Characteristics'!B:B,MATCH($C46,'Policy Characteristics'!$C:$C,0)))</f>
        <v>Conventional Pollutant Standards</v>
      </c>
      <c r="C46" s="354" t="str">
        <f t="shared" si="2"/>
        <v>Percentage Reduction of Separately Regulated Pollutants</v>
      </c>
      <c r="D46" s="345" t="s">
        <v>688</v>
      </c>
      <c r="E46" s="345" t="s">
        <v>674</v>
      </c>
      <c r="F46" s="345" t="s">
        <v>689</v>
      </c>
      <c r="G46" s="345" t="s">
        <v>675</v>
      </c>
      <c r="H46" s="241">
        <v>344</v>
      </c>
      <c r="I46" s="367" t="s">
        <v>670</v>
      </c>
      <c r="J46" s="368" t="str">
        <f>IF(ISBLANK(INDEX('Policy Characteristics'!D:D,MATCH($C46,'Policy Characteristics'!$C:$C,0))),"",INDEX('Policy Characteristics'!D:D,MATCH($C46,'Policy Characteristics'!$C:$C,0)))</f>
        <v>Conventional Pollutant Standard</v>
      </c>
      <c r="K46" s="354"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4" t="str">
        <f>IF(ISBLANK(INDEX('Policy Characteristics'!I:I,MATCH($C46,'Policy Characteristics'!$C:$C,0))),"",INDEX('Policy Characteristics'!I:I,MATCH($C46,'Policy Characteristics'!$C:$C,0)))</f>
        <v>% reduction in emissions</v>
      </c>
      <c r="P46" s="3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4" t="str">
        <f>IF(ISBLANK(INDEX('Policy Characteristics'!K:K,MATCH($C46,'Policy Characteristics'!$C:$C,0))),"",INDEX('Policy Characteristics'!K:K,MATCH($C46,'Policy Characteristics'!$C:$C,0)))</f>
        <v>transportation-sector-main.html#conv-pol-stds</v>
      </c>
      <c r="R46" s="354" t="str">
        <f>IF(ISBLANK(INDEX('Policy Characteristics'!L:L,MATCH($C46,'Policy Characteristics'!$C:$C,0))),"",INDEX('Policy Characteristics'!L:L,MATCH($C46,'Policy Characteristics'!$C:$C,0)))</f>
        <v>conventional-pollutant-standards.html</v>
      </c>
    </row>
    <row r="47" spans="1:18" s="345" customFormat="1" ht="20" customHeight="1">
      <c r="A47" s="354" t="str">
        <f>IF(ISBLANK(INDEX('Policy Characteristics'!A:A,MATCH($C47,'Policy Characteristics'!$C:$C,0))),"",INDEX('Policy Characteristics'!A:A,MATCH($C47,'Policy Characteristics'!$C:$C,0)))</f>
        <v>Transportation</v>
      </c>
      <c r="B47" s="366" t="str">
        <f>IF(ISBLANK(INDEX('Policy Characteristics'!B:B,MATCH($C47,'Policy Characteristics'!$C:$C,0))),"",INDEX('Policy Characteristics'!B:B,MATCH($C47,'Policy Characteristics'!$C:$C,0)))</f>
        <v>Conventional Pollutant Standards</v>
      </c>
      <c r="C47" s="354" t="str">
        <f t="shared" si="2"/>
        <v>Percentage Reduction of Separately Regulated Pollutants</v>
      </c>
      <c r="D47" s="345" t="s">
        <v>688</v>
      </c>
      <c r="E47" s="345" t="s">
        <v>676</v>
      </c>
      <c r="F47" s="345" t="s">
        <v>689</v>
      </c>
      <c r="G47" s="345" t="s">
        <v>676</v>
      </c>
      <c r="H47" s="241">
        <v>345</v>
      </c>
      <c r="I47" s="369" t="s">
        <v>680</v>
      </c>
      <c r="J47" s="368" t="str">
        <f>IF(ISBLANK(INDEX('Policy Characteristics'!D:D,MATCH($C47,'Policy Characteristics'!$C:$C,0))),"",INDEX('Policy Characteristics'!D:D,MATCH($C47,'Policy Characteristics'!$C:$C,0)))</f>
        <v>Conventional Pollutant Standard</v>
      </c>
      <c r="K47" s="354"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4" t="str">
        <f>IF(ISBLANK(INDEX('Policy Characteristics'!I:I,MATCH($C47,'Policy Characteristics'!$C:$C,0))),"",INDEX('Policy Characteristics'!I:I,MATCH($C47,'Policy Characteristics'!$C:$C,0)))</f>
        <v>% reduction in emissions</v>
      </c>
      <c r="P47" s="3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4" t="str">
        <f>IF(ISBLANK(INDEX('Policy Characteristics'!K:K,MATCH($C47,'Policy Characteristics'!$C:$C,0))),"",INDEX('Policy Characteristics'!K:K,MATCH($C47,'Policy Characteristics'!$C:$C,0)))</f>
        <v>transportation-sector-main.html#conv-pol-stds</v>
      </c>
      <c r="R47" s="354" t="str">
        <f>IF(ISBLANK(INDEX('Policy Characteristics'!L:L,MATCH($C47,'Policy Characteristics'!$C:$C,0))),"",INDEX('Policy Characteristics'!L:L,MATCH($C47,'Policy Characteristics'!$C:$C,0)))</f>
        <v>conventional-pollutant-standards.html</v>
      </c>
    </row>
    <row r="48" spans="1:18" s="345" customFormat="1" ht="20" customHeight="1">
      <c r="A48" s="354" t="str">
        <f>IF(ISBLANK(INDEX('Policy Characteristics'!A:A,MATCH($C48,'Policy Characteristics'!$C:$C,0))),"",INDEX('Policy Characteristics'!A:A,MATCH($C48,'Policy Characteristics'!$C:$C,0)))</f>
        <v>Transportation</v>
      </c>
      <c r="B48" s="366" t="str">
        <f>IF(ISBLANK(INDEX('Policy Characteristics'!B:B,MATCH($C48,'Policy Characteristics'!$C:$C,0))),"",INDEX('Policy Characteristics'!B:B,MATCH($C48,'Policy Characteristics'!$C:$C,0)))</f>
        <v>Conventional Pollutant Standards</v>
      </c>
      <c r="C48" s="354" t="str">
        <f t="shared" si="2"/>
        <v>Percentage Reduction of Separately Regulated Pollutants</v>
      </c>
      <c r="D48" s="345" t="s">
        <v>688</v>
      </c>
      <c r="E48" s="345" t="s">
        <v>677</v>
      </c>
      <c r="F48" s="345" t="s">
        <v>689</v>
      </c>
      <c r="G48" s="345" t="s">
        <v>677</v>
      </c>
      <c r="H48" s="241">
        <v>346</v>
      </c>
      <c r="I48" s="367" t="s">
        <v>670</v>
      </c>
      <c r="J48" s="368" t="str">
        <f>IF(ISBLANK(INDEX('Policy Characteristics'!D:D,MATCH($C48,'Policy Characteristics'!$C:$C,0))),"",INDEX('Policy Characteristics'!D:D,MATCH($C48,'Policy Characteristics'!$C:$C,0)))</f>
        <v>Conventional Pollutant Standard</v>
      </c>
      <c r="K48" s="354"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4" t="str">
        <f>IF(ISBLANK(INDEX('Policy Characteristics'!I:I,MATCH($C48,'Policy Characteristics'!$C:$C,0))),"",INDEX('Policy Characteristics'!I:I,MATCH($C48,'Policy Characteristics'!$C:$C,0)))</f>
        <v>% reduction in emissions</v>
      </c>
      <c r="P48" s="3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4" t="str">
        <f>IF(ISBLANK(INDEX('Policy Characteristics'!K:K,MATCH($C48,'Policy Characteristics'!$C:$C,0))),"",INDEX('Policy Characteristics'!K:K,MATCH($C48,'Policy Characteristics'!$C:$C,0)))</f>
        <v>transportation-sector-main.html#conv-pol-stds</v>
      </c>
      <c r="R48" s="354" t="str">
        <f>IF(ISBLANK(INDEX('Policy Characteristics'!L:L,MATCH($C48,'Policy Characteristics'!$C:$C,0))),"",INDEX('Policy Characteristics'!L:L,MATCH($C48,'Policy Characteristics'!$C:$C,0)))</f>
        <v>conventional-pollutant-standards.html</v>
      </c>
    </row>
    <row r="49" spans="1:18" s="345" customFormat="1" ht="20" customHeight="1">
      <c r="A49" s="354" t="str">
        <f>IF(ISBLANK(INDEX('Policy Characteristics'!A:A,MATCH($C49,'Policy Characteristics'!$C:$C,0))),"",INDEX('Policy Characteristics'!A:A,MATCH($C49,'Policy Characteristics'!$C:$C,0)))</f>
        <v>Transportation</v>
      </c>
      <c r="B49" s="366" t="str">
        <f>IF(ISBLANK(INDEX('Policy Characteristics'!B:B,MATCH($C49,'Policy Characteristics'!$C:$C,0))),"",INDEX('Policy Characteristics'!B:B,MATCH($C49,'Policy Characteristics'!$C:$C,0)))</f>
        <v>Conventional Pollutant Standards</v>
      </c>
      <c r="C49" s="354" t="str">
        <f t="shared" si="2"/>
        <v>Percentage Reduction of Separately Regulated Pollutants</v>
      </c>
      <c r="D49" s="345" t="s">
        <v>688</v>
      </c>
      <c r="E49" s="345" t="s">
        <v>678</v>
      </c>
      <c r="F49" s="345" t="s">
        <v>689</v>
      </c>
      <c r="G49" s="345" t="s">
        <v>678</v>
      </c>
      <c r="H49" s="241">
        <v>347</v>
      </c>
      <c r="I49" s="367" t="s">
        <v>670</v>
      </c>
      <c r="J49" s="368" t="str">
        <f>IF(ISBLANK(INDEX('Policy Characteristics'!D:D,MATCH($C49,'Policy Characteristics'!$C:$C,0))),"",INDEX('Policy Characteristics'!D:D,MATCH($C49,'Policy Characteristics'!$C:$C,0)))</f>
        <v>Conventional Pollutant Standard</v>
      </c>
      <c r="K49" s="354"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4" t="str">
        <f>IF(ISBLANK(INDEX('Policy Characteristics'!I:I,MATCH($C49,'Policy Characteristics'!$C:$C,0))),"",INDEX('Policy Characteristics'!I:I,MATCH($C49,'Policy Characteristics'!$C:$C,0)))</f>
        <v>% reduction in emissions</v>
      </c>
      <c r="P49" s="3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4" t="str">
        <f>IF(ISBLANK(INDEX('Policy Characteristics'!K:K,MATCH($C49,'Policy Characteristics'!$C:$C,0))),"",INDEX('Policy Characteristics'!K:K,MATCH($C49,'Policy Characteristics'!$C:$C,0)))</f>
        <v>transportation-sector-main.html#conv-pol-stds</v>
      </c>
      <c r="R49" s="354" t="str">
        <f>IF(ISBLANK(INDEX('Policy Characteristics'!L:L,MATCH($C49,'Policy Characteristics'!$C:$C,0))),"",INDEX('Policy Characteristics'!L:L,MATCH($C49,'Policy Characteristics'!$C:$C,0)))</f>
        <v>conventional-pollutant-standards.html</v>
      </c>
    </row>
    <row r="50" spans="1:18" s="345" customFormat="1" ht="20" customHeight="1">
      <c r="A50" s="354" t="str">
        <f>IF(ISBLANK(INDEX('Policy Characteristics'!A:A,MATCH($C50,'Policy Characteristics'!$C:$C,0))),"",INDEX('Policy Characteristics'!A:A,MATCH($C50,'Policy Characteristics'!$C:$C,0)))</f>
        <v>Transportation</v>
      </c>
      <c r="B50" s="366" t="str">
        <f>IF(ISBLANK(INDEX('Policy Characteristics'!B:B,MATCH($C50,'Policy Characteristics'!$C:$C,0))),"",INDEX('Policy Characteristics'!B:B,MATCH($C50,'Policy Characteristics'!$C:$C,0)))</f>
        <v>Conventional Pollutant Standards</v>
      </c>
      <c r="C50" s="354" t="str">
        <f t="shared" si="2"/>
        <v>Percentage Reduction of Separately Regulated Pollutants</v>
      </c>
      <c r="D50" s="345" t="s">
        <v>688</v>
      </c>
      <c r="E50" s="345" t="s">
        <v>679</v>
      </c>
      <c r="F50" s="345" t="s">
        <v>689</v>
      </c>
      <c r="G50" s="345" t="s">
        <v>679</v>
      </c>
      <c r="H50" s="241">
        <v>348</v>
      </c>
      <c r="I50" s="369" t="s">
        <v>680</v>
      </c>
      <c r="J50" s="368" t="str">
        <f>IF(ISBLANK(INDEX('Policy Characteristics'!D:D,MATCH($C50,'Policy Characteristics'!$C:$C,0))),"",INDEX('Policy Characteristics'!D:D,MATCH($C50,'Policy Characteristics'!$C:$C,0)))</f>
        <v>Conventional Pollutant Standard</v>
      </c>
      <c r="K50" s="354"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4" t="str">
        <f>IF(ISBLANK(INDEX('Policy Characteristics'!I:I,MATCH($C50,'Policy Characteristics'!$C:$C,0))),"",INDEX('Policy Characteristics'!I:I,MATCH($C50,'Policy Characteristics'!$C:$C,0)))</f>
        <v>% reduction in emissions</v>
      </c>
      <c r="P50" s="3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4" t="str">
        <f>IF(ISBLANK(INDEX('Policy Characteristics'!K:K,MATCH($C50,'Policy Characteristics'!$C:$C,0))),"",INDEX('Policy Characteristics'!K:K,MATCH($C50,'Policy Characteristics'!$C:$C,0)))</f>
        <v>transportation-sector-main.html#conv-pol-stds</v>
      </c>
      <c r="R50" s="354" t="str">
        <f>IF(ISBLANK(INDEX('Policy Characteristics'!L:L,MATCH($C50,'Policy Characteristics'!$C:$C,0))),"",INDEX('Policy Characteristics'!L:L,MATCH($C50,'Policy Characteristics'!$C:$C,0)))</f>
        <v>conventional-pollutant-standards.html</v>
      </c>
    </row>
    <row r="51" spans="1:18" s="345" customFormat="1" ht="20" customHeight="1">
      <c r="A51" s="354" t="str">
        <f>IF(ISBLANK(INDEX('Policy Characteristics'!A:A,MATCH($C51,'Policy Characteristics'!$C:$C,0))),"",INDEX('Policy Characteristics'!A:A,MATCH($C51,'Policy Characteristics'!$C:$C,0)))</f>
        <v>Transportation</v>
      </c>
      <c r="B51" s="366" t="str">
        <f>IF(ISBLANK(INDEX('Policy Characteristics'!B:B,MATCH($C51,'Policy Characteristics'!$C:$C,0))),"",INDEX('Policy Characteristics'!B:B,MATCH($C51,'Policy Characteristics'!$C:$C,0)))</f>
        <v>Conventional Pollutant Standards</v>
      </c>
      <c r="C51" s="354" t="str">
        <f t="shared" si="2"/>
        <v>Percentage Reduction of Separately Regulated Pollutants</v>
      </c>
      <c r="D51" s="345" t="s">
        <v>688</v>
      </c>
      <c r="E51" s="345" t="s">
        <v>681</v>
      </c>
      <c r="F51" s="345" t="s">
        <v>689</v>
      </c>
      <c r="G51" s="345" t="s">
        <v>681</v>
      </c>
      <c r="H51" s="241">
        <v>349</v>
      </c>
      <c r="I51" s="369" t="s">
        <v>680</v>
      </c>
      <c r="J51" s="368" t="str">
        <f>IF(ISBLANK(INDEX('Policy Characteristics'!D:D,MATCH($C51,'Policy Characteristics'!$C:$C,0))),"",INDEX('Policy Characteristics'!D:D,MATCH($C51,'Policy Characteristics'!$C:$C,0)))</f>
        <v>Conventional Pollutant Standard</v>
      </c>
      <c r="K51" s="354"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4" t="str">
        <f>IF(ISBLANK(INDEX('Policy Characteristics'!I:I,MATCH($C51,'Policy Characteristics'!$C:$C,0))),"",INDEX('Policy Characteristics'!I:I,MATCH($C51,'Policy Characteristics'!$C:$C,0)))</f>
        <v>% reduction in emissions</v>
      </c>
      <c r="P51" s="3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4" t="str">
        <f>IF(ISBLANK(INDEX('Policy Characteristics'!K:K,MATCH($C51,'Policy Characteristics'!$C:$C,0))),"",INDEX('Policy Characteristics'!K:K,MATCH($C51,'Policy Characteristics'!$C:$C,0)))</f>
        <v>transportation-sector-main.html#conv-pol-stds</v>
      </c>
      <c r="R51" s="354" t="str">
        <f>IF(ISBLANK(INDEX('Policy Characteristics'!L:L,MATCH($C51,'Policy Characteristics'!$C:$C,0))),"",INDEX('Policy Characteristics'!L:L,MATCH($C51,'Policy Characteristics'!$C:$C,0)))</f>
        <v>conventional-pollutant-standards.html</v>
      </c>
    </row>
    <row r="52" spans="1:18" s="345" customFormat="1" ht="20" customHeight="1">
      <c r="A52" s="354" t="str">
        <f>IF(ISBLANK(INDEX('Policy Characteristics'!A:A,MATCH($C52,'Policy Characteristics'!$C:$C,0))),"",INDEX('Policy Characteristics'!A:A,MATCH($C52,'Policy Characteristics'!$C:$C,0)))</f>
        <v>Transportation</v>
      </c>
      <c r="B52" s="366" t="str">
        <f>IF(ISBLANK(INDEX('Policy Characteristics'!B:B,MATCH($C52,'Policy Characteristics'!$C:$C,0))),"",INDEX('Policy Characteristics'!B:B,MATCH($C52,'Policy Characteristics'!$C:$C,0)))</f>
        <v>Conventional Pollutant Standards</v>
      </c>
      <c r="C52" s="354" t="str">
        <f t="shared" si="2"/>
        <v>Percentage Reduction of Separately Regulated Pollutants</v>
      </c>
      <c r="D52" s="345" t="s">
        <v>690</v>
      </c>
      <c r="E52" s="345" t="s">
        <v>667</v>
      </c>
      <c r="F52" s="345" t="s">
        <v>691</v>
      </c>
      <c r="G52" s="345" t="s">
        <v>669</v>
      </c>
      <c r="H52" s="241">
        <v>350</v>
      </c>
      <c r="I52" s="367" t="s">
        <v>670</v>
      </c>
      <c r="J52" s="368" t="str">
        <f>IF(ISBLANK(INDEX('Policy Characteristics'!D:D,MATCH($C52,'Policy Characteristics'!$C:$C,0))),"",INDEX('Policy Characteristics'!D:D,MATCH($C52,'Policy Characteristics'!$C:$C,0)))</f>
        <v>Conventional Pollutant Standard</v>
      </c>
      <c r="K52" s="354"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4" t="str">
        <f>IF(ISBLANK(INDEX('Policy Characteristics'!I:I,MATCH($C52,'Policy Characteristics'!$C:$C,0))),"",INDEX('Policy Characteristics'!I:I,MATCH($C52,'Policy Characteristics'!$C:$C,0)))</f>
        <v>% reduction in emissions</v>
      </c>
      <c r="P52" s="3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4" t="str">
        <f>IF(ISBLANK(INDEX('Policy Characteristics'!K:K,MATCH($C52,'Policy Characteristics'!$C:$C,0))),"",INDEX('Policy Characteristics'!K:K,MATCH($C52,'Policy Characteristics'!$C:$C,0)))</f>
        <v>transportation-sector-main.html#conv-pol-stds</v>
      </c>
      <c r="R52" s="354" t="str">
        <f>IF(ISBLANK(INDEX('Policy Characteristics'!L:L,MATCH($C52,'Policy Characteristics'!$C:$C,0))),"",INDEX('Policy Characteristics'!L:L,MATCH($C52,'Policy Characteristics'!$C:$C,0)))</f>
        <v>conventional-pollutant-standards.html</v>
      </c>
    </row>
    <row r="53" spans="1:18" s="345" customFormat="1" ht="20" customHeight="1">
      <c r="A53" s="354" t="str">
        <f>IF(ISBLANK(INDEX('Policy Characteristics'!A:A,MATCH($C53,'Policy Characteristics'!$C:$C,0))),"",INDEX('Policy Characteristics'!A:A,MATCH($C53,'Policy Characteristics'!$C:$C,0)))</f>
        <v>Transportation</v>
      </c>
      <c r="B53" s="366" t="str">
        <f>IF(ISBLANK(INDEX('Policy Characteristics'!B:B,MATCH($C53,'Policy Characteristics'!$C:$C,0))),"",INDEX('Policy Characteristics'!B:B,MATCH($C53,'Policy Characteristics'!$C:$C,0)))</f>
        <v>Conventional Pollutant Standards</v>
      </c>
      <c r="C53" s="354" t="str">
        <f t="shared" si="2"/>
        <v>Percentage Reduction of Separately Regulated Pollutants</v>
      </c>
      <c r="D53" s="345" t="s">
        <v>690</v>
      </c>
      <c r="E53" s="345" t="s">
        <v>671</v>
      </c>
      <c r="F53" s="345" t="s">
        <v>691</v>
      </c>
      <c r="G53" s="345" t="s">
        <v>671</v>
      </c>
      <c r="H53" s="241">
        <v>351</v>
      </c>
      <c r="I53" s="367" t="s">
        <v>670</v>
      </c>
      <c r="J53" s="368" t="str">
        <f>IF(ISBLANK(INDEX('Policy Characteristics'!D:D,MATCH($C53,'Policy Characteristics'!$C:$C,0))),"",INDEX('Policy Characteristics'!D:D,MATCH($C53,'Policy Characteristics'!$C:$C,0)))</f>
        <v>Conventional Pollutant Standard</v>
      </c>
      <c r="K53" s="354"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4" t="str">
        <f>IF(ISBLANK(INDEX('Policy Characteristics'!I:I,MATCH($C53,'Policy Characteristics'!$C:$C,0))),"",INDEX('Policy Characteristics'!I:I,MATCH($C53,'Policy Characteristics'!$C:$C,0)))</f>
        <v>% reduction in emissions</v>
      </c>
      <c r="P53" s="3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4" t="str">
        <f>IF(ISBLANK(INDEX('Policy Characteristics'!K:K,MATCH($C53,'Policy Characteristics'!$C:$C,0))),"",INDEX('Policy Characteristics'!K:K,MATCH($C53,'Policy Characteristics'!$C:$C,0)))</f>
        <v>transportation-sector-main.html#conv-pol-stds</v>
      </c>
      <c r="R53" s="354" t="str">
        <f>IF(ISBLANK(INDEX('Policy Characteristics'!L:L,MATCH($C53,'Policy Characteristics'!$C:$C,0))),"",INDEX('Policy Characteristics'!L:L,MATCH($C53,'Policy Characteristics'!$C:$C,0)))</f>
        <v>conventional-pollutant-standards.html</v>
      </c>
    </row>
    <row r="54" spans="1:18" s="345" customFormat="1" ht="20" customHeight="1">
      <c r="A54" s="354" t="str">
        <f>IF(ISBLANK(INDEX('Policy Characteristics'!A:A,MATCH($C54,'Policy Characteristics'!$C:$C,0))),"",INDEX('Policy Characteristics'!A:A,MATCH($C54,'Policy Characteristics'!$C:$C,0)))</f>
        <v>Transportation</v>
      </c>
      <c r="B54" s="366" t="str">
        <f>IF(ISBLANK(INDEX('Policy Characteristics'!B:B,MATCH($C54,'Policy Characteristics'!$C:$C,0))),"",INDEX('Policy Characteristics'!B:B,MATCH($C54,'Policy Characteristics'!$C:$C,0)))</f>
        <v>Conventional Pollutant Standards</v>
      </c>
      <c r="C54" s="354" t="str">
        <f t="shared" si="2"/>
        <v>Percentage Reduction of Separately Regulated Pollutants</v>
      </c>
      <c r="D54" s="345" t="s">
        <v>690</v>
      </c>
      <c r="E54" s="345" t="s">
        <v>672</v>
      </c>
      <c r="F54" s="345" t="s">
        <v>691</v>
      </c>
      <c r="G54" s="345" t="s">
        <v>672</v>
      </c>
      <c r="H54" s="241">
        <v>352</v>
      </c>
      <c r="I54" s="367" t="s">
        <v>670</v>
      </c>
      <c r="J54" s="368" t="str">
        <f>IF(ISBLANK(INDEX('Policy Characteristics'!D:D,MATCH($C54,'Policy Characteristics'!$C:$C,0))),"",INDEX('Policy Characteristics'!D:D,MATCH($C54,'Policy Characteristics'!$C:$C,0)))</f>
        <v>Conventional Pollutant Standard</v>
      </c>
      <c r="K54" s="354"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4" t="str">
        <f>IF(ISBLANK(INDEX('Policy Characteristics'!I:I,MATCH($C54,'Policy Characteristics'!$C:$C,0))),"",INDEX('Policy Characteristics'!I:I,MATCH($C54,'Policy Characteristics'!$C:$C,0)))</f>
        <v>% reduction in emissions</v>
      </c>
      <c r="P54" s="3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4" t="str">
        <f>IF(ISBLANK(INDEX('Policy Characteristics'!K:K,MATCH($C54,'Policy Characteristics'!$C:$C,0))),"",INDEX('Policy Characteristics'!K:K,MATCH($C54,'Policy Characteristics'!$C:$C,0)))</f>
        <v>transportation-sector-main.html#conv-pol-stds</v>
      </c>
      <c r="R54" s="354" t="str">
        <f>IF(ISBLANK(INDEX('Policy Characteristics'!L:L,MATCH($C54,'Policy Characteristics'!$C:$C,0))),"",INDEX('Policy Characteristics'!L:L,MATCH($C54,'Policy Characteristics'!$C:$C,0)))</f>
        <v>conventional-pollutant-standards.html</v>
      </c>
    </row>
    <row r="55" spans="1:18" s="345" customFormat="1" ht="20" customHeight="1">
      <c r="A55" s="354" t="str">
        <f>IF(ISBLANK(INDEX('Policy Characteristics'!A:A,MATCH($C55,'Policy Characteristics'!$C:$C,0))),"",INDEX('Policy Characteristics'!A:A,MATCH($C55,'Policy Characteristics'!$C:$C,0)))</f>
        <v>Transportation</v>
      </c>
      <c r="B55" s="366" t="str">
        <f>IF(ISBLANK(INDEX('Policy Characteristics'!B:B,MATCH($C55,'Policy Characteristics'!$C:$C,0))),"",INDEX('Policy Characteristics'!B:B,MATCH($C55,'Policy Characteristics'!$C:$C,0)))</f>
        <v>Conventional Pollutant Standards</v>
      </c>
      <c r="C55" s="354" t="str">
        <f t="shared" si="2"/>
        <v>Percentage Reduction of Separately Regulated Pollutants</v>
      </c>
      <c r="D55" s="345" t="s">
        <v>690</v>
      </c>
      <c r="E55" s="345" t="s">
        <v>673</v>
      </c>
      <c r="F55" s="345" t="s">
        <v>691</v>
      </c>
      <c r="G55" s="345" t="s">
        <v>673</v>
      </c>
      <c r="H55" s="241">
        <v>353</v>
      </c>
      <c r="I55" s="367" t="s">
        <v>670</v>
      </c>
      <c r="J55" s="368" t="str">
        <f>IF(ISBLANK(INDEX('Policy Characteristics'!D:D,MATCH($C55,'Policy Characteristics'!$C:$C,0))),"",INDEX('Policy Characteristics'!D:D,MATCH($C55,'Policy Characteristics'!$C:$C,0)))</f>
        <v>Conventional Pollutant Standard</v>
      </c>
      <c r="K55" s="354"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4" t="str">
        <f>IF(ISBLANK(INDEX('Policy Characteristics'!I:I,MATCH($C55,'Policy Characteristics'!$C:$C,0))),"",INDEX('Policy Characteristics'!I:I,MATCH($C55,'Policy Characteristics'!$C:$C,0)))</f>
        <v>% reduction in emissions</v>
      </c>
      <c r="P55" s="3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4" t="str">
        <f>IF(ISBLANK(INDEX('Policy Characteristics'!K:K,MATCH($C55,'Policy Characteristics'!$C:$C,0))),"",INDEX('Policy Characteristics'!K:K,MATCH($C55,'Policy Characteristics'!$C:$C,0)))</f>
        <v>transportation-sector-main.html#conv-pol-stds</v>
      </c>
      <c r="R55" s="354" t="str">
        <f>IF(ISBLANK(INDEX('Policy Characteristics'!L:L,MATCH($C55,'Policy Characteristics'!$C:$C,0))),"",INDEX('Policy Characteristics'!L:L,MATCH($C55,'Policy Characteristics'!$C:$C,0)))</f>
        <v>conventional-pollutant-standards.html</v>
      </c>
    </row>
    <row r="56" spans="1:18" s="345" customFormat="1" ht="20" customHeight="1">
      <c r="A56" s="354" t="str">
        <f>IF(ISBLANK(INDEX('Policy Characteristics'!A:A,MATCH($C56,'Policy Characteristics'!$C:$C,0))),"",INDEX('Policy Characteristics'!A:A,MATCH($C56,'Policy Characteristics'!$C:$C,0)))</f>
        <v>Transportation</v>
      </c>
      <c r="B56" s="366" t="str">
        <f>IF(ISBLANK(INDEX('Policy Characteristics'!B:B,MATCH($C56,'Policy Characteristics'!$C:$C,0))),"",INDEX('Policy Characteristics'!B:B,MATCH($C56,'Policy Characteristics'!$C:$C,0)))</f>
        <v>Conventional Pollutant Standards</v>
      </c>
      <c r="C56" s="354" t="str">
        <f t="shared" si="2"/>
        <v>Percentage Reduction of Separately Regulated Pollutants</v>
      </c>
      <c r="D56" s="345" t="s">
        <v>690</v>
      </c>
      <c r="E56" s="345" t="s">
        <v>674</v>
      </c>
      <c r="F56" s="345" t="s">
        <v>691</v>
      </c>
      <c r="G56" s="345" t="s">
        <v>675</v>
      </c>
      <c r="H56" s="241">
        <v>354</v>
      </c>
      <c r="I56" s="367" t="s">
        <v>670</v>
      </c>
      <c r="J56" s="368" t="str">
        <f>IF(ISBLANK(INDEX('Policy Characteristics'!D:D,MATCH($C56,'Policy Characteristics'!$C:$C,0))),"",INDEX('Policy Characteristics'!D:D,MATCH($C56,'Policy Characteristics'!$C:$C,0)))</f>
        <v>Conventional Pollutant Standard</v>
      </c>
      <c r="K56" s="354"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4" t="str">
        <f>IF(ISBLANK(INDEX('Policy Characteristics'!I:I,MATCH($C56,'Policy Characteristics'!$C:$C,0))),"",INDEX('Policy Characteristics'!I:I,MATCH($C56,'Policy Characteristics'!$C:$C,0)))</f>
        <v>% reduction in emissions</v>
      </c>
      <c r="P56" s="3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4" t="str">
        <f>IF(ISBLANK(INDEX('Policy Characteristics'!K:K,MATCH($C56,'Policy Characteristics'!$C:$C,0))),"",INDEX('Policy Characteristics'!K:K,MATCH($C56,'Policy Characteristics'!$C:$C,0)))</f>
        <v>transportation-sector-main.html#conv-pol-stds</v>
      </c>
      <c r="R56" s="354" t="str">
        <f>IF(ISBLANK(INDEX('Policy Characteristics'!L:L,MATCH($C56,'Policy Characteristics'!$C:$C,0))),"",INDEX('Policy Characteristics'!L:L,MATCH($C56,'Policy Characteristics'!$C:$C,0)))</f>
        <v>conventional-pollutant-standards.html</v>
      </c>
    </row>
    <row r="57" spans="1:18" s="345" customFormat="1" ht="20" customHeight="1">
      <c r="A57" s="354" t="str">
        <f>IF(ISBLANK(INDEX('Policy Characteristics'!A:A,MATCH($C57,'Policy Characteristics'!$C:$C,0))),"",INDEX('Policy Characteristics'!A:A,MATCH($C57,'Policy Characteristics'!$C:$C,0)))</f>
        <v>Transportation</v>
      </c>
      <c r="B57" s="366" t="str">
        <f>IF(ISBLANK(INDEX('Policy Characteristics'!B:B,MATCH($C57,'Policy Characteristics'!$C:$C,0))),"",INDEX('Policy Characteristics'!B:B,MATCH($C57,'Policy Characteristics'!$C:$C,0)))</f>
        <v>Conventional Pollutant Standards</v>
      </c>
      <c r="C57" s="354" t="str">
        <f t="shared" si="2"/>
        <v>Percentage Reduction of Separately Regulated Pollutants</v>
      </c>
      <c r="D57" s="345" t="s">
        <v>690</v>
      </c>
      <c r="E57" s="345" t="s">
        <v>676</v>
      </c>
      <c r="F57" s="345" t="s">
        <v>691</v>
      </c>
      <c r="G57" s="345" t="s">
        <v>676</v>
      </c>
      <c r="H57" s="241">
        <v>355</v>
      </c>
      <c r="I57" s="367" t="s">
        <v>670</v>
      </c>
      <c r="J57" s="368" t="str">
        <f>IF(ISBLANK(INDEX('Policy Characteristics'!D:D,MATCH($C57,'Policy Characteristics'!$C:$C,0))),"",INDEX('Policy Characteristics'!D:D,MATCH($C57,'Policy Characteristics'!$C:$C,0)))</f>
        <v>Conventional Pollutant Standard</v>
      </c>
      <c r="K57" s="354"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4" t="str">
        <f>IF(ISBLANK(INDEX('Policy Characteristics'!I:I,MATCH($C57,'Policy Characteristics'!$C:$C,0))),"",INDEX('Policy Characteristics'!I:I,MATCH($C57,'Policy Characteristics'!$C:$C,0)))</f>
        <v>% reduction in emissions</v>
      </c>
      <c r="P57" s="3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4" t="str">
        <f>IF(ISBLANK(INDEX('Policy Characteristics'!K:K,MATCH($C57,'Policy Characteristics'!$C:$C,0))),"",INDEX('Policy Characteristics'!K:K,MATCH($C57,'Policy Characteristics'!$C:$C,0)))</f>
        <v>transportation-sector-main.html#conv-pol-stds</v>
      </c>
      <c r="R57" s="354" t="str">
        <f>IF(ISBLANK(INDEX('Policy Characteristics'!L:L,MATCH($C57,'Policy Characteristics'!$C:$C,0))),"",INDEX('Policy Characteristics'!L:L,MATCH($C57,'Policy Characteristics'!$C:$C,0)))</f>
        <v>conventional-pollutant-standards.html</v>
      </c>
    </row>
    <row r="58" spans="1:18" s="345" customFormat="1" ht="20" customHeight="1">
      <c r="A58" s="354" t="str">
        <f>IF(ISBLANK(INDEX('Policy Characteristics'!A:A,MATCH($C58,'Policy Characteristics'!$C:$C,0))),"",INDEX('Policy Characteristics'!A:A,MATCH($C58,'Policy Characteristics'!$C:$C,0)))</f>
        <v>Transportation</v>
      </c>
      <c r="B58" s="366" t="str">
        <f>IF(ISBLANK(INDEX('Policy Characteristics'!B:B,MATCH($C58,'Policy Characteristics'!$C:$C,0))),"",INDEX('Policy Characteristics'!B:B,MATCH($C58,'Policy Characteristics'!$C:$C,0)))</f>
        <v>Conventional Pollutant Standards</v>
      </c>
      <c r="C58" s="354" t="str">
        <f t="shared" si="2"/>
        <v>Percentage Reduction of Separately Regulated Pollutants</v>
      </c>
      <c r="D58" s="345" t="s">
        <v>690</v>
      </c>
      <c r="E58" s="345" t="s">
        <v>677</v>
      </c>
      <c r="F58" s="345" t="s">
        <v>691</v>
      </c>
      <c r="G58" s="345" t="s">
        <v>677</v>
      </c>
      <c r="H58" s="241">
        <v>356</v>
      </c>
      <c r="I58" s="367" t="s">
        <v>670</v>
      </c>
      <c r="J58" s="368" t="str">
        <f>IF(ISBLANK(INDEX('Policy Characteristics'!D:D,MATCH($C58,'Policy Characteristics'!$C:$C,0))),"",INDEX('Policy Characteristics'!D:D,MATCH($C58,'Policy Characteristics'!$C:$C,0)))</f>
        <v>Conventional Pollutant Standard</v>
      </c>
      <c r="K58" s="354"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4" t="str">
        <f>IF(ISBLANK(INDEX('Policy Characteristics'!I:I,MATCH($C58,'Policy Characteristics'!$C:$C,0))),"",INDEX('Policy Characteristics'!I:I,MATCH($C58,'Policy Characteristics'!$C:$C,0)))</f>
        <v>% reduction in emissions</v>
      </c>
      <c r="P58" s="3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4" t="str">
        <f>IF(ISBLANK(INDEX('Policy Characteristics'!K:K,MATCH($C58,'Policy Characteristics'!$C:$C,0))),"",INDEX('Policy Characteristics'!K:K,MATCH($C58,'Policy Characteristics'!$C:$C,0)))</f>
        <v>transportation-sector-main.html#conv-pol-stds</v>
      </c>
      <c r="R58" s="354" t="str">
        <f>IF(ISBLANK(INDEX('Policy Characteristics'!L:L,MATCH($C58,'Policy Characteristics'!$C:$C,0))),"",INDEX('Policy Characteristics'!L:L,MATCH($C58,'Policy Characteristics'!$C:$C,0)))</f>
        <v>conventional-pollutant-standards.html</v>
      </c>
    </row>
    <row r="59" spans="1:18" s="345" customFormat="1" ht="20" customHeight="1">
      <c r="A59" s="354" t="str">
        <f>IF(ISBLANK(INDEX('Policy Characteristics'!A:A,MATCH($C59,'Policy Characteristics'!$C:$C,0))),"",INDEX('Policy Characteristics'!A:A,MATCH($C59,'Policy Characteristics'!$C:$C,0)))</f>
        <v>Transportation</v>
      </c>
      <c r="B59" s="366" t="str">
        <f>IF(ISBLANK(INDEX('Policy Characteristics'!B:B,MATCH($C59,'Policy Characteristics'!$C:$C,0))),"",INDEX('Policy Characteristics'!B:B,MATCH($C59,'Policy Characteristics'!$C:$C,0)))</f>
        <v>Conventional Pollutant Standards</v>
      </c>
      <c r="C59" s="354" t="str">
        <f t="shared" si="2"/>
        <v>Percentage Reduction of Separately Regulated Pollutants</v>
      </c>
      <c r="D59" s="345" t="s">
        <v>690</v>
      </c>
      <c r="E59" s="345" t="s">
        <v>678</v>
      </c>
      <c r="F59" s="345" t="s">
        <v>691</v>
      </c>
      <c r="G59" s="345" t="s">
        <v>678</v>
      </c>
      <c r="H59" s="241">
        <v>357</v>
      </c>
      <c r="I59" s="367" t="s">
        <v>670</v>
      </c>
      <c r="J59" s="368" t="str">
        <f>IF(ISBLANK(INDEX('Policy Characteristics'!D:D,MATCH($C59,'Policy Characteristics'!$C:$C,0))),"",INDEX('Policy Characteristics'!D:D,MATCH($C59,'Policy Characteristics'!$C:$C,0)))</f>
        <v>Conventional Pollutant Standard</v>
      </c>
      <c r="K59" s="354"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4" t="str">
        <f>IF(ISBLANK(INDEX('Policy Characteristics'!I:I,MATCH($C59,'Policy Characteristics'!$C:$C,0))),"",INDEX('Policy Characteristics'!I:I,MATCH($C59,'Policy Characteristics'!$C:$C,0)))</f>
        <v>% reduction in emissions</v>
      </c>
      <c r="P59" s="3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4" t="str">
        <f>IF(ISBLANK(INDEX('Policy Characteristics'!K:K,MATCH($C59,'Policy Characteristics'!$C:$C,0))),"",INDEX('Policy Characteristics'!K:K,MATCH($C59,'Policy Characteristics'!$C:$C,0)))</f>
        <v>transportation-sector-main.html#conv-pol-stds</v>
      </c>
      <c r="R59" s="354" t="str">
        <f>IF(ISBLANK(INDEX('Policy Characteristics'!L:L,MATCH($C59,'Policy Characteristics'!$C:$C,0))),"",INDEX('Policy Characteristics'!L:L,MATCH($C59,'Policy Characteristics'!$C:$C,0)))</f>
        <v>conventional-pollutant-standards.html</v>
      </c>
    </row>
    <row r="60" spans="1:18" s="345" customFormat="1" ht="20" customHeight="1">
      <c r="A60" s="354" t="str">
        <f>IF(ISBLANK(INDEX('Policy Characteristics'!A:A,MATCH($C60,'Policy Characteristics'!$C:$C,0))),"",INDEX('Policy Characteristics'!A:A,MATCH($C60,'Policy Characteristics'!$C:$C,0)))</f>
        <v>Transportation</v>
      </c>
      <c r="B60" s="366" t="str">
        <f>IF(ISBLANK(INDEX('Policy Characteristics'!B:B,MATCH($C60,'Policy Characteristics'!$C:$C,0))),"",INDEX('Policy Characteristics'!B:B,MATCH($C60,'Policy Characteristics'!$C:$C,0)))</f>
        <v>Conventional Pollutant Standards</v>
      </c>
      <c r="C60" s="354" t="str">
        <f t="shared" si="2"/>
        <v>Percentage Reduction of Separately Regulated Pollutants</v>
      </c>
      <c r="D60" s="345" t="s">
        <v>690</v>
      </c>
      <c r="E60" s="345" t="s">
        <v>679</v>
      </c>
      <c r="F60" s="345" t="s">
        <v>691</v>
      </c>
      <c r="G60" s="345" t="s">
        <v>679</v>
      </c>
      <c r="H60" s="241">
        <v>358</v>
      </c>
      <c r="I60" s="369" t="s">
        <v>680</v>
      </c>
      <c r="J60" s="368" t="str">
        <f>IF(ISBLANK(INDEX('Policy Characteristics'!D:D,MATCH($C60,'Policy Characteristics'!$C:$C,0))),"",INDEX('Policy Characteristics'!D:D,MATCH($C60,'Policy Characteristics'!$C:$C,0)))</f>
        <v>Conventional Pollutant Standard</v>
      </c>
      <c r="K60" s="354"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4" t="str">
        <f>IF(ISBLANK(INDEX('Policy Characteristics'!I:I,MATCH($C60,'Policy Characteristics'!$C:$C,0))),"",INDEX('Policy Characteristics'!I:I,MATCH($C60,'Policy Characteristics'!$C:$C,0)))</f>
        <v>% reduction in emissions</v>
      </c>
      <c r="P60" s="3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4" t="str">
        <f>IF(ISBLANK(INDEX('Policy Characteristics'!K:K,MATCH($C60,'Policy Characteristics'!$C:$C,0))),"",INDEX('Policy Characteristics'!K:K,MATCH($C60,'Policy Characteristics'!$C:$C,0)))</f>
        <v>transportation-sector-main.html#conv-pol-stds</v>
      </c>
      <c r="R60" s="354" t="str">
        <f>IF(ISBLANK(INDEX('Policy Characteristics'!L:L,MATCH($C60,'Policy Characteristics'!$C:$C,0))),"",INDEX('Policy Characteristics'!L:L,MATCH($C60,'Policy Characteristics'!$C:$C,0)))</f>
        <v>conventional-pollutant-standards.html</v>
      </c>
    </row>
    <row r="61" spans="1:18" s="345" customFormat="1" ht="20" customHeight="1">
      <c r="A61" s="354" t="str">
        <f>IF(ISBLANK(INDEX('Policy Characteristics'!A:A,MATCH($C61,'Policy Characteristics'!$C:$C,0))),"",INDEX('Policy Characteristics'!A:A,MATCH($C61,'Policy Characteristics'!$C:$C,0)))</f>
        <v>Transportation</v>
      </c>
      <c r="B61" s="366" t="str">
        <f>IF(ISBLANK(INDEX('Policy Characteristics'!B:B,MATCH($C61,'Policy Characteristics'!$C:$C,0))),"",INDEX('Policy Characteristics'!B:B,MATCH($C61,'Policy Characteristics'!$C:$C,0)))</f>
        <v>Conventional Pollutant Standards</v>
      </c>
      <c r="C61" s="354" t="str">
        <f t="shared" si="2"/>
        <v>Percentage Reduction of Separately Regulated Pollutants</v>
      </c>
      <c r="D61" s="345" t="s">
        <v>690</v>
      </c>
      <c r="E61" s="345" t="s">
        <v>681</v>
      </c>
      <c r="F61" s="345" t="s">
        <v>691</v>
      </c>
      <c r="G61" s="345" t="s">
        <v>681</v>
      </c>
      <c r="H61" s="241">
        <v>359</v>
      </c>
      <c r="I61" s="369" t="s">
        <v>680</v>
      </c>
      <c r="J61" s="368" t="str">
        <f>IF(ISBLANK(INDEX('Policy Characteristics'!D:D,MATCH($C61,'Policy Characteristics'!$C:$C,0))),"",INDEX('Policy Characteristics'!D:D,MATCH($C61,'Policy Characteristics'!$C:$C,0)))</f>
        <v>Conventional Pollutant Standard</v>
      </c>
      <c r="K61" s="354"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4" t="str">
        <f>IF(ISBLANK(INDEX('Policy Characteristics'!I:I,MATCH($C61,'Policy Characteristics'!$C:$C,0))),"",INDEX('Policy Characteristics'!I:I,MATCH($C61,'Policy Characteristics'!$C:$C,0)))</f>
        <v>% reduction in emissions</v>
      </c>
      <c r="P61" s="3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4" t="str">
        <f>IF(ISBLANK(INDEX('Policy Characteristics'!K:K,MATCH($C61,'Policy Characteristics'!$C:$C,0))),"",INDEX('Policy Characteristics'!K:K,MATCH($C61,'Policy Characteristics'!$C:$C,0)))</f>
        <v>transportation-sector-main.html#conv-pol-stds</v>
      </c>
      <c r="R61" s="354" t="str">
        <f>IF(ISBLANK(INDEX('Policy Characteristics'!L:L,MATCH($C61,'Policy Characteristics'!$C:$C,0))),"",INDEX('Policy Characteristics'!L:L,MATCH($C61,'Policy Characteristics'!$C:$C,0)))</f>
        <v>conventional-pollutant-standards.html</v>
      </c>
    </row>
    <row r="62" spans="1:18" s="345" customFormat="1" ht="20" customHeight="1">
      <c r="A62" s="354" t="str">
        <f>IF(ISBLANK(INDEX('Policy Characteristics'!A:A,MATCH($C62,'Policy Characteristics'!$C:$C,0))),"",INDEX('Policy Characteristics'!A:A,MATCH($C62,'Policy Characteristics'!$C:$C,0)))</f>
        <v>Transportation</v>
      </c>
      <c r="B62" s="366" t="str">
        <f>IF(ISBLANK(INDEX('Policy Characteristics'!B:B,MATCH($C62,'Policy Characteristics'!$C:$C,0))),"",INDEX('Policy Characteristics'!B:B,MATCH($C62,'Policy Characteristics'!$C:$C,0)))</f>
        <v>Electric Vehicle Charger Deployment</v>
      </c>
      <c r="C62" t="s">
        <v>67</v>
      </c>
      <c r="H62" s="241">
        <v>360</v>
      </c>
      <c r="I62" s="369" t="s">
        <v>670</v>
      </c>
      <c r="J62" s="368" t="str">
        <f>IF(ISBLANK(INDEX('Policy Characteristics'!D:D,MATCH($C62,'Policy Characteristics'!$C:$C,0))),"",INDEX('Policy Characteristics'!D:D,MATCH($C62,'Policy Characteristics'!$C:$C,0)))</f>
        <v>EV Charger Deployment</v>
      </c>
      <c r="K62" s="354" t="str">
        <f>IF(ISBLANK(INDEX('Policy Characteristics'!E:E,MATCH($C62,'Policy Characteristics'!$C:$C,0))),"",INDEX('Policy Characteristics'!E:E,MATCH($C62,'Policy Characteristics'!$C:$C,0)))</f>
        <v>trans EV charger deployment</v>
      </c>
      <c r="L62" s="354">
        <f>IF(ISBLANK(INDEX('Policy Characteristics'!F:F,MATCH($C62,'Policy Characteristics'!$C:$C,0))),"",INDEX('Policy Characteristics'!F:F,MATCH($C62,'Policy Characteristics'!$C:$C,0)))</f>
        <v>-1</v>
      </c>
      <c r="M62" s="354">
        <f>IF(ISBLANK(INDEX('Policy Characteristics'!G:G,MATCH($C62,'Policy Characteristics'!$C:$C,0))),"",INDEX('Policy Characteristics'!G:G,MATCH($C62,'Policy Characteristics'!$C:$C,0)))</f>
        <v>3</v>
      </c>
      <c r="N62" s="354">
        <f>IF(ISBLANK(INDEX('Policy Characteristics'!H:H,MATCH($C62,'Policy Characteristics'!$C:$C,0))),"",INDEX('Policy Characteristics'!H:H,MATCH($C62,'Policy Characteristics'!$C:$C,0)))</f>
        <v>0.1</v>
      </c>
      <c r="O62" s="354" t="str">
        <f>IF(ISBLANK(INDEX('Policy Characteristics'!I:I,MATCH($C62,'Policy Characteristics'!$C:$C,0))),"",INDEX('Policy Characteristics'!I:I,MATCH($C62,'Policy Characteristics'!$C:$C,0)))</f>
        <v>% change</v>
      </c>
      <c r="P62" s="354" t="str">
        <f>IF(ISBLANK(INDEX('Policy Characteristics'!J:J,MATCH($C62,'Policy Characteristics'!$C:$C,0))),"",INDEX('Policy Characteristics'!J:J,MATCH($C62,'Policy Characteristics'!$C:$C,0)))</f>
        <v>**Description:** This policy represents EV chargers deployed in addition to the Business-As-Usual (BAU) scenario, including DC fast chargers and Level 2 chargers. The lever is expressed as a percentage change from the BAU deployment level, applied to the cumulative charger stock rather than annual installations.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the BAU scenario assumes approximately 930,000 chargers by 2030. A setting of 300% means that chargers equal to three times the BAU quantity are added, resulting in a total stock equal to four times the BAU level. As of December 2021, South Korea had a total of 94,041 EV chargers, which corresponds to approximately 181 chargers per 100,000 people. For comparison, as of December 2020, there were 12,635 domestic gas stations, each with an average of 14 fueling pumps, corresponding to approximately 342 fueling pumps per 100,000 people. The South Korean government has set a target of 1.23 million EV chargers by 2030.</v>
      </c>
      <c r="Q62" s="354" t="str">
        <f>IF(ISBLANK(INDEX('Policy Characteristics'!K:K,MATCH($C62,'Policy Characteristics'!$C:$C,0))),"",INDEX('Policy Characteristics'!K:K,MATCH($C62,'Policy Characteristics'!$C:$C,0)))</f>
        <v/>
      </c>
      <c r="R62" s="354" t="str">
        <f>IF(ISBLANK(INDEX('Policy Characteristics'!L:L,MATCH($C62,'Policy Characteristics'!$C:$C,0))),"",INDEX('Policy Characteristics'!L:L,MATCH($C62,'Policy Characteristics'!$C:$C,0)))</f>
        <v>ev-charger-deployment.html</v>
      </c>
    </row>
    <row r="63" spans="1:18" s="345" customFormat="1" ht="20" customHeight="1">
      <c r="A63" s="354" t="str">
        <f>IF(ISBLANK(INDEX('Policy Characteristics'!A:A,MATCH($C63,'Policy Characteristics'!$C:$C,0))),"",INDEX('Policy Characteristics'!A:A,MATCH($C63,'Policy Characteristics'!$C:$C,0)))</f>
        <v>Transportation</v>
      </c>
      <c r="B63" s="366" t="str">
        <f>IF(ISBLANK(INDEX('Policy Characteristics'!B:B,MATCH($C63,'Policy Characteristics'!$C:$C,0))),"",INDEX('Policy Characteristics'!B:B,MATCH($C63,'Policy Characteristics'!$C:$C,0)))</f>
        <v>Passenger Vehicle Subsidy</v>
      </c>
      <c r="C63" t="s">
        <v>82</v>
      </c>
      <c r="D63" s="253" t="s">
        <v>666</v>
      </c>
      <c r="E63" s="253" t="s">
        <v>692</v>
      </c>
      <c r="F63" s="345" t="s">
        <v>693</v>
      </c>
      <c r="G63" s="253" t="s">
        <v>694</v>
      </c>
      <c r="H63" s="241">
        <v>189</v>
      </c>
      <c r="I63" s="367" t="s">
        <v>670</v>
      </c>
      <c r="J63" s="368" t="str">
        <f>IF(ISBLANK(INDEX('Policy Characteristics'!D:D,MATCH($C63,'Policy Characteristics'!$C:$C,0))),"",INDEX('Policy Characteristics'!D:D,MATCH($C63,'Policy Characteristics'!$C:$C,0)))</f>
        <v>Vehicle Subsidy</v>
      </c>
      <c r="K63" s="354"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4" t="str">
        <f>IF(ISBLANK(INDEX('Policy Characteristics'!I:I,MATCH($C63,'Policy Characteristics'!$C:$C,0))),"",INDEX('Policy Characteristics'!I:I,MATCH($C63,'Policy Characteristics'!$C:$C,0)))</f>
        <v>thousand KRW/vehicle</v>
      </c>
      <c r="P63" s="354"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4" t="str">
        <f>IF(ISBLANK(INDEX('Policy Characteristics'!K:K,MATCH($C63,'Policy Characteristics'!$C:$C,0))),"",INDEX('Policy Characteristics'!K:K,MATCH($C63,'Policy Characteristics'!$C:$C,0)))</f>
        <v>transportation-sector-main.html#ev-subsidy</v>
      </c>
      <c r="R63" s="354" t="str">
        <f>IF(ISBLANK(INDEX('Policy Characteristics'!L:L,MATCH($C63,'Policy Characteristics'!$C:$C,0))),"",INDEX('Policy Characteristics'!L:L,MATCH($C63,'Policy Characteristics'!$C:$C,0)))</f>
        <v>ev-subsidy.html</v>
      </c>
    </row>
    <row r="64" spans="1:18" ht="20" customHeight="1">
      <c r="A64" s="354" t="str">
        <f>IF(ISBLANK(INDEX('Policy Characteristics'!A:A,MATCH($C64,'Policy Characteristics'!$C:$C,0))),"",INDEX('Policy Characteristics'!A:A,MATCH($C64,'Policy Characteristics'!$C:$C,0)))</f>
        <v>Transportation</v>
      </c>
      <c r="B64" s="366" t="str">
        <f>IF(ISBLANK(INDEX('Policy Characteristics'!B:B,MATCH($C64,'Policy Characteristics'!$C:$C,0))),"",INDEX('Policy Characteristics'!B:B,MATCH($C64,'Policy Characteristics'!$C:$C,0)))</f>
        <v>Passenger Vehicle Subsidy</v>
      </c>
      <c r="C64" s="354" t="str">
        <f t="shared" ref="C64:C104" si="3">C$63</f>
        <v>Additional Passenger Vehicle Subsidy</v>
      </c>
      <c r="D64" s="253" t="s">
        <v>666</v>
      </c>
      <c r="E64" s="345" t="s">
        <v>695</v>
      </c>
      <c r="F64" s="345" t="s">
        <v>693</v>
      </c>
      <c r="G64" s="345" t="s">
        <v>696</v>
      </c>
      <c r="H64" s="18">
        <v>592</v>
      </c>
      <c r="I64" s="369" t="s">
        <v>680</v>
      </c>
      <c r="J64" s="368" t="str">
        <f>IF(ISBLANK(INDEX('Policy Characteristics'!D:D,MATCH($C64,'Policy Characteristics'!$C:$C,0))),"",INDEX('Policy Characteristics'!D:D,MATCH($C64,'Policy Characteristics'!$C:$C,0)))</f>
        <v>Vehicle Subsidy</v>
      </c>
      <c r="K64" s="354"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4" t="str">
        <f>IF(ISBLANK(INDEX('Policy Characteristics'!I:I,MATCH($C64,'Policy Characteristics'!$C:$C,0))),"",INDEX('Policy Characteristics'!I:I,MATCH($C64,'Policy Characteristics'!$C:$C,0)))</f>
        <v>thousand KRW/vehicle</v>
      </c>
      <c r="P64" s="354"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4" t="str">
        <f>IF(ISBLANK(INDEX('Policy Characteristics'!K:K,MATCH($C64,'Policy Characteristics'!$C:$C,0))),"",INDEX('Policy Characteristics'!K:K,MATCH($C64,'Policy Characteristics'!$C:$C,0)))</f>
        <v>transportation-sector-main.html#ev-subsidy</v>
      </c>
      <c r="R64" s="354" t="str">
        <f>IF(ISBLANK(INDEX('Policy Characteristics'!L:L,MATCH($C64,'Policy Characteristics'!$C:$C,0))),"",INDEX('Policy Characteristics'!L:L,MATCH($C64,'Policy Characteristics'!$C:$C,0)))</f>
        <v>ev-subsidy.html</v>
      </c>
    </row>
    <row r="65" spans="1:18" ht="20" customHeight="1">
      <c r="A65" s="354" t="str">
        <f>IF(ISBLANK(INDEX('Policy Characteristics'!A:A,MATCH($C65,'Policy Characteristics'!$C:$C,0))),"",INDEX('Policy Characteristics'!A:A,MATCH($C65,'Policy Characteristics'!$C:$C,0)))</f>
        <v>Transportation</v>
      </c>
      <c r="B65" s="366" t="str">
        <f>IF(ISBLANK(INDEX('Policy Characteristics'!B:B,MATCH($C65,'Policy Characteristics'!$C:$C,0))),"",INDEX('Policy Characteristics'!B:B,MATCH($C65,'Policy Characteristics'!$C:$C,0)))</f>
        <v>Passenger Vehicle Subsidy</v>
      </c>
      <c r="C65" s="354" t="str">
        <f t="shared" si="3"/>
        <v>Additional Passenger Vehicle Subsidy</v>
      </c>
      <c r="D65" s="253" t="s">
        <v>666</v>
      </c>
      <c r="E65" s="345" t="s">
        <v>697</v>
      </c>
      <c r="F65" s="345" t="s">
        <v>693</v>
      </c>
      <c r="G65" s="345" t="s">
        <v>698</v>
      </c>
      <c r="H65" s="18">
        <v>593</v>
      </c>
      <c r="I65" s="369" t="s">
        <v>680</v>
      </c>
      <c r="J65" s="368" t="str">
        <f>IF(ISBLANK(INDEX('Policy Characteristics'!D:D,MATCH($C65,'Policy Characteristics'!$C:$C,0))),"",INDEX('Policy Characteristics'!D:D,MATCH($C65,'Policy Characteristics'!$C:$C,0)))</f>
        <v>Vehicle Subsidy</v>
      </c>
      <c r="K65" s="354"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4" t="str">
        <f>IF(ISBLANK(INDEX('Policy Characteristics'!I:I,MATCH($C65,'Policy Characteristics'!$C:$C,0))),"",INDEX('Policy Characteristics'!I:I,MATCH($C65,'Policy Characteristics'!$C:$C,0)))</f>
        <v>thousand KRW/vehicle</v>
      </c>
      <c r="P65" s="354"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4" t="str">
        <f>IF(ISBLANK(INDEX('Policy Characteristics'!K:K,MATCH($C65,'Policy Characteristics'!$C:$C,0))),"",INDEX('Policy Characteristics'!K:K,MATCH($C65,'Policy Characteristics'!$C:$C,0)))</f>
        <v>transportation-sector-main.html#ev-subsidy</v>
      </c>
      <c r="R65" s="354" t="str">
        <f>IF(ISBLANK(INDEX('Policy Characteristics'!L:L,MATCH($C65,'Policy Characteristics'!$C:$C,0))),"",INDEX('Policy Characteristics'!L:L,MATCH($C65,'Policy Characteristics'!$C:$C,0)))</f>
        <v>ev-subsidy.html</v>
      </c>
    </row>
    <row r="66" spans="1:18" ht="20" customHeight="1">
      <c r="A66" s="354" t="str">
        <f>IF(ISBLANK(INDEX('Policy Characteristics'!A:A,MATCH($C66,'Policy Characteristics'!$C:$C,0))),"",INDEX('Policy Characteristics'!A:A,MATCH($C66,'Policy Characteristics'!$C:$C,0)))</f>
        <v>Transportation</v>
      </c>
      <c r="B66" s="366" t="str">
        <f>IF(ISBLANK(INDEX('Policy Characteristics'!B:B,MATCH($C66,'Policy Characteristics'!$C:$C,0))),"",INDEX('Policy Characteristics'!B:B,MATCH($C66,'Policy Characteristics'!$C:$C,0)))</f>
        <v>Passenger Vehicle Subsidy</v>
      </c>
      <c r="C66" s="354" t="str">
        <f t="shared" si="3"/>
        <v>Additional Passenger Vehicle Subsidy</v>
      </c>
      <c r="D66" s="253" t="s">
        <v>666</v>
      </c>
      <c r="E66" s="345" t="s">
        <v>699</v>
      </c>
      <c r="F66" s="345" t="s">
        <v>693</v>
      </c>
      <c r="G66" s="345" t="s">
        <v>700</v>
      </c>
      <c r="H66" s="18">
        <v>594</v>
      </c>
      <c r="I66" s="369" t="s">
        <v>680</v>
      </c>
      <c r="J66" s="368" t="str">
        <f>IF(ISBLANK(INDEX('Policy Characteristics'!D:D,MATCH($C66,'Policy Characteristics'!$C:$C,0))),"",INDEX('Policy Characteristics'!D:D,MATCH($C66,'Policy Characteristics'!$C:$C,0)))</f>
        <v>Vehicle Subsidy</v>
      </c>
      <c r="K66" s="354"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4" t="str">
        <f>IF(ISBLANK(INDEX('Policy Characteristics'!I:I,MATCH($C66,'Policy Characteristics'!$C:$C,0))),"",INDEX('Policy Characteristics'!I:I,MATCH($C66,'Policy Characteristics'!$C:$C,0)))</f>
        <v>thousand KRW/vehicle</v>
      </c>
      <c r="P66" s="354"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4" t="str">
        <f>IF(ISBLANK(INDEX('Policy Characteristics'!K:K,MATCH($C66,'Policy Characteristics'!$C:$C,0))),"",INDEX('Policy Characteristics'!K:K,MATCH($C66,'Policy Characteristics'!$C:$C,0)))</f>
        <v>transportation-sector-main.html#ev-subsidy</v>
      </c>
      <c r="R66" s="354" t="str">
        <f>IF(ISBLANK(INDEX('Policy Characteristics'!L:L,MATCH($C66,'Policy Characteristics'!$C:$C,0))),"",INDEX('Policy Characteristics'!L:L,MATCH($C66,'Policy Characteristics'!$C:$C,0)))</f>
        <v>ev-subsidy.html</v>
      </c>
    </row>
    <row r="67" spans="1:18" ht="20" customHeight="1">
      <c r="A67" s="354" t="str">
        <f>IF(ISBLANK(INDEX('Policy Characteristics'!A:A,MATCH($C67,'Policy Characteristics'!$C:$C,0))),"",INDEX('Policy Characteristics'!A:A,MATCH($C67,'Policy Characteristics'!$C:$C,0)))</f>
        <v>Transportation</v>
      </c>
      <c r="B67" s="366" t="str">
        <f>IF(ISBLANK(INDEX('Policy Characteristics'!B:B,MATCH($C67,'Policy Characteristics'!$C:$C,0))),"",INDEX('Policy Characteristics'!B:B,MATCH($C67,'Policy Characteristics'!$C:$C,0)))</f>
        <v>Passenger Vehicle Subsidy</v>
      </c>
      <c r="C67" s="354" t="str">
        <f t="shared" si="3"/>
        <v>Additional Passenger Vehicle Subsidy</v>
      </c>
      <c r="D67" s="253" t="s">
        <v>666</v>
      </c>
      <c r="E67" s="345" t="s">
        <v>701</v>
      </c>
      <c r="F67" s="345" t="s">
        <v>693</v>
      </c>
      <c r="G67" s="345" t="s">
        <v>702</v>
      </c>
      <c r="H67" s="18">
        <v>595</v>
      </c>
      <c r="I67" s="367" t="s">
        <v>670</v>
      </c>
      <c r="J67" s="368" t="str">
        <f>IF(ISBLANK(INDEX('Policy Characteristics'!D:D,MATCH($C67,'Policy Characteristics'!$C:$C,0))),"",INDEX('Policy Characteristics'!D:D,MATCH($C67,'Policy Characteristics'!$C:$C,0)))</f>
        <v>Vehicle Subsidy</v>
      </c>
      <c r="K67" s="354"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4" t="str">
        <f>IF(ISBLANK(INDEX('Policy Characteristics'!I:I,MATCH($C67,'Policy Characteristics'!$C:$C,0))),"",INDEX('Policy Characteristics'!I:I,MATCH($C67,'Policy Characteristics'!$C:$C,0)))</f>
        <v>thousand KRW/vehicle</v>
      </c>
      <c r="P67" s="354"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4" t="str">
        <f>IF(ISBLANK(INDEX('Policy Characteristics'!K:K,MATCH($C67,'Policy Characteristics'!$C:$C,0))),"",INDEX('Policy Characteristics'!K:K,MATCH($C67,'Policy Characteristics'!$C:$C,0)))</f>
        <v>transportation-sector-main.html#ev-subsidy</v>
      </c>
      <c r="R67" s="354" t="str">
        <f>IF(ISBLANK(INDEX('Policy Characteristics'!L:L,MATCH($C67,'Policy Characteristics'!$C:$C,0))),"",INDEX('Policy Characteristics'!L:L,MATCH($C67,'Policy Characteristics'!$C:$C,0)))</f>
        <v>ev-subsidy.html</v>
      </c>
    </row>
    <row r="68" spans="1:18" ht="20" customHeight="1">
      <c r="A68" s="354" t="str">
        <f>IF(ISBLANK(INDEX('Policy Characteristics'!A:A,MATCH($C68,'Policy Characteristics'!$C:$C,0))),"",INDEX('Policy Characteristics'!A:A,MATCH($C68,'Policy Characteristics'!$C:$C,0)))</f>
        <v>Transportation</v>
      </c>
      <c r="B68" s="366" t="str">
        <f>IF(ISBLANK(INDEX('Policy Characteristics'!B:B,MATCH($C68,'Policy Characteristics'!$C:$C,0))),"",INDEX('Policy Characteristics'!B:B,MATCH($C68,'Policy Characteristics'!$C:$C,0)))</f>
        <v>Passenger Vehicle Subsidy</v>
      </c>
      <c r="C68" s="354" t="str">
        <f t="shared" si="3"/>
        <v>Additional Passenger Vehicle Subsidy</v>
      </c>
      <c r="D68" s="253" t="s">
        <v>666</v>
      </c>
      <c r="E68" s="345" t="s">
        <v>703</v>
      </c>
      <c r="F68" s="345" t="s">
        <v>693</v>
      </c>
      <c r="G68" s="345" t="s">
        <v>703</v>
      </c>
      <c r="H68" s="18">
        <v>596</v>
      </c>
      <c r="I68" s="369" t="s">
        <v>680</v>
      </c>
      <c r="J68" s="368" t="str">
        <f>IF(ISBLANK(INDEX('Policy Characteristics'!D:D,MATCH($C68,'Policy Characteristics'!$C:$C,0))),"",INDEX('Policy Characteristics'!D:D,MATCH($C68,'Policy Characteristics'!$C:$C,0)))</f>
        <v>Vehicle Subsidy</v>
      </c>
      <c r="K68" s="354"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4" t="str">
        <f>IF(ISBLANK(INDEX('Policy Characteristics'!I:I,MATCH($C68,'Policy Characteristics'!$C:$C,0))),"",INDEX('Policy Characteristics'!I:I,MATCH($C68,'Policy Characteristics'!$C:$C,0)))</f>
        <v>thousand KRW/vehicle</v>
      </c>
      <c r="P68" s="354"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4" t="str">
        <f>IF(ISBLANK(INDEX('Policy Characteristics'!K:K,MATCH($C68,'Policy Characteristics'!$C:$C,0))),"",INDEX('Policy Characteristics'!K:K,MATCH($C68,'Policy Characteristics'!$C:$C,0)))</f>
        <v>transportation-sector-main.html#ev-subsidy</v>
      </c>
      <c r="R68" s="354" t="str">
        <f>IF(ISBLANK(INDEX('Policy Characteristics'!L:L,MATCH($C68,'Policy Characteristics'!$C:$C,0))),"",INDEX('Policy Characteristics'!L:L,MATCH($C68,'Policy Characteristics'!$C:$C,0)))</f>
        <v>ev-subsidy.html</v>
      </c>
    </row>
    <row r="69" spans="1:18" ht="20" customHeight="1">
      <c r="A69" s="354" t="str">
        <f>IF(ISBLANK(INDEX('Policy Characteristics'!A:A,MATCH($C69,'Policy Characteristics'!$C:$C,0))),"",INDEX('Policy Characteristics'!A:A,MATCH($C69,'Policy Characteristics'!$C:$C,0)))</f>
        <v>Transportation</v>
      </c>
      <c r="B69" s="366" t="str">
        <f>IF(ISBLANK(INDEX('Policy Characteristics'!B:B,MATCH($C69,'Policy Characteristics'!$C:$C,0))),"",INDEX('Policy Characteristics'!B:B,MATCH($C69,'Policy Characteristics'!$C:$C,0)))</f>
        <v>Passenger Vehicle Subsidy</v>
      </c>
      <c r="C69" s="354" t="str">
        <f t="shared" si="3"/>
        <v>Additional Passenger Vehicle Subsidy</v>
      </c>
      <c r="D69" s="253" t="s">
        <v>666</v>
      </c>
      <c r="E69" s="345" t="s">
        <v>704</v>
      </c>
      <c r="F69" s="345" t="s">
        <v>693</v>
      </c>
      <c r="G69" s="345" t="s">
        <v>705</v>
      </c>
      <c r="H69" s="18">
        <v>597</v>
      </c>
      <c r="I69" s="367" t="s">
        <v>670</v>
      </c>
      <c r="J69" s="368" t="str">
        <f>IF(ISBLANK(INDEX('Policy Characteristics'!D:D,MATCH($C69,'Policy Characteristics'!$C:$C,0))),"",INDEX('Policy Characteristics'!D:D,MATCH($C69,'Policy Characteristics'!$C:$C,0)))</f>
        <v>Vehicle Subsidy</v>
      </c>
      <c r="K69" s="354"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4" t="str">
        <f>IF(ISBLANK(INDEX('Policy Characteristics'!I:I,MATCH($C69,'Policy Characteristics'!$C:$C,0))),"",INDEX('Policy Characteristics'!I:I,MATCH($C69,'Policy Characteristics'!$C:$C,0)))</f>
        <v>thousand KRW/vehicle</v>
      </c>
      <c r="P69" s="354"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4" t="str">
        <f>IF(ISBLANK(INDEX('Policy Characteristics'!K:K,MATCH($C69,'Policy Characteristics'!$C:$C,0))),"",INDEX('Policy Characteristics'!K:K,MATCH($C69,'Policy Characteristics'!$C:$C,0)))</f>
        <v>transportation-sector-main.html#ev-subsidy</v>
      </c>
      <c r="R69" s="354" t="str">
        <f>IF(ISBLANK(INDEX('Policy Characteristics'!L:L,MATCH($C69,'Policy Characteristics'!$C:$C,0))),"",INDEX('Policy Characteristics'!L:L,MATCH($C69,'Policy Characteristics'!$C:$C,0)))</f>
        <v>ev-subsidy.html</v>
      </c>
    </row>
    <row r="70" spans="1:18" ht="20" customHeight="1">
      <c r="A70" s="354" t="str">
        <f>IF(ISBLANK(INDEX('Policy Characteristics'!A:A,MATCH($C70,'Policy Characteristics'!$C:$C,0))),"",INDEX('Policy Characteristics'!A:A,MATCH($C70,'Policy Characteristics'!$C:$C,0)))</f>
        <v>Transportation</v>
      </c>
      <c r="B70" s="366" t="str">
        <f>IF(ISBLANK(INDEX('Policy Characteristics'!B:B,MATCH($C70,'Policy Characteristics'!$C:$C,0))),"",INDEX('Policy Characteristics'!B:B,MATCH($C70,'Policy Characteristics'!$C:$C,0)))</f>
        <v>Passenger Vehicle Subsidy</v>
      </c>
      <c r="C70" s="354" t="str">
        <f t="shared" si="3"/>
        <v>Additional Passenger Vehicle Subsidy</v>
      </c>
      <c r="D70" s="253" t="s">
        <v>682</v>
      </c>
      <c r="E70" s="253" t="s">
        <v>692</v>
      </c>
      <c r="F70" s="345" t="s">
        <v>706</v>
      </c>
      <c r="G70" s="253" t="s">
        <v>694</v>
      </c>
      <c r="H70" s="18">
        <v>598</v>
      </c>
      <c r="I70" s="367" t="s">
        <v>670</v>
      </c>
      <c r="J70" s="368" t="str">
        <f>IF(ISBLANK(INDEX('Policy Characteristics'!D:D,MATCH($C70,'Policy Characteristics'!$C:$C,0))),"",INDEX('Policy Characteristics'!D:D,MATCH($C70,'Policy Characteristics'!$C:$C,0)))</f>
        <v>Vehicle Subsidy</v>
      </c>
      <c r="K70" s="354"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4" t="str">
        <f>IF(ISBLANK(INDEX('Policy Characteristics'!I:I,MATCH($C70,'Policy Characteristics'!$C:$C,0))),"",INDEX('Policy Characteristics'!I:I,MATCH($C70,'Policy Characteristics'!$C:$C,0)))</f>
        <v>thousand KRW/vehicle</v>
      </c>
      <c r="P70" s="354"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4" t="str">
        <f>IF(ISBLANK(INDEX('Policy Characteristics'!K:K,MATCH($C70,'Policy Characteristics'!$C:$C,0))),"",INDEX('Policy Characteristics'!K:K,MATCH($C70,'Policy Characteristics'!$C:$C,0)))</f>
        <v>transportation-sector-main.html#ev-subsidy</v>
      </c>
      <c r="R70" s="354" t="str">
        <f>IF(ISBLANK(INDEX('Policy Characteristics'!L:L,MATCH($C70,'Policy Characteristics'!$C:$C,0))),"",INDEX('Policy Characteristics'!L:L,MATCH($C70,'Policy Characteristics'!$C:$C,0)))</f>
        <v>ev-subsidy.html</v>
      </c>
    </row>
    <row r="71" spans="1:18" ht="20" customHeight="1">
      <c r="A71" s="354" t="str">
        <f>IF(ISBLANK(INDEX('Policy Characteristics'!A:A,MATCH($C71,'Policy Characteristics'!$C:$C,0))),"",INDEX('Policy Characteristics'!A:A,MATCH($C71,'Policy Characteristics'!$C:$C,0)))</f>
        <v>Transportation</v>
      </c>
      <c r="B71" s="366" t="str">
        <f>IF(ISBLANK(INDEX('Policy Characteristics'!B:B,MATCH($C71,'Policy Characteristics'!$C:$C,0))),"",INDEX('Policy Characteristics'!B:B,MATCH($C71,'Policy Characteristics'!$C:$C,0)))</f>
        <v>Passenger Vehicle Subsidy</v>
      </c>
      <c r="C71" s="354" t="str">
        <f t="shared" si="3"/>
        <v>Additional Passenger Vehicle Subsidy</v>
      </c>
      <c r="D71" s="253" t="s">
        <v>682</v>
      </c>
      <c r="E71" s="345" t="s">
        <v>695</v>
      </c>
      <c r="F71" s="345" t="s">
        <v>706</v>
      </c>
      <c r="G71" s="345" t="s">
        <v>696</v>
      </c>
      <c r="H71" s="18">
        <v>599</v>
      </c>
      <c r="I71" s="369" t="s">
        <v>680</v>
      </c>
      <c r="J71" s="368" t="str">
        <f>IF(ISBLANK(INDEX('Policy Characteristics'!D:D,MATCH($C71,'Policy Characteristics'!$C:$C,0))),"",INDEX('Policy Characteristics'!D:D,MATCH($C71,'Policy Characteristics'!$C:$C,0)))</f>
        <v>Vehicle Subsidy</v>
      </c>
      <c r="K71" s="354"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4" t="str">
        <f>IF(ISBLANK(INDEX('Policy Characteristics'!I:I,MATCH($C71,'Policy Characteristics'!$C:$C,0))),"",INDEX('Policy Characteristics'!I:I,MATCH($C71,'Policy Characteristics'!$C:$C,0)))</f>
        <v>thousand KRW/vehicle</v>
      </c>
      <c r="P71" s="354"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4" t="str">
        <f>IF(ISBLANK(INDEX('Policy Characteristics'!K:K,MATCH($C71,'Policy Characteristics'!$C:$C,0))),"",INDEX('Policy Characteristics'!K:K,MATCH($C71,'Policy Characteristics'!$C:$C,0)))</f>
        <v>transportation-sector-main.html#ev-subsidy</v>
      </c>
      <c r="R71" s="354" t="str">
        <f>IF(ISBLANK(INDEX('Policy Characteristics'!L:L,MATCH($C71,'Policy Characteristics'!$C:$C,0))),"",INDEX('Policy Characteristics'!L:L,MATCH($C71,'Policy Characteristics'!$C:$C,0)))</f>
        <v>ev-subsidy.html</v>
      </c>
    </row>
    <row r="72" spans="1:18" ht="20" customHeight="1">
      <c r="A72" s="354" t="str">
        <f>IF(ISBLANK(INDEX('Policy Characteristics'!A:A,MATCH($C72,'Policy Characteristics'!$C:$C,0))),"",INDEX('Policy Characteristics'!A:A,MATCH($C72,'Policy Characteristics'!$C:$C,0)))</f>
        <v>Transportation</v>
      </c>
      <c r="B72" s="366" t="str">
        <f>IF(ISBLANK(INDEX('Policy Characteristics'!B:B,MATCH($C72,'Policy Characteristics'!$C:$C,0))),"",INDEX('Policy Characteristics'!B:B,MATCH($C72,'Policy Characteristics'!$C:$C,0)))</f>
        <v>Passenger Vehicle Subsidy</v>
      </c>
      <c r="C72" s="354" t="str">
        <f t="shared" si="3"/>
        <v>Additional Passenger Vehicle Subsidy</v>
      </c>
      <c r="D72" s="253" t="s">
        <v>682</v>
      </c>
      <c r="E72" s="345" t="s">
        <v>697</v>
      </c>
      <c r="F72" s="345" t="s">
        <v>706</v>
      </c>
      <c r="G72" s="345" t="s">
        <v>698</v>
      </c>
      <c r="H72" s="18">
        <v>600</v>
      </c>
      <c r="I72" s="369" t="s">
        <v>680</v>
      </c>
      <c r="J72" s="368" t="str">
        <f>IF(ISBLANK(INDEX('Policy Characteristics'!D:D,MATCH($C72,'Policy Characteristics'!$C:$C,0))),"",INDEX('Policy Characteristics'!D:D,MATCH($C72,'Policy Characteristics'!$C:$C,0)))</f>
        <v>Vehicle Subsidy</v>
      </c>
      <c r="K72" s="354"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4" t="str">
        <f>IF(ISBLANK(INDEX('Policy Characteristics'!I:I,MATCH($C72,'Policy Characteristics'!$C:$C,0))),"",INDEX('Policy Characteristics'!I:I,MATCH($C72,'Policy Characteristics'!$C:$C,0)))</f>
        <v>thousand KRW/vehicle</v>
      </c>
      <c r="P72" s="354"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4" t="str">
        <f>IF(ISBLANK(INDEX('Policy Characteristics'!K:K,MATCH($C72,'Policy Characteristics'!$C:$C,0))),"",INDEX('Policy Characteristics'!K:K,MATCH($C72,'Policy Characteristics'!$C:$C,0)))</f>
        <v>transportation-sector-main.html#ev-subsidy</v>
      </c>
      <c r="R72" s="354" t="str">
        <f>IF(ISBLANK(INDEX('Policy Characteristics'!L:L,MATCH($C72,'Policy Characteristics'!$C:$C,0))),"",INDEX('Policy Characteristics'!L:L,MATCH($C72,'Policy Characteristics'!$C:$C,0)))</f>
        <v>ev-subsidy.html</v>
      </c>
    </row>
    <row r="73" spans="1:18" ht="20" customHeight="1">
      <c r="A73" s="354" t="str">
        <f>IF(ISBLANK(INDEX('Policy Characteristics'!A:A,MATCH($C73,'Policy Characteristics'!$C:$C,0))),"",INDEX('Policy Characteristics'!A:A,MATCH($C73,'Policy Characteristics'!$C:$C,0)))</f>
        <v>Transportation</v>
      </c>
      <c r="B73" s="366" t="str">
        <f>IF(ISBLANK(INDEX('Policy Characteristics'!B:B,MATCH($C73,'Policy Characteristics'!$C:$C,0))),"",INDEX('Policy Characteristics'!B:B,MATCH($C73,'Policy Characteristics'!$C:$C,0)))</f>
        <v>Passenger Vehicle Subsidy</v>
      </c>
      <c r="C73" s="354" t="str">
        <f t="shared" si="3"/>
        <v>Additional Passenger Vehicle Subsidy</v>
      </c>
      <c r="D73" s="253" t="s">
        <v>682</v>
      </c>
      <c r="E73" s="345" t="s">
        <v>699</v>
      </c>
      <c r="F73" s="345" t="s">
        <v>706</v>
      </c>
      <c r="G73" s="345" t="s">
        <v>700</v>
      </c>
      <c r="H73" s="18">
        <v>601</v>
      </c>
      <c r="I73" s="369" t="s">
        <v>680</v>
      </c>
      <c r="J73" s="368" t="str">
        <f>IF(ISBLANK(INDEX('Policy Characteristics'!D:D,MATCH($C73,'Policy Characteristics'!$C:$C,0))),"",INDEX('Policy Characteristics'!D:D,MATCH($C73,'Policy Characteristics'!$C:$C,0)))</f>
        <v>Vehicle Subsidy</v>
      </c>
      <c r="K73" s="354"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4" t="str">
        <f>IF(ISBLANK(INDEX('Policy Characteristics'!I:I,MATCH($C73,'Policy Characteristics'!$C:$C,0))),"",INDEX('Policy Characteristics'!I:I,MATCH($C73,'Policy Characteristics'!$C:$C,0)))</f>
        <v>thousand KRW/vehicle</v>
      </c>
      <c r="P73" s="354"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4" t="str">
        <f>IF(ISBLANK(INDEX('Policy Characteristics'!K:K,MATCH($C73,'Policy Characteristics'!$C:$C,0))),"",INDEX('Policy Characteristics'!K:K,MATCH($C73,'Policy Characteristics'!$C:$C,0)))</f>
        <v>transportation-sector-main.html#ev-subsidy</v>
      </c>
      <c r="R73" s="354" t="str">
        <f>IF(ISBLANK(INDEX('Policy Characteristics'!L:L,MATCH($C73,'Policy Characteristics'!$C:$C,0))),"",INDEX('Policy Characteristics'!L:L,MATCH($C73,'Policy Characteristics'!$C:$C,0)))</f>
        <v>ev-subsidy.html</v>
      </c>
    </row>
    <row r="74" spans="1:18" ht="20" customHeight="1">
      <c r="A74" s="354" t="str">
        <f>IF(ISBLANK(INDEX('Policy Characteristics'!A:A,MATCH($C74,'Policy Characteristics'!$C:$C,0))),"",INDEX('Policy Characteristics'!A:A,MATCH($C74,'Policy Characteristics'!$C:$C,0)))</f>
        <v>Transportation</v>
      </c>
      <c r="B74" s="366" t="str">
        <f>IF(ISBLANK(INDEX('Policy Characteristics'!B:B,MATCH($C74,'Policy Characteristics'!$C:$C,0))),"",INDEX('Policy Characteristics'!B:B,MATCH($C74,'Policy Characteristics'!$C:$C,0)))</f>
        <v>Passenger Vehicle Subsidy</v>
      </c>
      <c r="C74" s="354" t="str">
        <f t="shared" si="3"/>
        <v>Additional Passenger Vehicle Subsidy</v>
      </c>
      <c r="D74" s="253" t="s">
        <v>682</v>
      </c>
      <c r="E74" s="345" t="s">
        <v>701</v>
      </c>
      <c r="F74" s="345" t="s">
        <v>706</v>
      </c>
      <c r="G74" s="345" t="s">
        <v>702</v>
      </c>
      <c r="H74" s="18">
        <v>602</v>
      </c>
      <c r="I74" s="367" t="s">
        <v>670</v>
      </c>
      <c r="J74" s="368" t="str">
        <f>IF(ISBLANK(INDEX('Policy Characteristics'!D:D,MATCH($C74,'Policy Characteristics'!$C:$C,0))),"",INDEX('Policy Characteristics'!D:D,MATCH($C74,'Policy Characteristics'!$C:$C,0)))</f>
        <v>Vehicle Subsidy</v>
      </c>
      <c r="K74" s="354"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4" t="str">
        <f>IF(ISBLANK(INDEX('Policy Characteristics'!I:I,MATCH($C74,'Policy Characteristics'!$C:$C,0))),"",INDEX('Policy Characteristics'!I:I,MATCH($C74,'Policy Characteristics'!$C:$C,0)))</f>
        <v>thousand KRW/vehicle</v>
      </c>
      <c r="P74" s="354"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4" t="str">
        <f>IF(ISBLANK(INDEX('Policy Characteristics'!K:K,MATCH($C74,'Policy Characteristics'!$C:$C,0))),"",INDEX('Policy Characteristics'!K:K,MATCH($C74,'Policy Characteristics'!$C:$C,0)))</f>
        <v>transportation-sector-main.html#ev-subsidy</v>
      </c>
      <c r="R74" s="354" t="str">
        <f>IF(ISBLANK(INDEX('Policy Characteristics'!L:L,MATCH($C74,'Policy Characteristics'!$C:$C,0))),"",INDEX('Policy Characteristics'!L:L,MATCH($C74,'Policy Characteristics'!$C:$C,0)))</f>
        <v>ev-subsidy.html</v>
      </c>
    </row>
    <row r="75" spans="1:18" ht="20" customHeight="1">
      <c r="A75" s="354" t="str">
        <f>IF(ISBLANK(INDEX('Policy Characteristics'!A:A,MATCH($C75,'Policy Characteristics'!$C:$C,0))),"",INDEX('Policy Characteristics'!A:A,MATCH($C75,'Policy Characteristics'!$C:$C,0)))</f>
        <v>Transportation</v>
      </c>
      <c r="B75" s="366" t="str">
        <f>IF(ISBLANK(INDEX('Policy Characteristics'!B:B,MATCH($C75,'Policy Characteristics'!$C:$C,0))),"",INDEX('Policy Characteristics'!B:B,MATCH($C75,'Policy Characteristics'!$C:$C,0)))</f>
        <v>Passenger Vehicle Subsidy</v>
      </c>
      <c r="C75" s="354" t="str">
        <f t="shared" si="3"/>
        <v>Additional Passenger Vehicle Subsidy</v>
      </c>
      <c r="D75" s="253" t="s">
        <v>682</v>
      </c>
      <c r="E75" s="345" t="s">
        <v>703</v>
      </c>
      <c r="F75" s="345" t="s">
        <v>706</v>
      </c>
      <c r="G75" s="345" t="s">
        <v>703</v>
      </c>
      <c r="H75" s="18">
        <v>1656</v>
      </c>
      <c r="I75" s="369" t="s">
        <v>680</v>
      </c>
      <c r="J75" s="368" t="str">
        <f>IF(ISBLANK(INDEX('Policy Characteristics'!D:D,MATCH($C75,'Policy Characteristics'!$C:$C,0))),"",INDEX('Policy Characteristics'!D:D,MATCH($C75,'Policy Characteristics'!$C:$C,0)))</f>
        <v>Vehicle Subsidy</v>
      </c>
      <c r="K75" s="354"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4" t="str">
        <f>IF(ISBLANK(INDEX('Policy Characteristics'!I:I,MATCH($C75,'Policy Characteristics'!$C:$C,0))),"",INDEX('Policy Characteristics'!I:I,MATCH($C75,'Policy Characteristics'!$C:$C,0)))</f>
        <v>thousand KRW/vehicle</v>
      </c>
      <c r="P75" s="354"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4" t="str">
        <f>IF(ISBLANK(INDEX('Policy Characteristics'!K:K,MATCH($C75,'Policy Characteristics'!$C:$C,0))),"",INDEX('Policy Characteristics'!K:K,MATCH($C75,'Policy Characteristics'!$C:$C,0)))</f>
        <v>transportation-sector-main.html#ev-subsidy</v>
      </c>
      <c r="R75" s="354" t="str">
        <f>IF(ISBLANK(INDEX('Policy Characteristics'!L:L,MATCH($C75,'Policy Characteristics'!$C:$C,0))),"",INDEX('Policy Characteristics'!L:L,MATCH($C75,'Policy Characteristics'!$C:$C,0)))</f>
        <v>ev-subsidy.html</v>
      </c>
    </row>
    <row r="76" spans="1:18" ht="20" customHeight="1">
      <c r="A76" s="354" t="str">
        <f>IF(ISBLANK(INDEX('Policy Characteristics'!A:A,MATCH($C76,'Policy Characteristics'!$C:$C,0))),"",INDEX('Policy Characteristics'!A:A,MATCH($C76,'Policy Characteristics'!$C:$C,0)))</f>
        <v>Transportation</v>
      </c>
      <c r="B76" s="366" t="str">
        <f>IF(ISBLANK(INDEX('Policy Characteristics'!B:B,MATCH($C76,'Policy Characteristics'!$C:$C,0))),"",INDEX('Policy Characteristics'!B:B,MATCH($C76,'Policy Characteristics'!$C:$C,0)))</f>
        <v>Passenger Vehicle Subsidy</v>
      </c>
      <c r="C76" s="354" t="str">
        <f t="shared" si="3"/>
        <v>Additional Passenger Vehicle Subsidy</v>
      </c>
      <c r="D76" s="253" t="s">
        <v>682</v>
      </c>
      <c r="E76" s="345" t="s">
        <v>704</v>
      </c>
      <c r="F76" s="345" t="s">
        <v>706</v>
      </c>
      <c r="G76" s="345" t="s">
        <v>705</v>
      </c>
      <c r="H76" s="18">
        <v>1657</v>
      </c>
      <c r="I76" s="367" t="s">
        <v>670</v>
      </c>
      <c r="J76" s="368" t="str">
        <f>IF(ISBLANK(INDEX('Policy Characteristics'!D:D,MATCH($C76,'Policy Characteristics'!$C:$C,0))),"",INDEX('Policy Characteristics'!D:D,MATCH($C76,'Policy Characteristics'!$C:$C,0)))</f>
        <v>Vehicle Subsidy</v>
      </c>
      <c r="K76" s="354"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4" t="str">
        <f>IF(ISBLANK(INDEX('Policy Characteristics'!I:I,MATCH($C76,'Policy Characteristics'!$C:$C,0))),"",INDEX('Policy Characteristics'!I:I,MATCH($C76,'Policy Characteristics'!$C:$C,0)))</f>
        <v>thousand KRW/vehicle</v>
      </c>
      <c r="P76" s="354"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4" t="str">
        <f>IF(ISBLANK(INDEX('Policy Characteristics'!K:K,MATCH($C76,'Policy Characteristics'!$C:$C,0))),"",INDEX('Policy Characteristics'!K:K,MATCH($C76,'Policy Characteristics'!$C:$C,0)))</f>
        <v>transportation-sector-main.html#ev-subsidy</v>
      </c>
      <c r="R76" s="354" t="str">
        <f>IF(ISBLANK(INDEX('Policy Characteristics'!L:L,MATCH($C76,'Policy Characteristics'!$C:$C,0))),"",INDEX('Policy Characteristics'!L:L,MATCH($C76,'Policy Characteristics'!$C:$C,0)))</f>
        <v>ev-subsidy.html</v>
      </c>
    </row>
    <row r="77" spans="1:18" ht="20" customHeight="1">
      <c r="A77" s="354" t="str">
        <f>IF(ISBLANK(INDEX('Policy Characteristics'!A:A,MATCH($C77,'Policy Characteristics'!$C:$C,0))),"",INDEX('Policy Characteristics'!A:A,MATCH($C77,'Policy Characteristics'!$C:$C,0)))</f>
        <v>Transportation</v>
      </c>
      <c r="B77" s="366" t="str">
        <f>IF(ISBLANK(INDEX('Policy Characteristics'!B:B,MATCH($C77,'Policy Characteristics'!$C:$C,0))),"",INDEX('Policy Characteristics'!B:B,MATCH($C77,'Policy Characteristics'!$C:$C,0)))</f>
        <v>Passenger Vehicle Subsidy</v>
      </c>
      <c r="C77" s="354" t="str">
        <f t="shared" si="3"/>
        <v>Additional Passenger Vehicle Subsidy</v>
      </c>
      <c r="D77" s="345" t="s">
        <v>684</v>
      </c>
      <c r="E77" s="253" t="s">
        <v>692</v>
      </c>
      <c r="F77" s="345" t="s">
        <v>707</v>
      </c>
      <c r="G77" s="253" t="s">
        <v>694</v>
      </c>
      <c r="H77" s="18">
        <v>1658</v>
      </c>
      <c r="I77" s="369" t="s">
        <v>680</v>
      </c>
      <c r="J77" s="368" t="str">
        <f>IF(ISBLANK(INDEX('Policy Characteristics'!D:D,MATCH($C77,'Policy Characteristics'!$C:$C,0))),"",INDEX('Policy Characteristics'!D:D,MATCH($C77,'Policy Characteristics'!$C:$C,0)))</f>
        <v>Vehicle Subsidy</v>
      </c>
      <c r="K77" s="354"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4" t="str">
        <f>IF(ISBLANK(INDEX('Policy Characteristics'!I:I,MATCH($C77,'Policy Characteristics'!$C:$C,0))),"",INDEX('Policy Characteristics'!I:I,MATCH($C77,'Policy Characteristics'!$C:$C,0)))</f>
        <v>thousand KRW/vehicle</v>
      </c>
      <c r="P77" s="354"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4" t="str">
        <f>IF(ISBLANK(INDEX('Policy Characteristics'!K:K,MATCH($C77,'Policy Characteristics'!$C:$C,0))),"",INDEX('Policy Characteristics'!K:K,MATCH($C77,'Policy Characteristics'!$C:$C,0)))</f>
        <v>transportation-sector-main.html#ev-subsidy</v>
      </c>
      <c r="R77" s="354" t="str">
        <f>IF(ISBLANK(INDEX('Policy Characteristics'!L:L,MATCH($C77,'Policy Characteristics'!$C:$C,0))),"",INDEX('Policy Characteristics'!L:L,MATCH($C77,'Policy Characteristics'!$C:$C,0)))</f>
        <v>ev-subsidy.html</v>
      </c>
    </row>
    <row r="78" spans="1:18" ht="20" customHeight="1">
      <c r="A78" s="354" t="str">
        <f>IF(ISBLANK(INDEX('Policy Characteristics'!A:A,MATCH($C78,'Policy Characteristics'!$C:$C,0))),"",INDEX('Policy Characteristics'!A:A,MATCH($C78,'Policy Characteristics'!$C:$C,0)))</f>
        <v>Transportation</v>
      </c>
      <c r="B78" s="366" t="str">
        <f>IF(ISBLANK(INDEX('Policy Characteristics'!B:B,MATCH($C78,'Policy Characteristics'!$C:$C,0))),"",INDEX('Policy Characteristics'!B:B,MATCH($C78,'Policy Characteristics'!$C:$C,0)))</f>
        <v>Passenger Vehicle Subsidy</v>
      </c>
      <c r="C78" s="354" t="str">
        <f t="shared" si="3"/>
        <v>Additional Passenger Vehicle Subsidy</v>
      </c>
      <c r="D78" s="345" t="s">
        <v>684</v>
      </c>
      <c r="E78" s="345" t="s">
        <v>695</v>
      </c>
      <c r="F78" s="345" t="s">
        <v>707</v>
      </c>
      <c r="G78" s="345" t="s">
        <v>696</v>
      </c>
      <c r="H78" s="18">
        <v>1659</v>
      </c>
      <c r="I78" s="369" t="s">
        <v>680</v>
      </c>
      <c r="J78" s="368" t="str">
        <f>IF(ISBLANK(INDEX('Policy Characteristics'!D:D,MATCH($C78,'Policy Characteristics'!$C:$C,0))),"",INDEX('Policy Characteristics'!D:D,MATCH($C78,'Policy Characteristics'!$C:$C,0)))</f>
        <v>Vehicle Subsidy</v>
      </c>
      <c r="K78" s="354"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4" t="str">
        <f>IF(ISBLANK(INDEX('Policy Characteristics'!I:I,MATCH($C78,'Policy Characteristics'!$C:$C,0))),"",INDEX('Policy Characteristics'!I:I,MATCH($C78,'Policy Characteristics'!$C:$C,0)))</f>
        <v>thousand KRW/vehicle</v>
      </c>
      <c r="P78" s="354"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4" t="str">
        <f>IF(ISBLANK(INDEX('Policy Characteristics'!K:K,MATCH($C78,'Policy Characteristics'!$C:$C,0))),"",INDEX('Policy Characteristics'!K:K,MATCH($C78,'Policy Characteristics'!$C:$C,0)))</f>
        <v>transportation-sector-main.html#ev-subsidy</v>
      </c>
      <c r="R78" s="354" t="str">
        <f>IF(ISBLANK(INDEX('Policy Characteristics'!L:L,MATCH($C78,'Policy Characteristics'!$C:$C,0))),"",INDEX('Policy Characteristics'!L:L,MATCH($C78,'Policy Characteristics'!$C:$C,0)))</f>
        <v>ev-subsidy.html</v>
      </c>
    </row>
    <row r="79" spans="1:18" ht="20" customHeight="1">
      <c r="A79" s="354" t="str">
        <f>IF(ISBLANK(INDEX('Policy Characteristics'!A:A,MATCH($C79,'Policy Characteristics'!$C:$C,0))),"",INDEX('Policy Characteristics'!A:A,MATCH($C79,'Policy Characteristics'!$C:$C,0)))</f>
        <v>Transportation</v>
      </c>
      <c r="B79" s="366" t="str">
        <f>IF(ISBLANK(INDEX('Policy Characteristics'!B:B,MATCH($C79,'Policy Characteristics'!$C:$C,0))),"",INDEX('Policy Characteristics'!B:B,MATCH($C79,'Policy Characteristics'!$C:$C,0)))</f>
        <v>Passenger Vehicle Subsidy</v>
      </c>
      <c r="C79" s="354" t="str">
        <f t="shared" si="3"/>
        <v>Additional Passenger Vehicle Subsidy</v>
      </c>
      <c r="D79" s="345" t="s">
        <v>684</v>
      </c>
      <c r="E79" s="345" t="s">
        <v>697</v>
      </c>
      <c r="F79" s="345" t="s">
        <v>707</v>
      </c>
      <c r="G79" s="345" t="s">
        <v>698</v>
      </c>
      <c r="H79" s="18">
        <v>1660</v>
      </c>
      <c r="I79" s="369" t="s">
        <v>680</v>
      </c>
      <c r="J79" s="368" t="str">
        <f>IF(ISBLANK(INDEX('Policy Characteristics'!D:D,MATCH($C79,'Policy Characteristics'!$C:$C,0))),"",INDEX('Policy Characteristics'!D:D,MATCH($C79,'Policy Characteristics'!$C:$C,0)))</f>
        <v>Vehicle Subsidy</v>
      </c>
      <c r="K79" s="354"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4" t="str">
        <f>IF(ISBLANK(INDEX('Policy Characteristics'!I:I,MATCH($C79,'Policy Characteristics'!$C:$C,0))),"",INDEX('Policy Characteristics'!I:I,MATCH($C79,'Policy Characteristics'!$C:$C,0)))</f>
        <v>thousand KRW/vehicle</v>
      </c>
      <c r="P79" s="354"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4" t="str">
        <f>IF(ISBLANK(INDEX('Policy Characteristics'!K:K,MATCH($C79,'Policy Characteristics'!$C:$C,0))),"",INDEX('Policy Characteristics'!K:K,MATCH($C79,'Policy Characteristics'!$C:$C,0)))</f>
        <v>transportation-sector-main.html#ev-subsidy</v>
      </c>
      <c r="R79" s="354" t="str">
        <f>IF(ISBLANK(INDEX('Policy Characteristics'!L:L,MATCH($C79,'Policy Characteristics'!$C:$C,0))),"",INDEX('Policy Characteristics'!L:L,MATCH($C79,'Policy Characteristics'!$C:$C,0)))</f>
        <v>ev-subsidy.html</v>
      </c>
    </row>
    <row r="80" spans="1:18" ht="20" customHeight="1">
      <c r="A80" s="354" t="str">
        <f>IF(ISBLANK(INDEX('Policy Characteristics'!A:A,MATCH($C80,'Policy Characteristics'!$C:$C,0))),"",INDEX('Policy Characteristics'!A:A,MATCH($C80,'Policy Characteristics'!$C:$C,0)))</f>
        <v>Transportation</v>
      </c>
      <c r="B80" s="366" t="str">
        <f>IF(ISBLANK(INDEX('Policy Characteristics'!B:B,MATCH($C80,'Policy Characteristics'!$C:$C,0))),"",INDEX('Policy Characteristics'!B:B,MATCH($C80,'Policy Characteristics'!$C:$C,0)))</f>
        <v>Passenger Vehicle Subsidy</v>
      </c>
      <c r="C80" s="354" t="str">
        <f t="shared" si="3"/>
        <v>Additional Passenger Vehicle Subsidy</v>
      </c>
      <c r="D80" s="345" t="s">
        <v>684</v>
      </c>
      <c r="E80" s="345" t="s">
        <v>699</v>
      </c>
      <c r="F80" s="345" t="s">
        <v>707</v>
      </c>
      <c r="G80" s="345" t="s">
        <v>700</v>
      </c>
      <c r="H80" s="18">
        <v>1661</v>
      </c>
      <c r="I80" s="369" t="s">
        <v>680</v>
      </c>
      <c r="J80" s="368" t="str">
        <f>IF(ISBLANK(INDEX('Policy Characteristics'!D:D,MATCH($C80,'Policy Characteristics'!$C:$C,0))),"",INDEX('Policy Characteristics'!D:D,MATCH($C80,'Policy Characteristics'!$C:$C,0)))</f>
        <v>Vehicle Subsidy</v>
      </c>
      <c r="K80" s="354"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4" t="str">
        <f>IF(ISBLANK(INDEX('Policy Characteristics'!I:I,MATCH($C80,'Policy Characteristics'!$C:$C,0))),"",INDEX('Policy Characteristics'!I:I,MATCH($C80,'Policy Characteristics'!$C:$C,0)))</f>
        <v>thousand KRW/vehicle</v>
      </c>
      <c r="P80" s="354"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4" t="str">
        <f>IF(ISBLANK(INDEX('Policy Characteristics'!K:K,MATCH($C80,'Policy Characteristics'!$C:$C,0))),"",INDEX('Policy Characteristics'!K:K,MATCH($C80,'Policy Characteristics'!$C:$C,0)))</f>
        <v>transportation-sector-main.html#ev-subsidy</v>
      </c>
      <c r="R80" s="354" t="str">
        <f>IF(ISBLANK(INDEX('Policy Characteristics'!L:L,MATCH($C80,'Policy Characteristics'!$C:$C,0))),"",INDEX('Policy Characteristics'!L:L,MATCH($C80,'Policy Characteristics'!$C:$C,0)))</f>
        <v>ev-subsidy.html</v>
      </c>
    </row>
    <row r="81" spans="1:18" ht="20" customHeight="1">
      <c r="A81" s="354" t="str">
        <f>IF(ISBLANK(INDEX('Policy Characteristics'!A:A,MATCH($C81,'Policy Characteristics'!$C:$C,0))),"",INDEX('Policy Characteristics'!A:A,MATCH($C81,'Policy Characteristics'!$C:$C,0)))</f>
        <v>Transportation</v>
      </c>
      <c r="B81" s="366" t="str">
        <f>IF(ISBLANK(INDEX('Policy Characteristics'!B:B,MATCH($C81,'Policy Characteristics'!$C:$C,0))),"",INDEX('Policy Characteristics'!B:B,MATCH($C81,'Policy Characteristics'!$C:$C,0)))</f>
        <v>Passenger Vehicle Subsidy</v>
      </c>
      <c r="C81" s="354" t="str">
        <f t="shared" si="3"/>
        <v>Additional Passenger Vehicle Subsidy</v>
      </c>
      <c r="D81" s="345" t="s">
        <v>684</v>
      </c>
      <c r="E81" s="345" t="s">
        <v>701</v>
      </c>
      <c r="F81" s="345" t="s">
        <v>707</v>
      </c>
      <c r="G81" s="345" t="s">
        <v>702</v>
      </c>
      <c r="H81" s="18">
        <v>1662</v>
      </c>
      <c r="I81" s="369" t="s">
        <v>680</v>
      </c>
      <c r="J81" s="368" t="str">
        <f>IF(ISBLANK(INDEX('Policy Characteristics'!D:D,MATCH($C81,'Policy Characteristics'!$C:$C,0))),"",INDEX('Policy Characteristics'!D:D,MATCH($C81,'Policy Characteristics'!$C:$C,0)))</f>
        <v>Vehicle Subsidy</v>
      </c>
      <c r="K81" s="354"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4" t="str">
        <f>IF(ISBLANK(INDEX('Policy Characteristics'!I:I,MATCH($C81,'Policy Characteristics'!$C:$C,0))),"",INDEX('Policy Characteristics'!I:I,MATCH($C81,'Policy Characteristics'!$C:$C,0)))</f>
        <v>thousand KRW/vehicle</v>
      </c>
      <c r="P81" s="354"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4" t="str">
        <f>IF(ISBLANK(INDEX('Policy Characteristics'!K:K,MATCH($C81,'Policy Characteristics'!$C:$C,0))),"",INDEX('Policy Characteristics'!K:K,MATCH($C81,'Policy Characteristics'!$C:$C,0)))</f>
        <v>transportation-sector-main.html#ev-subsidy</v>
      </c>
      <c r="R81" s="354" t="str">
        <f>IF(ISBLANK(INDEX('Policy Characteristics'!L:L,MATCH($C81,'Policy Characteristics'!$C:$C,0))),"",INDEX('Policy Characteristics'!L:L,MATCH($C81,'Policy Characteristics'!$C:$C,0)))</f>
        <v>ev-subsidy.html</v>
      </c>
    </row>
    <row r="82" spans="1:18" ht="20" customHeight="1">
      <c r="A82" s="354" t="str">
        <f>IF(ISBLANK(INDEX('Policy Characteristics'!A:A,MATCH($C82,'Policy Characteristics'!$C:$C,0))),"",INDEX('Policy Characteristics'!A:A,MATCH($C82,'Policy Characteristics'!$C:$C,0)))</f>
        <v>Transportation</v>
      </c>
      <c r="B82" s="366" t="str">
        <f>IF(ISBLANK(INDEX('Policy Characteristics'!B:B,MATCH($C82,'Policy Characteristics'!$C:$C,0))),"",INDEX('Policy Characteristics'!B:B,MATCH($C82,'Policy Characteristics'!$C:$C,0)))</f>
        <v>Passenger Vehicle Subsidy</v>
      </c>
      <c r="C82" s="354" t="str">
        <f t="shared" si="3"/>
        <v>Additional Passenger Vehicle Subsidy</v>
      </c>
      <c r="D82" s="345" t="s">
        <v>684</v>
      </c>
      <c r="E82" s="345" t="s">
        <v>703</v>
      </c>
      <c r="F82" s="345" t="s">
        <v>707</v>
      </c>
      <c r="G82" s="345" t="s">
        <v>703</v>
      </c>
      <c r="H82" s="18">
        <v>1663</v>
      </c>
      <c r="I82" s="369" t="s">
        <v>680</v>
      </c>
      <c r="J82" s="368" t="str">
        <f>IF(ISBLANK(INDEX('Policy Characteristics'!D:D,MATCH($C82,'Policy Characteristics'!$C:$C,0))),"",INDEX('Policy Characteristics'!D:D,MATCH($C82,'Policy Characteristics'!$C:$C,0)))</f>
        <v>Vehicle Subsidy</v>
      </c>
      <c r="K82" s="354"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4" t="str">
        <f>IF(ISBLANK(INDEX('Policy Characteristics'!I:I,MATCH($C82,'Policy Characteristics'!$C:$C,0))),"",INDEX('Policy Characteristics'!I:I,MATCH($C82,'Policy Characteristics'!$C:$C,0)))</f>
        <v>thousand KRW/vehicle</v>
      </c>
      <c r="P82" s="354"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4" t="str">
        <f>IF(ISBLANK(INDEX('Policy Characteristics'!K:K,MATCH($C82,'Policy Characteristics'!$C:$C,0))),"",INDEX('Policy Characteristics'!K:K,MATCH($C82,'Policy Characteristics'!$C:$C,0)))</f>
        <v>transportation-sector-main.html#ev-subsidy</v>
      </c>
      <c r="R82" s="354" t="str">
        <f>IF(ISBLANK(INDEX('Policy Characteristics'!L:L,MATCH($C82,'Policy Characteristics'!$C:$C,0))),"",INDEX('Policy Characteristics'!L:L,MATCH($C82,'Policy Characteristics'!$C:$C,0)))</f>
        <v>ev-subsidy.html</v>
      </c>
    </row>
    <row r="83" spans="1:18" ht="20" customHeight="1">
      <c r="A83" s="354" t="str">
        <f>IF(ISBLANK(INDEX('Policy Characteristics'!A:A,MATCH($C83,'Policy Characteristics'!$C:$C,0))),"",INDEX('Policy Characteristics'!A:A,MATCH($C83,'Policy Characteristics'!$C:$C,0)))</f>
        <v>Transportation</v>
      </c>
      <c r="B83" s="366" t="str">
        <f>IF(ISBLANK(INDEX('Policy Characteristics'!B:B,MATCH($C83,'Policy Characteristics'!$C:$C,0))),"",INDEX('Policy Characteristics'!B:B,MATCH($C83,'Policy Characteristics'!$C:$C,0)))</f>
        <v>Passenger Vehicle Subsidy</v>
      </c>
      <c r="C83" s="354" t="str">
        <f t="shared" si="3"/>
        <v>Additional Passenger Vehicle Subsidy</v>
      </c>
      <c r="D83" s="345" t="s">
        <v>684</v>
      </c>
      <c r="E83" s="345" t="s">
        <v>704</v>
      </c>
      <c r="F83" s="345" t="s">
        <v>707</v>
      </c>
      <c r="G83" s="345" t="s">
        <v>705</v>
      </c>
      <c r="H83" s="18">
        <v>1664</v>
      </c>
      <c r="I83" s="369" t="s">
        <v>680</v>
      </c>
      <c r="J83" s="368" t="str">
        <f>IF(ISBLANK(INDEX('Policy Characteristics'!D:D,MATCH($C83,'Policy Characteristics'!$C:$C,0))),"",INDEX('Policy Characteristics'!D:D,MATCH($C83,'Policy Characteristics'!$C:$C,0)))</f>
        <v>Vehicle Subsidy</v>
      </c>
      <c r="K83" s="354"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4" t="str">
        <f>IF(ISBLANK(INDEX('Policy Characteristics'!I:I,MATCH($C83,'Policy Characteristics'!$C:$C,0))),"",INDEX('Policy Characteristics'!I:I,MATCH($C83,'Policy Characteristics'!$C:$C,0)))</f>
        <v>thousand KRW/vehicle</v>
      </c>
      <c r="P83" s="354"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4" t="str">
        <f>IF(ISBLANK(INDEX('Policy Characteristics'!K:K,MATCH($C83,'Policy Characteristics'!$C:$C,0))),"",INDEX('Policy Characteristics'!K:K,MATCH($C83,'Policy Characteristics'!$C:$C,0)))</f>
        <v>transportation-sector-main.html#ev-subsidy</v>
      </c>
      <c r="R83" s="354" t="str">
        <f>IF(ISBLANK(INDEX('Policy Characteristics'!L:L,MATCH($C83,'Policy Characteristics'!$C:$C,0))),"",INDEX('Policy Characteristics'!L:L,MATCH($C83,'Policy Characteristics'!$C:$C,0)))</f>
        <v>ev-subsidy.html</v>
      </c>
    </row>
    <row r="84" spans="1:18" ht="20" customHeight="1">
      <c r="A84" s="354" t="str">
        <f>IF(ISBLANK(INDEX('Policy Characteristics'!A:A,MATCH($C84,'Policy Characteristics'!$C:$C,0))),"",INDEX('Policy Characteristics'!A:A,MATCH($C84,'Policy Characteristics'!$C:$C,0)))</f>
        <v>Transportation</v>
      </c>
      <c r="B84" s="366" t="str">
        <f>IF(ISBLANK(INDEX('Policy Characteristics'!B:B,MATCH($C84,'Policy Characteristics'!$C:$C,0))),"",INDEX('Policy Characteristics'!B:B,MATCH($C84,'Policy Characteristics'!$C:$C,0)))</f>
        <v>Passenger Vehicle Subsidy</v>
      </c>
      <c r="C84" s="354" t="str">
        <f t="shared" si="3"/>
        <v>Additional Passenger Vehicle Subsidy</v>
      </c>
      <c r="D84" s="253" t="s">
        <v>686</v>
      </c>
      <c r="E84" s="253" t="s">
        <v>692</v>
      </c>
      <c r="F84" s="345" t="s">
        <v>708</v>
      </c>
      <c r="G84" s="253" t="s">
        <v>694</v>
      </c>
      <c r="H84" s="18">
        <v>1665</v>
      </c>
      <c r="I84" s="369" t="s">
        <v>680</v>
      </c>
      <c r="J84" s="368" t="str">
        <f>IF(ISBLANK(INDEX('Policy Characteristics'!D:D,MATCH($C84,'Policy Characteristics'!$C:$C,0))),"",INDEX('Policy Characteristics'!D:D,MATCH($C84,'Policy Characteristics'!$C:$C,0)))</f>
        <v>Vehicle Subsidy</v>
      </c>
      <c r="K84" s="354"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4" t="str">
        <f>IF(ISBLANK(INDEX('Policy Characteristics'!I:I,MATCH($C84,'Policy Characteristics'!$C:$C,0))),"",INDEX('Policy Characteristics'!I:I,MATCH($C84,'Policy Characteristics'!$C:$C,0)))</f>
        <v>thousand KRW/vehicle</v>
      </c>
      <c r="P84" s="354"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4" t="str">
        <f>IF(ISBLANK(INDEX('Policy Characteristics'!K:K,MATCH($C84,'Policy Characteristics'!$C:$C,0))),"",INDEX('Policy Characteristics'!K:K,MATCH($C84,'Policy Characteristics'!$C:$C,0)))</f>
        <v>transportation-sector-main.html#ev-subsidy</v>
      </c>
      <c r="R84" s="354" t="str">
        <f>IF(ISBLANK(INDEX('Policy Characteristics'!L:L,MATCH($C84,'Policy Characteristics'!$C:$C,0))),"",INDEX('Policy Characteristics'!L:L,MATCH($C84,'Policy Characteristics'!$C:$C,0)))</f>
        <v>ev-subsidy.html</v>
      </c>
    </row>
    <row r="85" spans="1:18" ht="20" customHeight="1">
      <c r="A85" s="354" t="str">
        <f>IF(ISBLANK(INDEX('Policy Characteristics'!A:A,MATCH($C85,'Policy Characteristics'!$C:$C,0))),"",INDEX('Policy Characteristics'!A:A,MATCH($C85,'Policy Characteristics'!$C:$C,0)))</f>
        <v>Transportation</v>
      </c>
      <c r="B85" s="366" t="str">
        <f>IF(ISBLANK(INDEX('Policy Characteristics'!B:B,MATCH($C85,'Policy Characteristics'!$C:$C,0))),"",INDEX('Policy Characteristics'!B:B,MATCH($C85,'Policy Characteristics'!$C:$C,0)))</f>
        <v>Passenger Vehicle Subsidy</v>
      </c>
      <c r="C85" s="354" t="str">
        <f t="shared" si="3"/>
        <v>Additional Passenger Vehicle Subsidy</v>
      </c>
      <c r="D85" s="253" t="s">
        <v>686</v>
      </c>
      <c r="E85" s="345" t="s">
        <v>695</v>
      </c>
      <c r="F85" s="345" t="s">
        <v>708</v>
      </c>
      <c r="G85" s="345" t="s">
        <v>696</v>
      </c>
      <c r="H85" s="18">
        <v>1666</v>
      </c>
      <c r="I85" s="369" t="s">
        <v>680</v>
      </c>
      <c r="J85" s="368" t="str">
        <f>IF(ISBLANK(INDEX('Policy Characteristics'!D:D,MATCH($C85,'Policy Characteristics'!$C:$C,0))),"",INDEX('Policy Characteristics'!D:D,MATCH($C85,'Policy Characteristics'!$C:$C,0)))</f>
        <v>Vehicle Subsidy</v>
      </c>
      <c r="K85" s="354"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4" t="str">
        <f>IF(ISBLANK(INDEX('Policy Characteristics'!I:I,MATCH($C85,'Policy Characteristics'!$C:$C,0))),"",INDEX('Policy Characteristics'!I:I,MATCH($C85,'Policy Characteristics'!$C:$C,0)))</f>
        <v>thousand KRW/vehicle</v>
      </c>
      <c r="P85" s="354"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4" t="str">
        <f>IF(ISBLANK(INDEX('Policy Characteristics'!K:K,MATCH($C85,'Policy Characteristics'!$C:$C,0))),"",INDEX('Policy Characteristics'!K:K,MATCH($C85,'Policy Characteristics'!$C:$C,0)))</f>
        <v>transportation-sector-main.html#ev-subsidy</v>
      </c>
      <c r="R85" s="354" t="str">
        <f>IF(ISBLANK(INDEX('Policy Characteristics'!L:L,MATCH($C85,'Policy Characteristics'!$C:$C,0))),"",INDEX('Policy Characteristics'!L:L,MATCH($C85,'Policy Characteristics'!$C:$C,0)))</f>
        <v>ev-subsidy.html</v>
      </c>
    </row>
    <row r="86" spans="1:18" ht="20" customHeight="1">
      <c r="A86" s="354" t="str">
        <f>IF(ISBLANK(INDEX('Policy Characteristics'!A:A,MATCH($C86,'Policy Characteristics'!$C:$C,0))),"",INDEX('Policy Characteristics'!A:A,MATCH($C86,'Policy Characteristics'!$C:$C,0)))</f>
        <v>Transportation</v>
      </c>
      <c r="B86" s="366" t="str">
        <f>IF(ISBLANK(INDEX('Policy Characteristics'!B:B,MATCH($C86,'Policy Characteristics'!$C:$C,0))),"",INDEX('Policy Characteristics'!B:B,MATCH($C86,'Policy Characteristics'!$C:$C,0)))</f>
        <v>Passenger Vehicle Subsidy</v>
      </c>
      <c r="C86" s="354" t="str">
        <f t="shared" si="3"/>
        <v>Additional Passenger Vehicle Subsidy</v>
      </c>
      <c r="D86" s="253" t="s">
        <v>686</v>
      </c>
      <c r="E86" s="345" t="s">
        <v>697</v>
      </c>
      <c r="F86" s="345" t="s">
        <v>708</v>
      </c>
      <c r="G86" s="345" t="s">
        <v>698</v>
      </c>
      <c r="H86" s="18">
        <v>1667</v>
      </c>
      <c r="I86" s="369" t="s">
        <v>680</v>
      </c>
      <c r="J86" s="368" t="str">
        <f>IF(ISBLANK(INDEX('Policy Characteristics'!D:D,MATCH($C86,'Policy Characteristics'!$C:$C,0))),"",INDEX('Policy Characteristics'!D:D,MATCH($C86,'Policy Characteristics'!$C:$C,0)))</f>
        <v>Vehicle Subsidy</v>
      </c>
      <c r="K86" s="354"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4" t="str">
        <f>IF(ISBLANK(INDEX('Policy Characteristics'!I:I,MATCH($C86,'Policy Characteristics'!$C:$C,0))),"",INDEX('Policy Characteristics'!I:I,MATCH($C86,'Policy Characteristics'!$C:$C,0)))</f>
        <v>thousand KRW/vehicle</v>
      </c>
      <c r="P86" s="354"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4" t="str">
        <f>IF(ISBLANK(INDEX('Policy Characteristics'!K:K,MATCH($C86,'Policy Characteristics'!$C:$C,0))),"",INDEX('Policy Characteristics'!K:K,MATCH($C86,'Policy Characteristics'!$C:$C,0)))</f>
        <v>transportation-sector-main.html#ev-subsidy</v>
      </c>
      <c r="R86" s="354" t="str">
        <f>IF(ISBLANK(INDEX('Policy Characteristics'!L:L,MATCH($C86,'Policy Characteristics'!$C:$C,0))),"",INDEX('Policy Characteristics'!L:L,MATCH($C86,'Policy Characteristics'!$C:$C,0)))</f>
        <v>ev-subsidy.html</v>
      </c>
    </row>
    <row r="87" spans="1:18" ht="20" customHeight="1">
      <c r="A87" s="354" t="str">
        <f>IF(ISBLANK(INDEX('Policy Characteristics'!A:A,MATCH($C87,'Policy Characteristics'!$C:$C,0))),"",INDEX('Policy Characteristics'!A:A,MATCH($C87,'Policy Characteristics'!$C:$C,0)))</f>
        <v>Transportation</v>
      </c>
      <c r="B87" s="366" t="str">
        <f>IF(ISBLANK(INDEX('Policy Characteristics'!B:B,MATCH($C87,'Policy Characteristics'!$C:$C,0))),"",INDEX('Policy Characteristics'!B:B,MATCH($C87,'Policy Characteristics'!$C:$C,0)))</f>
        <v>Passenger Vehicle Subsidy</v>
      </c>
      <c r="C87" s="354" t="str">
        <f t="shared" si="3"/>
        <v>Additional Passenger Vehicle Subsidy</v>
      </c>
      <c r="D87" s="253" t="s">
        <v>686</v>
      </c>
      <c r="E87" s="345" t="s">
        <v>699</v>
      </c>
      <c r="F87" s="345" t="s">
        <v>708</v>
      </c>
      <c r="G87" s="345" t="s">
        <v>700</v>
      </c>
      <c r="H87" s="18">
        <v>1668</v>
      </c>
      <c r="I87" s="369" t="s">
        <v>680</v>
      </c>
      <c r="J87" s="368" t="str">
        <f>IF(ISBLANK(INDEX('Policy Characteristics'!D:D,MATCH($C87,'Policy Characteristics'!$C:$C,0))),"",INDEX('Policy Characteristics'!D:D,MATCH($C87,'Policy Characteristics'!$C:$C,0)))</f>
        <v>Vehicle Subsidy</v>
      </c>
      <c r="K87" s="354"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4" t="str">
        <f>IF(ISBLANK(INDEX('Policy Characteristics'!I:I,MATCH($C87,'Policy Characteristics'!$C:$C,0))),"",INDEX('Policy Characteristics'!I:I,MATCH($C87,'Policy Characteristics'!$C:$C,0)))</f>
        <v>thousand KRW/vehicle</v>
      </c>
      <c r="P87" s="354"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4" t="str">
        <f>IF(ISBLANK(INDEX('Policy Characteristics'!K:K,MATCH($C87,'Policy Characteristics'!$C:$C,0))),"",INDEX('Policy Characteristics'!K:K,MATCH($C87,'Policy Characteristics'!$C:$C,0)))</f>
        <v>transportation-sector-main.html#ev-subsidy</v>
      </c>
      <c r="R87" s="354" t="str">
        <f>IF(ISBLANK(INDEX('Policy Characteristics'!L:L,MATCH($C87,'Policy Characteristics'!$C:$C,0))),"",INDEX('Policy Characteristics'!L:L,MATCH($C87,'Policy Characteristics'!$C:$C,0)))</f>
        <v>ev-subsidy.html</v>
      </c>
    </row>
    <row r="88" spans="1:18" ht="20" customHeight="1">
      <c r="A88" s="354" t="str">
        <f>IF(ISBLANK(INDEX('Policy Characteristics'!A:A,MATCH($C88,'Policy Characteristics'!$C:$C,0))),"",INDEX('Policy Characteristics'!A:A,MATCH($C88,'Policy Characteristics'!$C:$C,0)))</f>
        <v>Transportation</v>
      </c>
      <c r="B88" s="366" t="str">
        <f>IF(ISBLANK(INDEX('Policy Characteristics'!B:B,MATCH($C88,'Policy Characteristics'!$C:$C,0))),"",INDEX('Policy Characteristics'!B:B,MATCH($C88,'Policy Characteristics'!$C:$C,0)))</f>
        <v>Passenger Vehicle Subsidy</v>
      </c>
      <c r="C88" s="354" t="str">
        <f t="shared" si="3"/>
        <v>Additional Passenger Vehicle Subsidy</v>
      </c>
      <c r="D88" s="253" t="s">
        <v>686</v>
      </c>
      <c r="E88" s="345" t="s">
        <v>701</v>
      </c>
      <c r="F88" s="345" t="s">
        <v>708</v>
      </c>
      <c r="G88" s="345" t="s">
        <v>702</v>
      </c>
      <c r="H88" s="18">
        <v>1669</v>
      </c>
      <c r="I88" s="369" t="s">
        <v>680</v>
      </c>
      <c r="J88" s="368" t="str">
        <f>IF(ISBLANK(INDEX('Policy Characteristics'!D:D,MATCH($C88,'Policy Characteristics'!$C:$C,0))),"",INDEX('Policy Characteristics'!D:D,MATCH($C88,'Policy Characteristics'!$C:$C,0)))</f>
        <v>Vehicle Subsidy</v>
      </c>
      <c r="K88" s="354"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4" t="str">
        <f>IF(ISBLANK(INDEX('Policy Characteristics'!I:I,MATCH($C88,'Policy Characteristics'!$C:$C,0))),"",INDEX('Policy Characteristics'!I:I,MATCH($C88,'Policy Characteristics'!$C:$C,0)))</f>
        <v>thousand KRW/vehicle</v>
      </c>
      <c r="P88" s="354"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4" t="str">
        <f>IF(ISBLANK(INDEX('Policy Characteristics'!K:K,MATCH($C88,'Policy Characteristics'!$C:$C,0))),"",INDEX('Policy Characteristics'!K:K,MATCH($C88,'Policy Characteristics'!$C:$C,0)))</f>
        <v>transportation-sector-main.html#ev-subsidy</v>
      </c>
      <c r="R88" s="354" t="str">
        <f>IF(ISBLANK(INDEX('Policy Characteristics'!L:L,MATCH($C88,'Policy Characteristics'!$C:$C,0))),"",INDEX('Policy Characteristics'!L:L,MATCH($C88,'Policy Characteristics'!$C:$C,0)))</f>
        <v>ev-subsidy.html</v>
      </c>
    </row>
    <row r="89" spans="1:18" ht="20" customHeight="1">
      <c r="A89" s="354" t="str">
        <f>IF(ISBLANK(INDEX('Policy Characteristics'!A:A,MATCH($C89,'Policy Characteristics'!$C:$C,0))),"",INDEX('Policy Characteristics'!A:A,MATCH($C89,'Policy Characteristics'!$C:$C,0)))</f>
        <v>Transportation</v>
      </c>
      <c r="B89" s="366" t="str">
        <f>IF(ISBLANK(INDEX('Policy Characteristics'!B:B,MATCH($C89,'Policy Characteristics'!$C:$C,0))),"",INDEX('Policy Characteristics'!B:B,MATCH($C89,'Policy Characteristics'!$C:$C,0)))</f>
        <v>Passenger Vehicle Subsidy</v>
      </c>
      <c r="C89" s="354" t="str">
        <f t="shared" si="3"/>
        <v>Additional Passenger Vehicle Subsidy</v>
      </c>
      <c r="D89" s="253" t="s">
        <v>686</v>
      </c>
      <c r="E89" s="345" t="s">
        <v>703</v>
      </c>
      <c r="F89" s="345" t="s">
        <v>708</v>
      </c>
      <c r="G89" s="345" t="s">
        <v>703</v>
      </c>
      <c r="H89" s="18">
        <v>1670</v>
      </c>
      <c r="I89" s="369" t="s">
        <v>680</v>
      </c>
      <c r="J89" s="368" t="str">
        <f>IF(ISBLANK(INDEX('Policy Characteristics'!D:D,MATCH($C89,'Policy Characteristics'!$C:$C,0))),"",INDEX('Policy Characteristics'!D:D,MATCH($C89,'Policy Characteristics'!$C:$C,0)))</f>
        <v>Vehicle Subsidy</v>
      </c>
      <c r="K89" s="354"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4" t="str">
        <f>IF(ISBLANK(INDEX('Policy Characteristics'!I:I,MATCH($C89,'Policy Characteristics'!$C:$C,0))),"",INDEX('Policy Characteristics'!I:I,MATCH($C89,'Policy Characteristics'!$C:$C,0)))</f>
        <v>thousand KRW/vehicle</v>
      </c>
      <c r="P89" s="354"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4" t="str">
        <f>IF(ISBLANK(INDEX('Policy Characteristics'!K:K,MATCH($C89,'Policy Characteristics'!$C:$C,0))),"",INDEX('Policy Characteristics'!K:K,MATCH($C89,'Policy Characteristics'!$C:$C,0)))</f>
        <v>transportation-sector-main.html#ev-subsidy</v>
      </c>
      <c r="R89" s="354" t="str">
        <f>IF(ISBLANK(INDEX('Policy Characteristics'!L:L,MATCH($C89,'Policy Characteristics'!$C:$C,0))),"",INDEX('Policy Characteristics'!L:L,MATCH($C89,'Policy Characteristics'!$C:$C,0)))</f>
        <v>ev-subsidy.html</v>
      </c>
    </row>
    <row r="90" spans="1:18" ht="20" customHeight="1">
      <c r="A90" s="354" t="str">
        <f>IF(ISBLANK(INDEX('Policy Characteristics'!A:A,MATCH($C90,'Policy Characteristics'!$C:$C,0))),"",INDEX('Policy Characteristics'!A:A,MATCH($C90,'Policy Characteristics'!$C:$C,0)))</f>
        <v>Transportation</v>
      </c>
      <c r="B90" s="366" t="str">
        <f>IF(ISBLANK(INDEX('Policy Characteristics'!B:B,MATCH($C90,'Policy Characteristics'!$C:$C,0))),"",INDEX('Policy Characteristics'!B:B,MATCH($C90,'Policy Characteristics'!$C:$C,0)))</f>
        <v>Passenger Vehicle Subsidy</v>
      </c>
      <c r="C90" s="354" t="str">
        <f t="shared" si="3"/>
        <v>Additional Passenger Vehicle Subsidy</v>
      </c>
      <c r="D90" s="253" t="s">
        <v>686</v>
      </c>
      <c r="E90" s="345" t="s">
        <v>704</v>
      </c>
      <c r="F90" s="345" t="s">
        <v>708</v>
      </c>
      <c r="G90" s="345" t="s">
        <v>705</v>
      </c>
      <c r="H90" s="18">
        <v>1671</v>
      </c>
      <c r="I90" s="369" t="s">
        <v>680</v>
      </c>
      <c r="J90" s="368" t="str">
        <f>IF(ISBLANK(INDEX('Policy Characteristics'!D:D,MATCH($C90,'Policy Characteristics'!$C:$C,0))),"",INDEX('Policy Characteristics'!D:D,MATCH($C90,'Policy Characteristics'!$C:$C,0)))</f>
        <v>Vehicle Subsidy</v>
      </c>
      <c r="K90" s="354"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4" t="str">
        <f>IF(ISBLANK(INDEX('Policy Characteristics'!I:I,MATCH($C90,'Policy Characteristics'!$C:$C,0))),"",INDEX('Policy Characteristics'!I:I,MATCH($C90,'Policy Characteristics'!$C:$C,0)))</f>
        <v>thousand KRW/vehicle</v>
      </c>
      <c r="P90" s="354"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4" t="str">
        <f>IF(ISBLANK(INDEX('Policy Characteristics'!K:K,MATCH($C90,'Policy Characteristics'!$C:$C,0))),"",INDEX('Policy Characteristics'!K:K,MATCH($C90,'Policy Characteristics'!$C:$C,0)))</f>
        <v>transportation-sector-main.html#ev-subsidy</v>
      </c>
      <c r="R90" s="354" t="str">
        <f>IF(ISBLANK(INDEX('Policy Characteristics'!L:L,MATCH($C90,'Policy Characteristics'!$C:$C,0))),"",INDEX('Policy Characteristics'!L:L,MATCH($C90,'Policy Characteristics'!$C:$C,0)))</f>
        <v>ev-subsidy.html</v>
      </c>
    </row>
    <row r="91" spans="1:18" ht="20" customHeight="1">
      <c r="A91" s="354" t="str">
        <f>IF(ISBLANK(INDEX('Policy Characteristics'!A:A,MATCH($C91,'Policy Characteristics'!$C:$C,0))),"",INDEX('Policy Characteristics'!A:A,MATCH($C91,'Policy Characteristics'!$C:$C,0)))</f>
        <v>Transportation</v>
      </c>
      <c r="B91" s="366" t="str">
        <f>IF(ISBLANK(INDEX('Policy Characteristics'!B:B,MATCH($C91,'Policy Characteristics'!$C:$C,0))),"",INDEX('Policy Characteristics'!B:B,MATCH($C91,'Policy Characteristics'!$C:$C,0)))</f>
        <v>Passenger Vehicle Subsidy</v>
      </c>
      <c r="C91" s="354" t="str">
        <f t="shared" si="3"/>
        <v>Additional Passenger Vehicle Subsidy</v>
      </c>
      <c r="D91" s="253" t="s">
        <v>688</v>
      </c>
      <c r="E91" s="253" t="s">
        <v>692</v>
      </c>
      <c r="F91" s="345" t="s">
        <v>709</v>
      </c>
      <c r="G91" s="253" t="s">
        <v>694</v>
      </c>
      <c r="H91" s="18">
        <v>1672</v>
      </c>
      <c r="I91" s="369" t="s">
        <v>680</v>
      </c>
      <c r="J91" s="368" t="str">
        <f>IF(ISBLANK(INDEX('Policy Characteristics'!D:D,MATCH($C91,'Policy Characteristics'!$C:$C,0))),"",INDEX('Policy Characteristics'!D:D,MATCH($C91,'Policy Characteristics'!$C:$C,0)))</f>
        <v>Vehicle Subsidy</v>
      </c>
      <c r="K91" s="354"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4" t="str">
        <f>IF(ISBLANK(INDEX('Policy Characteristics'!I:I,MATCH($C91,'Policy Characteristics'!$C:$C,0))),"",INDEX('Policy Characteristics'!I:I,MATCH($C91,'Policy Characteristics'!$C:$C,0)))</f>
        <v>thousand KRW/vehicle</v>
      </c>
      <c r="P91" s="354"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4" t="str">
        <f>IF(ISBLANK(INDEX('Policy Characteristics'!K:K,MATCH($C91,'Policy Characteristics'!$C:$C,0))),"",INDEX('Policy Characteristics'!K:K,MATCH($C91,'Policy Characteristics'!$C:$C,0)))</f>
        <v>transportation-sector-main.html#ev-subsidy</v>
      </c>
      <c r="R91" s="354" t="str">
        <f>IF(ISBLANK(INDEX('Policy Characteristics'!L:L,MATCH($C91,'Policy Characteristics'!$C:$C,0))),"",INDEX('Policy Characteristics'!L:L,MATCH($C91,'Policy Characteristics'!$C:$C,0)))</f>
        <v>ev-subsidy.html</v>
      </c>
    </row>
    <row r="92" spans="1:18" ht="20" customHeight="1">
      <c r="A92" s="354" t="str">
        <f>IF(ISBLANK(INDEX('Policy Characteristics'!A:A,MATCH($C92,'Policy Characteristics'!$C:$C,0))),"",INDEX('Policy Characteristics'!A:A,MATCH($C92,'Policy Characteristics'!$C:$C,0)))</f>
        <v>Transportation</v>
      </c>
      <c r="B92" s="366" t="str">
        <f>IF(ISBLANK(INDEX('Policy Characteristics'!B:B,MATCH($C92,'Policy Characteristics'!$C:$C,0))),"",INDEX('Policy Characteristics'!B:B,MATCH($C92,'Policy Characteristics'!$C:$C,0)))</f>
        <v>Passenger Vehicle Subsidy</v>
      </c>
      <c r="C92" s="354" t="str">
        <f t="shared" si="3"/>
        <v>Additional Passenger Vehicle Subsidy</v>
      </c>
      <c r="D92" s="253" t="s">
        <v>688</v>
      </c>
      <c r="E92" s="345" t="s">
        <v>695</v>
      </c>
      <c r="F92" s="345" t="s">
        <v>709</v>
      </c>
      <c r="G92" s="345" t="s">
        <v>696</v>
      </c>
      <c r="H92" s="18">
        <v>1673</v>
      </c>
      <c r="I92" s="369" t="s">
        <v>680</v>
      </c>
      <c r="J92" s="368" t="str">
        <f>IF(ISBLANK(INDEX('Policy Characteristics'!D:D,MATCH($C92,'Policy Characteristics'!$C:$C,0))),"",INDEX('Policy Characteristics'!D:D,MATCH($C92,'Policy Characteristics'!$C:$C,0)))</f>
        <v>Vehicle Subsidy</v>
      </c>
      <c r="K92" s="354"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4" t="str">
        <f>IF(ISBLANK(INDEX('Policy Characteristics'!I:I,MATCH($C92,'Policy Characteristics'!$C:$C,0))),"",INDEX('Policy Characteristics'!I:I,MATCH($C92,'Policy Characteristics'!$C:$C,0)))</f>
        <v>thousand KRW/vehicle</v>
      </c>
      <c r="P92" s="354"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4" t="str">
        <f>IF(ISBLANK(INDEX('Policy Characteristics'!K:K,MATCH($C92,'Policy Characteristics'!$C:$C,0))),"",INDEX('Policy Characteristics'!K:K,MATCH($C92,'Policy Characteristics'!$C:$C,0)))</f>
        <v>transportation-sector-main.html#ev-subsidy</v>
      </c>
      <c r="R92" s="354" t="str">
        <f>IF(ISBLANK(INDEX('Policy Characteristics'!L:L,MATCH($C92,'Policy Characteristics'!$C:$C,0))),"",INDEX('Policy Characteristics'!L:L,MATCH($C92,'Policy Characteristics'!$C:$C,0)))</f>
        <v>ev-subsidy.html</v>
      </c>
    </row>
    <row r="93" spans="1:18" ht="20" customHeight="1">
      <c r="A93" s="354" t="str">
        <f>IF(ISBLANK(INDEX('Policy Characteristics'!A:A,MATCH($C93,'Policy Characteristics'!$C:$C,0))),"",INDEX('Policy Characteristics'!A:A,MATCH($C93,'Policy Characteristics'!$C:$C,0)))</f>
        <v>Transportation</v>
      </c>
      <c r="B93" s="366" t="str">
        <f>IF(ISBLANK(INDEX('Policy Characteristics'!B:B,MATCH($C93,'Policy Characteristics'!$C:$C,0))),"",INDEX('Policy Characteristics'!B:B,MATCH($C93,'Policy Characteristics'!$C:$C,0)))</f>
        <v>Passenger Vehicle Subsidy</v>
      </c>
      <c r="C93" s="354" t="str">
        <f t="shared" si="3"/>
        <v>Additional Passenger Vehicle Subsidy</v>
      </c>
      <c r="D93" s="253" t="s">
        <v>688</v>
      </c>
      <c r="E93" s="345" t="s">
        <v>697</v>
      </c>
      <c r="F93" s="345" t="s">
        <v>709</v>
      </c>
      <c r="G93" s="345" t="s">
        <v>698</v>
      </c>
      <c r="H93" s="18">
        <v>1674</v>
      </c>
      <c r="I93" s="369" t="s">
        <v>680</v>
      </c>
      <c r="J93" s="368" t="str">
        <f>IF(ISBLANK(INDEX('Policy Characteristics'!D:D,MATCH($C93,'Policy Characteristics'!$C:$C,0))),"",INDEX('Policy Characteristics'!D:D,MATCH($C93,'Policy Characteristics'!$C:$C,0)))</f>
        <v>Vehicle Subsidy</v>
      </c>
      <c r="K93" s="354"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4" t="str">
        <f>IF(ISBLANK(INDEX('Policy Characteristics'!I:I,MATCH($C93,'Policy Characteristics'!$C:$C,0))),"",INDEX('Policy Characteristics'!I:I,MATCH($C93,'Policy Characteristics'!$C:$C,0)))</f>
        <v>thousand KRW/vehicle</v>
      </c>
      <c r="P93" s="354"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4" t="str">
        <f>IF(ISBLANK(INDEX('Policy Characteristics'!K:K,MATCH($C93,'Policy Characteristics'!$C:$C,0))),"",INDEX('Policy Characteristics'!K:K,MATCH($C93,'Policy Characteristics'!$C:$C,0)))</f>
        <v>transportation-sector-main.html#ev-subsidy</v>
      </c>
      <c r="R93" s="354" t="str">
        <f>IF(ISBLANK(INDEX('Policy Characteristics'!L:L,MATCH($C93,'Policy Characteristics'!$C:$C,0))),"",INDEX('Policy Characteristics'!L:L,MATCH($C93,'Policy Characteristics'!$C:$C,0)))</f>
        <v>ev-subsidy.html</v>
      </c>
    </row>
    <row r="94" spans="1:18" ht="20" customHeight="1">
      <c r="A94" s="354" t="str">
        <f>IF(ISBLANK(INDEX('Policy Characteristics'!A:A,MATCH($C94,'Policy Characteristics'!$C:$C,0))),"",INDEX('Policy Characteristics'!A:A,MATCH($C94,'Policy Characteristics'!$C:$C,0)))</f>
        <v>Transportation</v>
      </c>
      <c r="B94" s="366" t="str">
        <f>IF(ISBLANK(INDEX('Policy Characteristics'!B:B,MATCH($C94,'Policy Characteristics'!$C:$C,0))),"",INDEX('Policy Characteristics'!B:B,MATCH($C94,'Policy Characteristics'!$C:$C,0)))</f>
        <v>Passenger Vehicle Subsidy</v>
      </c>
      <c r="C94" s="354" t="str">
        <f t="shared" si="3"/>
        <v>Additional Passenger Vehicle Subsidy</v>
      </c>
      <c r="D94" s="253" t="s">
        <v>688</v>
      </c>
      <c r="E94" s="345" t="s">
        <v>699</v>
      </c>
      <c r="F94" s="345" t="s">
        <v>709</v>
      </c>
      <c r="G94" s="345" t="s">
        <v>700</v>
      </c>
      <c r="H94" s="18">
        <v>1675</v>
      </c>
      <c r="I94" s="369" t="s">
        <v>680</v>
      </c>
      <c r="J94" s="368" t="str">
        <f>IF(ISBLANK(INDEX('Policy Characteristics'!D:D,MATCH($C94,'Policy Characteristics'!$C:$C,0))),"",INDEX('Policy Characteristics'!D:D,MATCH($C94,'Policy Characteristics'!$C:$C,0)))</f>
        <v>Vehicle Subsidy</v>
      </c>
      <c r="K94" s="354"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4" t="str">
        <f>IF(ISBLANK(INDEX('Policy Characteristics'!I:I,MATCH($C94,'Policy Characteristics'!$C:$C,0))),"",INDEX('Policy Characteristics'!I:I,MATCH($C94,'Policy Characteristics'!$C:$C,0)))</f>
        <v>thousand KRW/vehicle</v>
      </c>
      <c r="P94" s="354"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4" t="str">
        <f>IF(ISBLANK(INDEX('Policy Characteristics'!K:K,MATCH($C94,'Policy Characteristics'!$C:$C,0))),"",INDEX('Policy Characteristics'!K:K,MATCH($C94,'Policy Characteristics'!$C:$C,0)))</f>
        <v>transportation-sector-main.html#ev-subsidy</v>
      </c>
      <c r="R94" s="354" t="str">
        <f>IF(ISBLANK(INDEX('Policy Characteristics'!L:L,MATCH($C94,'Policy Characteristics'!$C:$C,0))),"",INDEX('Policy Characteristics'!L:L,MATCH($C94,'Policy Characteristics'!$C:$C,0)))</f>
        <v>ev-subsidy.html</v>
      </c>
    </row>
    <row r="95" spans="1:18" ht="20" customHeight="1">
      <c r="A95" s="354" t="str">
        <f>IF(ISBLANK(INDEX('Policy Characteristics'!A:A,MATCH($C95,'Policy Characteristics'!$C:$C,0))),"",INDEX('Policy Characteristics'!A:A,MATCH($C95,'Policy Characteristics'!$C:$C,0)))</f>
        <v>Transportation</v>
      </c>
      <c r="B95" s="366" t="str">
        <f>IF(ISBLANK(INDEX('Policy Characteristics'!B:B,MATCH($C95,'Policy Characteristics'!$C:$C,0))),"",INDEX('Policy Characteristics'!B:B,MATCH($C95,'Policy Characteristics'!$C:$C,0)))</f>
        <v>Passenger Vehicle Subsidy</v>
      </c>
      <c r="C95" s="354" t="str">
        <f t="shared" si="3"/>
        <v>Additional Passenger Vehicle Subsidy</v>
      </c>
      <c r="D95" s="253" t="s">
        <v>688</v>
      </c>
      <c r="E95" s="345" t="s">
        <v>701</v>
      </c>
      <c r="F95" s="345" t="s">
        <v>709</v>
      </c>
      <c r="G95" s="345" t="s">
        <v>702</v>
      </c>
      <c r="H95" s="18">
        <v>1676</v>
      </c>
      <c r="I95" s="369" t="s">
        <v>680</v>
      </c>
      <c r="J95" s="368" t="str">
        <f>IF(ISBLANK(INDEX('Policy Characteristics'!D:D,MATCH($C95,'Policy Characteristics'!$C:$C,0))),"",INDEX('Policy Characteristics'!D:D,MATCH($C95,'Policy Characteristics'!$C:$C,0)))</f>
        <v>Vehicle Subsidy</v>
      </c>
      <c r="K95" s="354"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4" t="str">
        <f>IF(ISBLANK(INDEX('Policy Characteristics'!I:I,MATCH($C95,'Policy Characteristics'!$C:$C,0))),"",INDEX('Policy Characteristics'!I:I,MATCH($C95,'Policy Characteristics'!$C:$C,0)))</f>
        <v>thousand KRW/vehicle</v>
      </c>
      <c r="P95" s="354"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4" t="str">
        <f>IF(ISBLANK(INDEX('Policy Characteristics'!K:K,MATCH($C95,'Policy Characteristics'!$C:$C,0))),"",INDEX('Policy Characteristics'!K:K,MATCH($C95,'Policy Characteristics'!$C:$C,0)))</f>
        <v>transportation-sector-main.html#ev-subsidy</v>
      </c>
      <c r="R95" s="354" t="str">
        <f>IF(ISBLANK(INDEX('Policy Characteristics'!L:L,MATCH($C95,'Policy Characteristics'!$C:$C,0))),"",INDEX('Policy Characteristics'!L:L,MATCH($C95,'Policy Characteristics'!$C:$C,0)))</f>
        <v>ev-subsidy.html</v>
      </c>
    </row>
    <row r="96" spans="1:18" ht="20" customHeight="1">
      <c r="A96" s="354" t="str">
        <f>IF(ISBLANK(INDEX('Policy Characteristics'!A:A,MATCH($C96,'Policy Characteristics'!$C:$C,0))),"",INDEX('Policy Characteristics'!A:A,MATCH($C96,'Policy Characteristics'!$C:$C,0)))</f>
        <v>Transportation</v>
      </c>
      <c r="B96" s="366" t="str">
        <f>IF(ISBLANK(INDEX('Policy Characteristics'!B:B,MATCH($C96,'Policy Characteristics'!$C:$C,0))),"",INDEX('Policy Characteristics'!B:B,MATCH($C96,'Policy Characteristics'!$C:$C,0)))</f>
        <v>Passenger Vehicle Subsidy</v>
      </c>
      <c r="C96" s="354" t="str">
        <f t="shared" si="3"/>
        <v>Additional Passenger Vehicle Subsidy</v>
      </c>
      <c r="D96" s="253" t="s">
        <v>688</v>
      </c>
      <c r="E96" s="345" t="s">
        <v>703</v>
      </c>
      <c r="F96" s="345" t="s">
        <v>709</v>
      </c>
      <c r="G96" s="345" t="s">
        <v>703</v>
      </c>
      <c r="H96" s="18">
        <v>1677</v>
      </c>
      <c r="I96" s="369" t="s">
        <v>680</v>
      </c>
      <c r="J96" s="368" t="str">
        <f>IF(ISBLANK(INDEX('Policy Characteristics'!D:D,MATCH($C96,'Policy Characteristics'!$C:$C,0))),"",INDEX('Policy Characteristics'!D:D,MATCH($C96,'Policy Characteristics'!$C:$C,0)))</f>
        <v>Vehicle Subsidy</v>
      </c>
      <c r="K96" s="354"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4" t="str">
        <f>IF(ISBLANK(INDEX('Policy Characteristics'!I:I,MATCH($C96,'Policy Characteristics'!$C:$C,0))),"",INDEX('Policy Characteristics'!I:I,MATCH($C96,'Policy Characteristics'!$C:$C,0)))</f>
        <v>thousand KRW/vehicle</v>
      </c>
      <c r="P96" s="354"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4" t="str">
        <f>IF(ISBLANK(INDEX('Policy Characteristics'!K:K,MATCH($C96,'Policy Characteristics'!$C:$C,0))),"",INDEX('Policy Characteristics'!K:K,MATCH($C96,'Policy Characteristics'!$C:$C,0)))</f>
        <v>transportation-sector-main.html#ev-subsidy</v>
      </c>
      <c r="R96" s="354" t="str">
        <f>IF(ISBLANK(INDEX('Policy Characteristics'!L:L,MATCH($C96,'Policy Characteristics'!$C:$C,0))),"",INDEX('Policy Characteristics'!L:L,MATCH($C96,'Policy Characteristics'!$C:$C,0)))</f>
        <v>ev-subsidy.html</v>
      </c>
    </row>
    <row r="97" spans="1:18" ht="20" customHeight="1">
      <c r="A97" s="354" t="str">
        <f>IF(ISBLANK(INDEX('Policy Characteristics'!A:A,MATCH($C97,'Policy Characteristics'!$C:$C,0))),"",INDEX('Policy Characteristics'!A:A,MATCH($C97,'Policy Characteristics'!$C:$C,0)))</f>
        <v>Transportation</v>
      </c>
      <c r="B97" s="366" t="str">
        <f>IF(ISBLANK(INDEX('Policy Characteristics'!B:B,MATCH($C97,'Policy Characteristics'!$C:$C,0))),"",INDEX('Policy Characteristics'!B:B,MATCH($C97,'Policy Characteristics'!$C:$C,0)))</f>
        <v>Passenger Vehicle Subsidy</v>
      </c>
      <c r="C97" s="354" t="str">
        <f t="shared" si="3"/>
        <v>Additional Passenger Vehicle Subsidy</v>
      </c>
      <c r="D97" s="253" t="s">
        <v>688</v>
      </c>
      <c r="E97" s="345" t="s">
        <v>704</v>
      </c>
      <c r="F97" s="345" t="s">
        <v>709</v>
      </c>
      <c r="G97" s="345" t="s">
        <v>705</v>
      </c>
      <c r="H97" s="18">
        <v>1678</v>
      </c>
      <c r="I97" s="369" t="s">
        <v>680</v>
      </c>
      <c r="J97" s="368" t="str">
        <f>IF(ISBLANK(INDEX('Policy Characteristics'!D:D,MATCH($C97,'Policy Characteristics'!$C:$C,0))),"",INDEX('Policy Characteristics'!D:D,MATCH($C97,'Policy Characteristics'!$C:$C,0)))</f>
        <v>Vehicle Subsidy</v>
      </c>
      <c r="K97" s="354"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4" t="str">
        <f>IF(ISBLANK(INDEX('Policy Characteristics'!I:I,MATCH($C97,'Policy Characteristics'!$C:$C,0))),"",INDEX('Policy Characteristics'!I:I,MATCH($C97,'Policy Characteristics'!$C:$C,0)))</f>
        <v>thousand KRW/vehicle</v>
      </c>
      <c r="P97" s="354"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4" t="str">
        <f>IF(ISBLANK(INDEX('Policy Characteristics'!K:K,MATCH($C97,'Policy Characteristics'!$C:$C,0))),"",INDEX('Policy Characteristics'!K:K,MATCH($C97,'Policy Characteristics'!$C:$C,0)))</f>
        <v>transportation-sector-main.html#ev-subsidy</v>
      </c>
      <c r="R97" s="354" t="str">
        <f>IF(ISBLANK(INDEX('Policy Characteristics'!L:L,MATCH($C97,'Policy Characteristics'!$C:$C,0))),"",INDEX('Policy Characteristics'!L:L,MATCH($C97,'Policy Characteristics'!$C:$C,0)))</f>
        <v>ev-subsidy.html</v>
      </c>
    </row>
    <row r="98" spans="1:18" ht="20" customHeight="1">
      <c r="A98" s="354" t="str">
        <f>IF(ISBLANK(INDEX('Policy Characteristics'!A:A,MATCH($C98,'Policy Characteristics'!$C:$C,0))),"",INDEX('Policy Characteristics'!A:A,MATCH($C98,'Policy Characteristics'!$C:$C,0)))</f>
        <v>Transportation</v>
      </c>
      <c r="B98" s="366" t="str">
        <f>IF(ISBLANK(INDEX('Policy Characteristics'!B:B,MATCH($C98,'Policy Characteristics'!$C:$C,0))),"",INDEX('Policy Characteristics'!B:B,MATCH($C98,'Policy Characteristics'!$C:$C,0)))</f>
        <v>Passenger Vehicle Subsidy</v>
      </c>
      <c r="C98" s="354" t="str">
        <f t="shared" si="3"/>
        <v>Additional Passenger Vehicle Subsidy</v>
      </c>
      <c r="D98" s="253" t="s">
        <v>690</v>
      </c>
      <c r="E98" s="253" t="s">
        <v>692</v>
      </c>
      <c r="F98" s="345" t="s">
        <v>710</v>
      </c>
      <c r="G98" s="253" t="s">
        <v>694</v>
      </c>
      <c r="H98" s="18">
        <v>1679</v>
      </c>
      <c r="I98" s="367" t="s">
        <v>670</v>
      </c>
      <c r="J98" s="368" t="str">
        <f>IF(ISBLANK(INDEX('Policy Characteristics'!D:D,MATCH($C98,'Policy Characteristics'!$C:$C,0))),"",INDEX('Policy Characteristics'!D:D,MATCH($C98,'Policy Characteristics'!$C:$C,0)))</f>
        <v>Vehicle Subsidy</v>
      </c>
      <c r="K98" s="354"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4" t="str">
        <f>IF(ISBLANK(INDEX('Policy Characteristics'!I:I,MATCH($C98,'Policy Characteristics'!$C:$C,0))),"",INDEX('Policy Characteristics'!I:I,MATCH($C98,'Policy Characteristics'!$C:$C,0)))</f>
        <v>thousand KRW/vehicle</v>
      </c>
      <c r="P98" s="354"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4" t="str">
        <f>IF(ISBLANK(INDEX('Policy Characteristics'!K:K,MATCH($C98,'Policy Characteristics'!$C:$C,0))),"",INDEX('Policy Characteristics'!K:K,MATCH($C98,'Policy Characteristics'!$C:$C,0)))</f>
        <v>transportation-sector-main.html#ev-subsidy</v>
      </c>
      <c r="R98" s="354" t="str">
        <f>IF(ISBLANK(INDEX('Policy Characteristics'!L:L,MATCH($C98,'Policy Characteristics'!$C:$C,0))),"",INDEX('Policy Characteristics'!L:L,MATCH($C98,'Policy Characteristics'!$C:$C,0)))</f>
        <v>ev-subsidy.html</v>
      </c>
    </row>
    <row r="99" spans="1:18" ht="20" customHeight="1">
      <c r="A99" s="354" t="str">
        <f>IF(ISBLANK(INDEX('Policy Characteristics'!A:A,MATCH($C99,'Policy Characteristics'!$C:$C,0))),"",INDEX('Policy Characteristics'!A:A,MATCH($C99,'Policy Characteristics'!$C:$C,0)))</f>
        <v>Transportation</v>
      </c>
      <c r="B99" s="366" t="str">
        <f>IF(ISBLANK(INDEX('Policy Characteristics'!B:B,MATCH($C99,'Policy Characteristics'!$C:$C,0))),"",INDEX('Policy Characteristics'!B:B,MATCH($C99,'Policy Characteristics'!$C:$C,0)))</f>
        <v>Passenger Vehicle Subsidy</v>
      </c>
      <c r="C99" s="354" t="str">
        <f t="shared" si="3"/>
        <v>Additional Passenger Vehicle Subsidy</v>
      </c>
      <c r="D99" s="253" t="s">
        <v>690</v>
      </c>
      <c r="E99" s="345" t="s">
        <v>695</v>
      </c>
      <c r="F99" s="345" t="s">
        <v>710</v>
      </c>
      <c r="G99" s="345" t="s">
        <v>696</v>
      </c>
      <c r="H99" s="18">
        <v>1680</v>
      </c>
      <c r="I99" s="369" t="s">
        <v>680</v>
      </c>
      <c r="J99" s="368" t="str">
        <f>IF(ISBLANK(INDEX('Policy Characteristics'!D:D,MATCH($C99,'Policy Characteristics'!$C:$C,0))),"",INDEX('Policy Characteristics'!D:D,MATCH($C99,'Policy Characteristics'!$C:$C,0)))</f>
        <v>Vehicle Subsidy</v>
      </c>
      <c r="K99" s="354"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4" t="str">
        <f>IF(ISBLANK(INDEX('Policy Characteristics'!I:I,MATCH($C99,'Policy Characteristics'!$C:$C,0))),"",INDEX('Policy Characteristics'!I:I,MATCH($C99,'Policy Characteristics'!$C:$C,0)))</f>
        <v>thousand KRW/vehicle</v>
      </c>
      <c r="P99" s="354"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4" t="str">
        <f>IF(ISBLANK(INDEX('Policy Characteristics'!K:K,MATCH($C99,'Policy Characteristics'!$C:$C,0))),"",INDEX('Policy Characteristics'!K:K,MATCH($C99,'Policy Characteristics'!$C:$C,0)))</f>
        <v>transportation-sector-main.html#ev-subsidy</v>
      </c>
      <c r="R99" s="354" t="str">
        <f>IF(ISBLANK(INDEX('Policy Characteristics'!L:L,MATCH($C99,'Policy Characteristics'!$C:$C,0))),"",INDEX('Policy Characteristics'!L:L,MATCH($C99,'Policy Characteristics'!$C:$C,0)))</f>
        <v>ev-subsidy.html</v>
      </c>
    </row>
    <row r="100" spans="1:18" ht="20" customHeight="1">
      <c r="A100" s="354" t="str">
        <f>IF(ISBLANK(INDEX('Policy Characteristics'!A:A,MATCH($C100,'Policy Characteristics'!$C:$C,0))),"",INDEX('Policy Characteristics'!A:A,MATCH($C100,'Policy Characteristics'!$C:$C,0)))</f>
        <v>Transportation</v>
      </c>
      <c r="B100" s="366" t="str">
        <f>IF(ISBLANK(INDEX('Policy Characteristics'!B:B,MATCH($C100,'Policy Characteristics'!$C:$C,0))),"",INDEX('Policy Characteristics'!B:B,MATCH($C100,'Policy Characteristics'!$C:$C,0)))</f>
        <v>Passenger Vehicle Subsidy</v>
      </c>
      <c r="C100" s="354" t="str">
        <f t="shared" si="3"/>
        <v>Additional Passenger Vehicle Subsidy</v>
      </c>
      <c r="D100" s="253" t="s">
        <v>690</v>
      </c>
      <c r="E100" s="345" t="s">
        <v>697</v>
      </c>
      <c r="F100" s="345" t="s">
        <v>710</v>
      </c>
      <c r="G100" s="345" t="s">
        <v>698</v>
      </c>
      <c r="H100" s="18">
        <v>1681</v>
      </c>
      <c r="I100" s="369" t="s">
        <v>680</v>
      </c>
      <c r="J100" s="368" t="str">
        <f>IF(ISBLANK(INDEX('Policy Characteristics'!D:D,MATCH($C100,'Policy Characteristics'!$C:$C,0))),"",INDEX('Policy Characteristics'!D:D,MATCH($C100,'Policy Characteristics'!$C:$C,0)))</f>
        <v>Vehicle Subsidy</v>
      </c>
      <c r="K100" s="354"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4" t="str">
        <f>IF(ISBLANK(INDEX('Policy Characteristics'!I:I,MATCH($C100,'Policy Characteristics'!$C:$C,0))),"",INDEX('Policy Characteristics'!I:I,MATCH($C100,'Policy Characteristics'!$C:$C,0)))</f>
        <v>thousand KRW/vehicle</v>
      </c>
      <c r="P100" s="354"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4" t="str">
        <f>IF(ISBLANK(INDEX('Policy Characteristics'!K:K,MATCH($C100,'Policy Characteristics'!$C:$C,0))),"",INDEX('Policy Characteristics'!K:K,MATCH($C100,'Policy Characteristics'!$C:$C,0)))</f>
        <v>transportation-sector-main.html#ev-subsidy</v>
      </c>
      <c r="R100" s="354" t="str">
        <f>IF(ISBLANK(INDEX('Policy Characteristics'!L:L,MATCH($C100,'Policy Characteristics'!$C:$C,0))),"",INDEX('Policy Characteristics'!L:L,MATCH($C100,'Policy Characteristics'!$C:$C,0)))</f>
        <v>ev-subsidy.html</v>
      </c>
    </row>
    <row r="101" spans="1:18" ht="20" customHeight="1">
      <c r="A101" s="354" t="str">
        <f>IF(ISBLANK(INDEX('Policy Characteristics'!A:A,MATCH($C101,'Policy Characteristics'!$C:$C,0))),"",INDEX('Policy Characteristics'!A:A,MATCH($C101,'Policy Characteristics'!$C:$C,0)))</f>
        <v>Transportation</v>
      </c>
      <c r="B101" s="366" t="str">
        <f>IF(ISBLANK(INDEX('Policy Characteristics'!B:B,MATCH($C101,'Policy Characteristics'!$C:$C,0))),"",INDEX('Policy Characteristics'!B:B,MATCH($C101,'Policy Characteristics'!$C:$C,0)))</f>
        <v>Passenger Vehicle Subsidy</v>
      </c>
      <c r="C101" s="354" t="str">
        <f t="shared" si="3"/>
        <v>Additional Passenger Vehicle Subsidy</v>
      </c>
      <c r="D101" s="253" t="s">
        <v>690</v>
      </c>
      <c r="E101" s="345" t="s">
        <v>699</v>
      </c>
      <c r="F101" s="345" t="s">
        <v>710</v>
      </c>
      <c r="G101" s="345" t="s">
        <v>700</v>
      </c>
      <c r="H101" s="18">
        <v>1682</v>
      </c>
      <c r="I101" s="369" t="s">
        <v>680</v>
      </c>
      <c r="J101" s="368" t="str">
        <f>IF(ISBLANK(INDEX('Policy Characteristics'!D:D,MATCH($C101,'Policy Characteristics'!$C:$C,0))),"",INDEX('Policy Characteristics'!D:D,MATCH($C101,'Policy Characteristics'!$C:$C,0)))</f>
        <v>Vehicle Subsidy</v>
      </c>
      <c r="K101" s="354"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4" t="str">
        <f>IF(ISBLANK(INDEX('Policy Characteristics'!I:I,MATCH($C101,'Policy Characteristics'!$C:$C,0))),"",INDEX('Policy Characteristics'!I:I,MATCH($C101,'Policy Characteristics'!$C:$C,0)))</f>
        <v>thousand KRW/vehicle</v>
      </c>
      <c r="P101" s="354"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4" t="str">
        <f>IF(ISBLANK(INDEX('Policy Characteristics'!K:K,MATCH($C101,'Policy Characteristics'!$C:$C,0))),"",INDEX('Policy Characteristics'!K:K,MATCH($C101,'Policy Characteristics'!$C:$C,0)))</f>
        <v>transportation-sector-main.html#ev-subsidy</v>
      </c>
      <c r="R101" s="354" t="str">
        <f>IF(ISBLANK(INDEX('Policy Characteristics'!L:L,MATCH($C101,'Policy Characteristics'!$C:$C,0))),"",INDEX('Policy Characteristics'!L:L,MATCH($C101,'Policy Characteristics'!$C:$C,0)))</f>
        <v>ev-subsidy.html</v>
      </c>
    </row>
    <row r="102" spans="1:18" ht="20" customHeight="1">
      <c r="A102" s="354" t="str">
        <f>IF(ISBLANK(INDEX('Policy Characteristics'!A:A,MATCH($C102,'Policy Characteristics'!$C:$C,0))),"",INDEX('Policy Characteristics'!A:A,MATCH($C102,'Policy Characteristics'!$C:$C,0)))</f>
        <v>Transportation</v>
      </c>
      <c r="B102" s="366" t="str">
        <f>IF(ISBLANK(INDEX('Policy Characteristics'!B:B,MATCH($C102,'Policy Characteristics'!$C:$C,0))),"",INDEX('Policy Characteristics'!B:B,MATCH($C102,'Policy Characteristics'!$C:$C,0)))</f>
        <v>Passenger Vehicle Subsidy</v>
      </c>
      <c r="C102" s="354" t="str">
        <f t="shared" si="3"/>
        <v>Additional Passenger Vehicle Subsidy</v>
      </c>
      <c r="D102" s="253" t="s">
        <v>690</v>
      </c>
      <c r="E102" s="345" t="s">
        <v>701</v>
      </c>
      <c r="F102" s="345" t="s">
        <v>710</v>
      </c>
      <c r="G102" s="345" t="s">
        <v>702</v>
      </c>
      <c r="H102" s="18">
        <v>1683</v>
      </c>
      <c r="I102" s="367" t="s">
        <v>670</v>
      </c>
      <c r="J102" s="368" t="str">
        <f>IF(ISBLANK(INDEX('Policy Characteristics'!D:D,MATCH($C102,'Policy Characteristics'!$C:$C,0))),"",INDEX('Policy Characteristics'!D:D,MATCH($C102,'Policy Characteristics'!$C:$C,0)))</f>
        <v>Vehicle Subsidy</v>
      </c>
      <c r="K102" s="354"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4" t="str">
        <f>IF(ISBLANK(INDEX('Policy Characteristics'!I:I,MATCH($C102,'Policy Characteristics'!$C:$C,0))),"",INDEX('Policy Characteristics'!I:I,MATCH($C102,'Policy Characteristics'!$C:$C,0)))</f>
        <v>thousand KRW/vehicle</v>
      </c>
      <c r="P102" s="354"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4" t="str">
        <f>IF(ISBLANK(INDEX('Policy Characteristics'!K:K,MATCH($C102,'Policy Characteristics'!$C:$C,0))),"",INDEX('Policy Characteristics'!K:K,MATCH($C102,'Policy Characteristics'!$C:$C,0)))</f>
        <v>transportation-sector-main.html#ev-subsidy</v>
      </c>
      <c r="R102" s="354" t="str">
        <f>IF(ISBLANK(INDEX('Policy Characteristics'!L:L,MATCH($C102,'Policy Characteristics'!$C:$C,0))),"",INDEX('Policy Characteristics'!L:L,MATCH($C102,'Policy Characteristics'!$C:$C,0)))</f>
        <v>ev-subsidy.html</v>
      </c>
    </row>
    <row r="103" spans="1:18" ht="20" customHeight="1">
      <c r="A103" s="354" t="str">
        <f>IF(ISBLANK(INDEX('Policy Characteristics'!A:A,MATCH($C103,'Policy Characteristics'!$C:$C,0))),"",INDEX('Policy Characteristics'!A:A,MATCH($C103,'Policy Characteristics'!$C:$C,0)))</f>
        <v>Transportation</v>
      </c>
      <c r="B103" s="366" t="str">
        <f>IF(ISBLANK(INDEX('Policy Characteristics'!B:B,MATCH($C103,'Policy Characteristics'!$C:$C,0))),"",INDEX('Policy Characteristics'!B:B,MATCH($C103,'Policy Characteristics'!$C:$C,0)))</f>
        <v>Passenger Vehicle Subsidy</v>
      </c>
      <c r="C103" s="354" t="str">
        <f t="shared" si="3"/>
        <v>Additional Passenger Vehicle Subsidy</v>
      </c>
      <c r="D103" s="253" t="s">
        <v>690</v>
      </c>
      <c r="E103" s="345" t="s">
        <v>703</v>
      </c>
      <c r="F103" s="345" t="s">
        <v>710</v>
      </c>
      <c r="G103" s="345" t="s">
        <v>703</v>
      </c>
      <c r="H103" s="18">
        <v>1684</v>
      </c>
      <c r="I103" s="369" t="s">
        <v>680</v>
      </c>
      <c r="J103" s="368" t="str">
        <f>IF(ISBLANK(INDEX('Policy Characteristics'!D:D,MATCH($C103,'Policy Characteristics'!$C:$C,0))),"",INDEX('Policy Characteristics'!D:D,MATCH($C103,'Policy Characteristics'!$C:$C,0)))</f>
        <v>Vehicle Subsidy</v>
      </c>
      <c r="K103" s="354"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4" t="str">
        <f>IF(ISBLANK(INDEX('Policy Characteristics'!I:I,MATCH($C103,'Policy Characteristics'!$C:$C,0))),"",INDEX('Policy Characteristics'!I:I,MATCH($C103,'Policy Characteristics'!$C:$C,0)))</f>
        <v>thousand KRW/vehicle</v>
      </c>
      <c r="P103" s="354"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4" t="str">
        <f>IF(ISBLANK(INDEX('Policy Characteristics'!K:K,MATCH($C103,'Policy Characteristics'!$C:$C,0))),"",INDEX('Policy Characteristics'!K:K,MATCH($C103,'Policy Characteristics'!$C:$C,0)))</f>
        <v>transportation-sector-main.html#ev-subsidy</v>
      </c>
      <c r="R103" s="354" t="str">
        <f>IF(ISBLANK(INDEX('Policy Characteristics'!L:L,MATCH($C103,'Policy Characteristics'!$C:$C,0))),"",INDEX('Policy Characteristics'!L:L,MATCH($C103,'Policy Characteristics'!$C:$C,0)))</f>
        <v>ev-subsidy.html</v>
      </c>
    </row>
    <row r="104" spans="1:18" ht="20" customHeight="1">
      <c r="A104" s="354" t="str">
        <f>IF(ISBLANK(INDEX('Policy Characteristics'!A:A,MATCH($C104,'Policy Characteristics'!$C:$C,0))),"",INDEX('Policy Characteristics'!A:A,MATCH($C104,'Policy Characteristics'!$C:$C,0)))</f>
        <v>Transportation</v>
      </c>
      <c r="B104" s="366" t="str">
        <f>IF(ISBLANK(INDEX('Policy Characteristics'!B:B,MATCH($C104,'Policy Characteristics'!$C:$C,0))),"",INDEX('Policy Characteristics'!B:B,MATCH($C104,'Policy Characteristics'!$C:$C,0)))</f>
        <v>Passenger Vehicle Subsidy</v>
      </c>
      <c r="C104" s="354" t="str">
        <f t="shared" si="3"/>
        <v>Additional Passenger Vehicle Subsidy</v>
      </c>
      <c r="D104" s="253" t="s">
        <v>690</v>
      </c>
      <c r="E104" s="345" t="s">
        <v>704</v>
      </c>
      <c r="F104" s="345" t="s">
        <v>710</v>
      </c>
      <c r="G104" s="345" t="s">
        <v>705</v>
      </c>
      <c r="H104" s="18">
        <v>1685</v>
      </c>
      <c r="I104" s="367" t="s">
        <v>670</v>
      </c>
      <c r="J104" s="368" t="str">
        <f>IF(ISBLANK(INDEX('Policy Characteristics'!D:D,MATCH($C104,'Policy Characteristics'!$C:$C,0))),"",INDEX('Policy Characteristics'!D:D,MATCH($C104,'Policy Characteristics'!$C:$C,0)))</f>
        <v>Vehicle Subsidy</v>
      </c>
      <c r="K104" s="354"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4" t="str">
        <f>IF(ISBLANK(INDEX('Policy Characteristics'!I:I,MATCH($C104,'Policy Characteristics'!$C:$C,0))),"",INDEX('Policy Characteristics'!I:I,MATCH($C104,'Policy Characteristics'!$C:$C,0)))</f>
        <v>thousand KRW/vehicle</v>
      </c>
      <c r="P104" s="354"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4" t="str">
        <f>IF(ISBLANK(INDEX('Policy Characteristics'!K:K,MATCH($C104,'Policy Characteristics'!$C:$C,0))),"",INDEX('Policy Characteristics'!K:K,MATCH($C104,'Policy Characteristics'!$C:$C,0)))</f>
        <v>transportation-sector-main.html#ev-subsidy</v>
      </c>
      <c r="R104" s="354" t="str">
        <f>IF(ISBLANK(INDEX('Policy Characteristics'!L:L,MATCH($C104,'Policy Characteristics'!$C:$C,0))),"",INDEX('Policy Characteristics'!L:L,MATCH($C104,'Policy Characteristics'!$C:$C,0)))</f>
        <v>ev-subsidy.html</v>
      </c>
    </row>
    <row r="105" spans="1:18" s="345" customFormat="1" ht="20" customHeight="1">
      <c r="A105" s="354" t="str">
        <f>IF(ISBLANK(INDEX('Policy Characteristics'!A:A,MATCH($C105,'Policy Characteristics'!$C:$C,0))),"",INDEX('Policy Characteristics'!A:A,MATCH($C105,'Policy Characteristics'!$C:$C,0)))</f>
        <v>Transportation</v>
      </c>
      <c r="B105" s="366" t="str">
        <f>IF(ISBLANK(INDEX('Policy Characteristics'!B:B,MATCH($C105,'Policy Characteristics'!$C:$C,0))),"",INDEX('Policy Characteristics'!B:B,MATCH($C105,'Policy Characteristics'!$C:$C,0)))</f>
        <v>Freight Vehicle Subsidy</v>
      </c>
      <c r="C105" t="s">
        <v>90</v>
      </c>
      <c r="D105" s="253" t="s">
        <v>666</v>
      </c>
      <c r="E105" s="253" t="s">
        <v>692</v>
      </c>
      <c r="F105" s="345" t="s">
        <v>711</v>
      </c>
      <c r="G105" s="253" t="s">
        <v>694</v>
      </c>
      <c r="H105" s="18">
        <v>1686</v>
      </c>
      <c r="I105" s="367" t="s">
        <v>670</v>
      </c>
      <c r="J105" s="368" t="str">
        <f>IF(ISBLANK(INDEX('Policy Characteristics'!D:D,MATCH($C105,'Policy Characteristics'!$C:$C,0))),"",INDEX('Policy Characteristics'!D:D,MATCH($C105,'Policy Characteristics'!$C:$C,0)))</f>
        <v>Vehicle Subsidy</v>
      </c>
      <c r="K105" s="354"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4" t="str">
        <f>IF(ISBLANK(INDEX('Policy Characteristics'!I:I,MATCH($C105,'Policy Characteristics'!$C:$C,0))),"",INDEX('Policy Characteristics'!I:I,MATCH($C105,'Policy Characteristics'!$C:$C,0)))</f>
        <v>thousand KRW/vehicle</v>
      </c>
      <c r="P105" s="354"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4" t="str">
        <f>IF(ISBLANK(INDEX('Policy Characteristics'!K:K,MATCH($C105,'Policy Characteristics'!$C:$C,0))),"",INDEX('Policy Characteristics'!K:K,MATCH($C105,'Policy Characteristics'!$C:$C,0)))</f>
        <v>transportation-sector-main.html#ev-subsidy</v>
      </c>
      <c r="R105" s="354" t="str">
        <f>IF(ISBLANK(INDEX('Policy Characteristics'!L:L,MATCH($C105,'Policy Characteristics'!$C:$C,0))),"",INDEX('Policy Characteristics'!L:L,MATCH($C105,'Policy Characteristics'!$C:$C,0)))</f>
        <v>ev-subsidy.html</v>
      </c>
    </row>
    <row r="106" spans="1:18" ht="20" customHeight="1">
      <c r="A106" s="354" t="str">
        <f>IF(ISBLANK(INDEX('Policy Characteristics'!A:A,MATCH($C106,'Policy Characteristics'!$C:$C,0))),"",INDEX('Policy Characteristics'!A:A,MATCH($C106,'Policy Characteristics'!$C:$C,0)))</f>
        <v>Transportation</v>
      </c>
      <c r="B106" s="366" t="str">
        <f>IF(ISBLANK(INDEX('Policy Characteristics'!B:B,MATCH($C106,'Policy Characteristics'!$C:$C,0))),"",INDEX('Policy Characteristics'!B:B,MATCH($C106,'Policy Characteristics'!$C:$C,0)))</f>
        <v>Freight Vehicle Subsidy</v>
      </c>
      <c r="C106" s="354" t="str">
        <f>C$105</f>
        <v>Additional Freight Vehicle Subsidy</v>
      </c>
      <c r="D106" s="253" t="s">
        <v>666</v>
      </c>
      <c r="E106" s="345" t="s">
        <v>695</v>
      </c>
      <c r="F106" s="345" t="s">
        <v>711</v>
      </c>
      <c r="G106" s="345" t="s">
        <v>696</v>
      </c>
      <c r="H106" s="18">
        <v>1687</v>
      </c>
      <c r="I106" s="367" t="s">
        <v>670</v>
      </c>
      <c r="J106" s="368" t="str">
        <f>IF(ISBLANK(INDEX('Policy Characteristics'!D:D,MATCH($C106,'Policy Characteristics'!$C:$C,0))),"",INDEX('Policy Characteristics'!D:D,MATCH($C106,'Policy Characteristics'!$C:$C,0)))</f>
        <v>Vehicle Subsidy</v>
      </c>
      <c r="K106" s="354"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4" t="str">
        <f>IF(ISBLANK(INDEX('Policy Characteristics'!I:I,MATCH($C106,'Policy Characteristics'!$C:$C,0))),"",INDEX('Policy Characteristics'!I:I,MATCH($C106,'Policy Characteristics'!$C:$C,0)))</f>
        <v>thousand KRW/vehicle</v>
      </c>
      <c r="P106" s="354"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4" t="str">
        <f>IF(ISBLANK(INDEX('Policy Characteristics'!K:K,MATCH($C106,'Policy Characteristics'!$C:$C,0))),"",INDEX('Policy Characteristics'!K:K,MATCH($C106,'Policy Characteristics'!$C:$C,0)))</f>
        <v>transportation-sector-main.html#ev-subsidy</v>
      </c>
      <c r="R106" s="354" t="str">
        <f>IF(ISBLANK(INDEX('Policy Characteristics'!L:L,MATCH($C106,'Policy Characteristics'!$C:$C,0))),"",INDEX('Policy Characteristics'!L:L,MATCH($C106,'Policy Characteristics'!$C:$C,0)))</f>
        <v>ev-subsidy.html</v>
      </c>
    </row>
    <row r="107" spans="1:18" ht="20" customHeight="1">
      <c r="A107" s="354" t="str">
        <f>IF(ISBLANK(INDEX('Policy Characteristics'!A:A,MATCH($C107,'Policy Characteristics'!$C:$C,0))),"",INDEX('Policy Characteristics'!A:A,MATCH($C107,'Policy Characteristics'!$C:$C,0)))</f>
        <v>Transportation</v>
      </c>
      <c r="B107" s="366" t="str">
        <f>IF(ISBLANK(INDEX('Policy Characteristics'!B:B,MATCH($C107,'Policy Characteristics'!$C:$C,0))),"",INDEX('Policy Characteristics'!B:B,MATCH($C107,'Policy Characteristics'!$C:$C,0)))</f>
        <v>Freight Vehicle Subsidy</v>
      </c>
      <c r="C107" s="354" t="str">
        <f t="shared" ref="C107:C146" si="4">C$105</f>
        <v>Additional Freight Vehicle Subsidy</v>
      </c>
      <c r="D107" s="253" t="s">
        <v>666</v>
      </c>
      <c r="E107" s="345" t="s">
        <v>697</v>
      </c>
      <c r="F107" s="345" t="s">
        <v>711</v>
      </c>
      <c r="G107" s="345" t="s">
        <v>698</v>
      </c>
      <c r="H107" s="18">
        <v>1688</v>
      </c>
      <c r="I107" s="369" t="s">
        <v>680</v>
      </c>
      <c r="J107" s="368" t="str">
        <f>IF(ISBLANK(INDEX('Policy Characteristics'!D:D,MATCH($C107,'Policy Characteristics'!$C:$C,0))),"",INDEX('Policy Characteristics'!D:D,MATCH($C107,'Policy Characteristics'!$C:$C,0)))</f>
        <v>Vehicle Subsidy</v>
      </c>
      <c r="K107" s="354"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4" t="str">
        <f>IF(ISBLANK(INDEX('Policy Characteristics'!I:I,MATCH($C107,'Policy Characteristics'!$C:$C,0))),"",INDEX('Policy Characteristics'!I:I,MATCH($C107,'Policy Characteristics'!$C:$C,0)))</f>
        <v>thousand KRW/vehicle</v>
      </c>
      <c r="P107" s="354"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4" t="str">
        <f>IF(ISBLANK(INDEX('Policy Characteristics'!K:K,MATCH($C107,'Policy Characteristics'!$C:$C,0))),"",INDEX('Policy Characteristics'!K:K,MATCH($C107,'Policy Characteristics'!$C:$C,0)))</f>
        <v>transportation-sector-main.html#ev-subsidy</v>
      </c>
      <c r="R107" s="354" t="str">
        <f>IF(ISBLANK(INDEX('Policy Characteristics'!L:L,MATCH($C107,'Policy Characteristics'!$C:$C,0))),"",INDEX('Policy Characteristics'!L:L,MATCH($C107,'Policy Characteristics'!$C:$C,0)))</f>
        <v>ev-subsidy.html</v>
      </c>
    </row>
    <row r="108" spans="1:18" ht="20" customHeight="1">
      <c r="A108" s="354" t="str">
        <f>IF(ISBLANK(INDEX('Policy Characteristics'!A:A,MATCH($C108,'Policy Characteristics'!$C:$C,0))),"",INDEX('Policy Characteristics'!A:A,MATCH($C108,'Policy Characteristics'!$C:$C,0)))</f>
        <v>Transportation</v>
      </c>
      <c r="B108" s="366" t="str">
        <f>IF(ISBLANK(INDEX('Policy Characteristics'!B:B,MATCH($C108,'Policy Characteristics'!$C:$C,0))),"",INDEX('Policy Characteristics'!B:B,MATCH($C108,'Policy Characteristics'!$C:$C,0)))</f>
        <v>Freight Vehicle Subsidy</v>
      </c>
      <c r="C108" s="354" t="str">
        <f t="shared" si="4"/>
        <v>Additional Freight Vehicle Subsidy</v>
      </c>
      <c r="D108" s="253" t="s">
        <v>666</v>
      </c>
      <c r="E108" s="345" t="s">
        <v>699</v>
      </c>
      <c r="F108" s="345" t="s">
        <v>711</v>
      </c>
      <c r="G108" s="345" t="s">
        <v>700</v>
      </c>
      <c r="H108" s="18">
        <v>1689</v>
      </c>
      <c r="I108" s="369" t="s">
        <v>680</v>
      </c>
      <c r="J108" s="368" t="str">
        <f>IF(ISBLANK(INDEX('Policy Characteristics'!D:D,MATCH($C108,'Policy Characteristics'!$C:$C,0))),"",INDEX('Policy Characteristics'!D:D,MATCH($C108,'Policy Characteristics'!$C:$C,0)))</f>
        <v>Vehicle Subsidy</v>
      </c>
      <c r="K108" s="354"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4" t="str">
        <f>IF(ISBLANK(INDEX('Policy Characteristics'!I:I,MATCH($C108,'Policy Characteristics'!$C:$C,0))),"",INDEX('Policy Characteristics'!I:I,MATCH($C108,'Policy Characteristics'!$C:$C,0)))</f>
        <v>thousand KRW/vehicle</v>
      </c>
      <c r="P108" s="354"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4" t="str">
        <f>IF(ISBLANK(INDEX('Policy Characteristics'!K:K,MATCH($C108,'Policy Characteristics'!$C:$C,0))),"",INDEX('Policy Characteristics'!K:K,MATCH($C108,'Policy Characteristics'!$C:$C,0)))</f>
        <v>transportation-sector-main.html#ev-subsidy</v>
      </c>
      <c r="R108" s="354" t="str">
        <f>IF(ISBLANK(INDEX('Policy Characteristics'!L:L,MATCH($C108,'Policy Characteristics'!$C:$C,0))),"",INDEX('Policy Characteristics'!L:L,MATCH($C108,'Policy Characteristics'!$C:$C,0)))</f>
        <v>ev-subsidy.html</v>
      </c>
    </row>
    <row r="109" spans="1:18" ht="20" customHeight="1">
      <c r="A109" s="354" t="str">
        <f>IF(ISBLANK(INDEX('Policy Characteristics'!A:A,MATCH($C109,'Policy Characteristics'!$C:$C,0))),"",INDEX('Policy Characteristics'!A:A,MATCH($C109,'Policy Characteristics'!$C:$C,0)))</f>
        <v>Transportation</v>
      </c>
      <c r="B109" s="366" t="str">
        <f>IF(ISBLANK(INDEX('Policy Characteristics'!B:B,MATCH($C109,'Policy Characteristics'!$C:$C,0))),"",INDEX('Policy Characteristics'!B:B,MATCH($C109,'Policy Characteristics'!$C:$C,0)))</f>
        <v>Freight Vehicle Subsidy</v>
      </c>
      <c r="C109" s="354" t="str">
        <f t="shared" si="4"/>
        <v>Additional Freight Vehicle Subsidy</v>
      </c>
      <c r="D109" s="253" t="s">
        <v>666</v>
      </c>
      <c r="E109" s="345" t="s">
        <v>701</v>
      </c>
      <c r="F109" s="345" t="s">
        <v>711</v>
      </c>
      <c r="G109" s="345" t="s">
        <v>702</v>
      </c>
      <c r="H109" s="18">
        <v>1690</v>
      </c>
      <c r="I109" s="369" t="s">
        <v>670</v>
      </c>
      <c r="J109" s="368" t="str">
        <f>IF(ISBLANK(INDEX('Policy Characteristics'!D:D,MATCH($C109,'Policy Characteristics'!$C:$C,0))),"",INDEX('Policy Characteristics'!D:D,MATCH($C109,'Policy Characteristics'!$C:$C,0)))</f>
        <v>Vehicle Subsidy</v>
      </c>
      <c r="K109" s="354"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4" t="str">
        <f>IF(ISBLANK(INDEX('Policy Characteristics'!I:I,MATCH($C109,'Policy Characteristics'!$C:$C,0))),"",INDEX('Policy Characteristics'!I:I,MATCH($C109,'Policy Characteristics'!$C:$C,0)))</f>
        <v>thousand KRW/vehicle</v>
      </c>
      <c r="P109" s="354"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4" t="str">
        <f>IF(ISBLANK(INDEX('Policy Characteristics'!K:K,MATCH($C109,'Policy Characteristics'!$C:$C,0))),"",INDEX('Policy Characteristics'!K:K,MATCH($C109,'Policy Characteristics'!$C:$C,0)))</f>
        <v>transportation-sector-main.html#ev-subsidy</v>
      </c>
      <c r="R109" s="354" t="str">
        <f>IF(ISBLANK(INDEX('Policy Characteristics'!L:L,MATCH($C109,'Policy Characteristics'!$C:$C,0))),"",INDEX('Policy Characteristics'!L:L,MATCH($C109,'Policy Characteristics'!$C:$C,0)))</f>
        <v>ev-subsidy.html</v>
      </c>
    </row>
    <row r="110" spans="1:18" ht="20" customHeight="1">
      <c r="A110" s="354" t="str">
        <f>IF(ISBLANK(INDEX('Policy Characteristics'!A:A,MATCH($C110,'Policy Characteristics'!$C:$C,0))),"",INDEX('Policy Characteristics'!A:A,MATCH($C110,'Policy Characteristics'!$C:$C,0)))</f>
        <v>Transportation</v>
      </c>
      <c r="B110" s="366" t="str">
        <f>IF(ISBLANK(INDEX('Policy Characteristics'!B:B,MATCH($C110,'Policy Characteristics'!$C:$C,0))),"",INDEX('Policy Characteristics'!B:B,MATCH($C110,'Policy Characteristics'!$C:$C,0)))</f>
        <v>Freight Vehicle Subsidy</v>
      </c>
      <c r="C110" s="354" t="str">
        <f t="shared" si="4"/>
        <v>Additional Freight Vehicle Subsidy</v>
      </c>
      <c r="D110" s="253" t="s">
        <v>666</v>
      </c>
      <c r="E110" s="345" t="s">
        <v>703</v>
      </c>
      <c r="F110" s="345" t="s">
        <v>711</v>
      </c>
      <c r="G110" s="345" t="s">
        <v>703</v>
      </c>
      <c r="H110" s="18">
        <v>1691</v>
      </c>
      <c r="I110" s="367" t="s">
        <v>670</v>
      </c>
      <c r="J110" s="368" t="str">
        <f>IF(ISBLANK(INDEX('Policy Characteristics'!D:D,MATCH($C110,'Policy Characteristics'!$C:$C,0))),"",INDEX('Policy Characteristics'!D:D,MATCH($C110,'Policy Characteristics'!$C:$C,0)))</f>
        <v>Vehicle Subsidy</v>
      </c>
      <c r="K110" s="354"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4" t="str">
        <f>IF(ISBLANK(INDEX('Policy Characteristics'!I:I,MATCH($C110,'Policy Characteristics'!$C:$C,0))),"",INDEX('Policy Characteristics'!I:I,MATCH($C110,'Policy Characteristics'!$C:$C,0)))</f>
        <v>thousand KRW/vehicle</v>
      </c>
      <c r="P110" s="354"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4" t="str">
        <f>IF(ISBLANK(INDEX('Policy Characteristics'!K:K,MATCH($C110,'Policy Characteristics'!$C:$C,0))),"",INDEX('Policy Characteristics'!K:K,MATCH($C110,'Policy Characteristics'!$C:$C,0)))</f>
        <v>transportation-sector-main.html#ev-subsidy</v>
      </c>
      <c r="R110" s="354" t="str">
        <f>IF(ISBLANK(INDEX('Policy Characteristics'!L:L,MATCH($C110,'Policy Characteristics'!$C:$C,0))),"",INDEX('Policy Characteristics'!L:L,MATCH($C110,'Policy Characteristics'!$C:$C,0)))</f>
        <v>ev-subsidy.html</v>
      </c>
    </row>
    <row r="111" spans="1:18" ht="20" customHeight="1">
      <c r="A111" s="354" t="str">
        <f>IF(ISBLANK(INDEX('Policy Characteristics'!A:A,MATCH($C111,'Policy Characteristics'!$C:$C,0))),"",INDEX('Policy Characteristics'!A:A,MATCH($C111,'Policy Characteristics'!$C:$C,0)))</f>
        <v>Transportation</v>
      </c>
      <c r="B111" s="366" t="str">
        <f>IF(ISBLANK(INDEX('Policy Characteristics'!B:B,MATCH($C111,'Policy Characteristics'!$C:$C,0))),"",INDEX('Policy Characteristics'!B:B,MATCH($C111,'Policy Characteristics'!$C:$C,0)))</f>
        <v>Freight Vehicle Subsidy</v>
      </c>
      <c r="C111" s="354" t="str">
        <f t="shared" si="4"/>
        <v>Additional Freight Vehicle Subsidy</v>
      </c>
      <c r="D111" s="253" t="s">
        <v>666</v>
      </c>
      <c r="E111" s="345" t="s">
        <v>704</v>
      </c>
      <c r="F111" s="345" t="s">
        <v>711</v>
      </c>
      <c r="G111" s="345" t="s">
        <v>705</v>
      </c>
      <c r="H111" s="18">
        <v>1692</v>
      </c>
      <c r="I111" s="369" t="s">
        <v>670</v>
      </c>
      <c r="J111" s="368" t="str">
        <f>IF(ISBLANK(INDEX('Policy Characteristics'!D:D,MATCH($C111,'Policy Characteristics'!$C:$C,0))),"",INDEX('Policy Characteristics'!D:D,MATCH($C111,'Policy Characteristics'!$C:$C,0)))</f>
        <v>Vehicle Subsidy</v>
      </c>
      <c r="K111" s="354"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4" t="str">
        <f>IF(ISBLANK(INDEX('Policy Characteristics'!I:I,MATCH($C111,'Policy Characteristics'!$C:$C,0))),"",INDEX('Policy Characteristics'!I:I,MATCH($C111,'Policy Characteristics'!$C:$C,0)))</f>
        <v>thousand KRW/vehicle</v>
      </c>
      <c r="P111" s="354"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4" t="str">
        <f>IF(ISBLANK(INDEX('Policy Characteristics'!K:K,MATCH($C111,'Policy Characteristics'!$C:$C,0))),"",INDEX('Policy Characteristics'!K:K,MATCH($C111,'Policy Characteristics'!$C:$C,0)))</f>
        <v>transportation-sector-main.html#ev-subsidy</v>
      </c>
      <c r="R111" s="354" t="str">
        <f>IF(ISBLANK(INDEX('Policy Characteristics'!L:L,MATCH($C111,'Policy Characteristics'!$C:$C,0))),"",INDEX('Policy Characteristics'!L:L,MATCH($C111,'Policy Characteristics'!$C:$C,0)))</f>
        <v>ev-subsidy.html</v>
      </c>
    </row>
    <row r="112" spans="1:18" ht="20" customHeight="1">
      <c r="A112" s="354" t="str">
        <f>IF(ISBLANK(INDEX('Policy Characteristics'!A:A,MATCH($C112,'Policy Characteristics'!$C:$C,0))),"",INDEX('Policy Characteristics'!A:A,MATCH($C112,'Policy Characteristics'!$C:$C,0)))</f>
        <v>Transportation</v>
      </c>
      <c r="B112" s="366" t="str">
        <f>IF(ISBLANK(INDEX('Policy Characteristics'!B:B,MATCH($C112,'Policy Characteristics'!$C:$C,0))),"",INDEX('Policy Characteristics'!B:B,MATCH($C112,'Policy Characteristics'!$C:$C,0)))</f>
        <v>Freight Vehicle Subsidy</v>
      </c>
      <c r="C112" s="354" t="str">
        <f t="shared" si="4"/>
        <v>Additional Freight Vehicle Subsidy</v>
      </c>
      <c r="D112" s="253" t="s">
        <v>682</v>
      </c>
      <c r="E112" s="253" t="s">
        <v>692</v>
      </c>
      <c r="F112" s="345" t="s">
        <v>712</v>
      </c>
      <c r="G112" s="253" t="s">
        <v>694</v>
      </c>
      <c r="H112" s="18">
        <v>1693</v>
      </c>
      <c r="I112" s="367" t="s">
        <v>670</v>
      </c>
      <c r="J112" s="368" t="str">
        <f>IF(ISBLANK(INDEX('Policy Characteristics'!D:D,MATCH($C112,'Policy Characteristics'!$C:$C,0))),"",INDEX('Policy Characteristics'!D:D,MATCH($C112,'Policy Characteristics'!$C:$C,0)))</f>
        <v>Vehicle Subsidy</v>
      </c>
      <c r="K112" s="354"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4" t="str">
        <f>IF(ISBLANK(INDEX('Policy Characteristics'!I:I,MATCH($C112,'Policy Characteristics'!$C:$C,0))),"",INDEX('Policy Characteristics'!I:I,MATCH($C112,'Policy Characteristics'!$C:$C,0)))</f>
        <v>thousand KRW/vehicle</v>
      </c>
      <c r="P112" s="354"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4" t="str">
        <f>IF(ISBLANK(INDEX('Policy Characteristics'!K:K,MATCH($C112,'Policy Characteristics'!$C:$C,0))),"",INDEX('Policy Characteristics'!K:K,MATCH($C112,'Policy Characteristics'!$C:$C,0)))</f>
        <v>transportation-sector-main.html#ev-subsidy</v>
      </c>
      <c r="R112" s="354" t="str">
        <f>IF(ISBLANK(INDEX('Policy Characteristics'!L:L,MATCH($C112,'Policy Characteristics'!$C:$C,0))),"",INDEX('Policy Characteristics'!L:L,MATCH($C112,'Policy Characteristics'!$C:$C,0)))</f>
        <v>ev-subsidy.html</v>
      </c>
    </row>
    <row r="113" spans="1:18" ht="20" customHeight="1">
      <c r="A113" s="354" t="str">
        <f>IF(ISBLANK(INDEX('Policy Characteristics'!A:A,MATCH($C113,'Policy Characteristics'!$C:$C,0))),"",INDEX('Policy Characteristics'!A:A,MATCH($C113,'Policy Characteristics'!$C:$C,0)))</f>
        <v>Transportation</v>
      </c>
      <c r="B113" s="366" t="str">
        <f>IF(ISBLANK(INDEX('Policy Characteristics'!B:B,MATCH($C113,'Policy Characteristics'!$C:$C,0))),"",INDEX('Policy Characteristics'!B:B,MATCH($C113,'Policy Characteristics'!$C:$C,0)))</f>
        <v>Freight Vehicle Subsidy</v>
      </c>
      <c r="C113" s="354" t="str">
        <f t="shared" si="4"/>
        <v>Additional Freight Vehicle Subsidy</v>
      </c>
      <c r="D113" s="253" t="s">
        <v>682</v>
      </c>
      <c r="E113" s="345" t="s">
        <v>695</v>
      </c>
      <c r="F113" s="345" t="s">
        <v>712</v>
      </c>
      <c r="G113" s="345" t="s">
        <v>696</v>
      </c>
      <c r="H113" s="18">
        <v>1694</v>
      </c>
      <c r="I113" s="369" t="s">
        <v>680</v>
      </c>
      <c r="J113" s="368" t="str">
        <f>IF(ISBLANK(INDEX('Policy Characteristics'!D:D,MATCH($C113,'Policy Characteristics'!$C:$C,0))),"",INDEX('Policy Characteristics'!D:D,MATCH($C113,'Policy Characteristics'!$C:$C,0)))</f>
        <v>Vehicle Subsidy</v>
      </c>
      <c r="K113" s="354"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4" t="str">
        <f>IF(ISBLANK(INDEX('Policy Characteristics'!I:I,MATCH($C113,'Policy Characteristics'!$C:$C,0))),"",INDEX('Policy Characteristics'!I:I,MATCH($C113,'Policy Characteristics'!$C:$C,0)))</f>
        <v>thousand KRW/vehicle</v>
      </c>
      <c r="P113" s="354"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4" t="str">
        <f>IF(ISBLANK(INDEX('Policy Characteristics'!K:K,MATCH($C113,'Policy Characteristics'!$C:$C,0))),"",INDEX('Policy Characteristics'!K:K,MATCH($C113,'Policy Characteristics'!$C:$C,0)))</f>
        <v>transportation-sector-main.html#ev-subsidy</v>
      </c>
      <c r="R113" s="354" t="str">
        <f>IF(ISBLANK(INDEX('Policy Characteristics'!L:L,MATCH($C113,'Policy Characteristics'!$C:$C,0))),"",INDEX('Policy Characteristics'!L:L,MATCH($C113,'Policy Characteristics'!$C:$C,0)))</f>
        <v>ev-subsidy.html</v>
      </c>
    </row>
    <row r="114" spans="1:18" ht="20" customHeight="1">
      <c r="A114" s="354" t="str">
        <f>IF(ISBLANK(INDEX('Policy Characteristics'!A:A,MATCH($C114,'Policy Characteristics'!$C:$C,0))),"",INDEX('Policy Characteristics'!A:A,MATCH($C114,'Policy Characteristics'!$C:$C,0)))</f>
        <v>Transportation</v>
      </c>
      <c r="B114" s="366" t="str">
        <f>IF(ISBLANK(INDEX('Policy Characteristics'!B:B,MATCH($C114,'Policy Characteristics'!$C:$C,0))),"",INDEX('Policy Characteristics'!B:B,MATCH($C114,'Policy Characteristics'!$C:$C,0)))</f>
        <v>Freight Vehicle Subsidy</v>
      </c>
      <c r="C114" s="354" t="str">
        <f t="shared" si="4"/>
        <v>Additional Freight Vehicle Subsidy</v>
      </c>
      <c r="D114" s="253" t="s">
        <v>682</v>
      </c>
      <c r="E114" s="345" t="s">
        <v>697</v>
      </c>
      <c r="F114" s="345" t="s">
        <v>712</v>
      </c>
      <c r="G114" s="345" t="s">
        <v>698</v>
      </c>
      <c r="H114" s="18">
        <v>1695</v>
      </c>
      <c r="I114" s="369" t="s">
        <v>680</v>
      </c>
      <c r="J114" s="368" t="str">
        <f>IF(ISBLANK(INDEX('Policy Characteristics'!D:D,MATCH($C114,'Policy Characteristics'!$C:$C,0))),"",INDEX('Policy Characteristics'!D:D,MATCH($C114,'Policy Characteristics'!$C:$C,0)))</f>
        <v>Vehicle Subsidy</v>
      </c>
      <c r="K114" s="354"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4" t="str">
        <f>IF(ISBLANK(INDEX('Policy Characteristics'!I:I,MATCH($C114,'Policy Characteristics'!$C:$C,0))),"",INDEX('Policy Characteristics'!I:I,MATCH($C114,'Policy Characteristics'!$C:$C,0)))</f>
        <v>thousand KRW/vehicle</v>
      </c>
      <c r="P114" s="354"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4" t="str">
        <f>IF(ISBLANK(INDEX('Policy Characteristics'!K:K,MATCH($C114,'Policy Characteristics'!$C:$C,0))),"",INDEX('Policy Characteristics'!K:K,MATCH($C114,'Policy Characteristics'!$C:$C,0)))</f>
        <v>transportation-sector-main.html#ev-subsidy</v>
      </c>
      <c r="R114" s="354" t="str">
        <f>IF(ISBLANK(INDEX('Policy Characteristics'!L:L,MATCH($C114,'Policy Characteristics'!$C:$C,0))),"",INDEX('Policy Characteristics'!L:L,MATCH($C114,'Policy Characteristics'!$C:$C,0)))</f>
        <v>ev-subsidy.html</v>
      </c>
    </row>
    <row r="115" spans="1:18" ht="20" customHeight="1">
      <c r="A115" s="354" t="str">
        <f>IF(ISBLANK(INDEX('Policy Characteristics'!A:A,MATCH($C115,'Policy Characteristics'!$C:$C,0))),"",INDEX('Policy Characteristics'!A:A,MATCH($C115,'Policy Characteristics'!$C:$C,0)))</f>
        <v>Transportation</v>
      </c>
      <c r="B115" s="366" t="str">
        <f>IF(ISBLANK(INDEX('Policy Characteristics'!B:B,MATCH($C115,'Policy Characteristics'!$C:$C,0))),"",INDEX('Policy Characteristics'!B:B,MATCH($C115,'Policy Characteristics'!$C:$C,0)))</f>
        <v>Freight Vehicle Subsidy</v>
      </c>
      <c r="C115" s="354" t="str">
        <f t="shared" si="4"/>
        <v>Additional Freight Vehicle Subsidy</v>
      </c>
      <c r="D115" s="253" t="s">
        <v>682</v>
      </c>
      <c r="E115" s="345" t="s">
        <v>699</v>
      </c>
      <c r="F115" s="345" t="s">
        <v>712</v>
      </c>
      <c r="G115" s="345" t="s">
        <v>700</v>
      </c>
      <c r="H115" s="18">
        <v>1696</v>
      </c>
      <c r="I115" s="369" t="s">
        <v>680</v>
      </c>
      <c r="J115" s="368" t="str">
        <f>IF(ISBLANK(INDEX('Policy Characteristics'!D:D,MATCH($C115,'Policy Characteristics'!$C:$C,0))),"",INDEX('Policy Characteristics'!D:D,MATCH($C115,'Policy Characteristics'!$C:$C,0)))</f>
        <v>Vehicle Subsidy</v>
      </c>
      <c r="K115" s="354"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4" t="str">
        <f>IF(ISBLANK(INDEX('Policy Characteristics'!I:I,MATCH($C115,'Policy Characteristics'!$C:$C,0))),"",INDEX('Policy Characteristics'!I:I,MATCH($C115,'Policy Characteristics'!$C:$C,0)))</f>
        <v>thousand KRW/vehicle</v>
      </c>
      <c r="P115" s="354"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4" t="str">
        <f>IF(ISBLANK(INDEX('Policy Characteristics'!K:K,MATCH($C115,'Policy Characteristics'!$C:$C,0))),"",INDEX('Policy Characteristics'!K:K,MATCH($C115,'Policy Characteristics'!$C:$C,0)))</f>
        <v>transportation-sector-main.html#ev-subsidy</v>
      </c>
      <c r="R115" s="354" t="str">
        <f>IF(ISBLANK(INDEX('Policy Characteristics'!L:L,MATCH($C115,'Policy Characteristics'!$C:$C,0))),"",INDEX('Policy Characteristics'!L:L,MATCH($C115,'Policy Characteristics'!$C:$C,0)))</f>
        <v>ev-subsidy.html</v>
      </c>
    </row>
    <row r="116" spans="1:18" ht="20" customHeight="1">
      <c r="A116" s="354" t="str">
        <f>IF(ISBLANK(INDEX('Policy Characteristics'!A:A,MATCH($C116,'Policy Characteristics'!$C:$C,0))),"",INDEX('Policy Characteristics'!A:A,MATCH($C116,'Policy Characteristics'!$C:$C,0)))</f>
        <v>Transportation</v>
      </c>
      <c r="B116" s="366" t="str">
        <f>IF(ISBLANK(INDEX('Policy Characteristics'!B:B,MATCH($C116,'Policy Characteristics'!$C:$C,0))),"",INDEX('Policy Characteristics'!B:B,MATCH($C116,'Policy Characteristics'!$C:$C,0)))</f>
        <v>Freight Vehicle Subsidy</v>
      </c>
      <c r="C116" s="354" t="str">
        <f t="shared" si="4"/>
        <v>Additional Freight Vehicle Subsidy</v>
      </c>
      <c r="D116" s="253" t="s">
        <v>682</v>
      </c>
      <c r="E116" s="345" t="s">
        <v>701</v>
      </c>
      <c r="F116" s="345" t="s">
        <v>712</v>
      </c>
      <c r="G116" s="345" t="s">
        <v>702</v>
      </c>
      <c r="H116" s="18">
        <v>1697</v>
      </c>
      <c r="I116" s="367" t="s">
        <v>670</v>
      </c>
      <c r="J116" s="368" t="str">
        <f>IF(ISBLANK(INDEX('Policy Characteristics'!D:D,MATCH($C116,'Policy Characteristics'!$C:$C,0))),"",INDEX('Policy Characteristics'!D:D,MATCH($C116,'Policy Characteristics'!$C:$C,0)))</f>
        <v>Vehicle Subsidy</v>
      </c>
      <c r="K116" s="354"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4" t="str">
        <f>IF(ISBLANK(INDEX('Policy Characteristics'!I:I,MATCH($C116,'Policy Characteristics'!$C:$C,0))),"",INDEX('Policy Characteristics'!I:I,MATCH($C116,'Policy Characteristics'!$C:$C,0)))</f>
        <v>thousand KRW/vehicle</v>
      </c>
      <c r="P116" s="354"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4" t="str">
        <f>IF(ISBLANK(INDEX('Policy Characteristics'!K:K,MATCH($C116,'Policy Characteristics'!$C:$C,0))),"",INDEX('Policy Characteristics'!K:K,MATCH($C116,'Policy Characteristics'!$C:$C,0)))</f>
        <v>transportation-sector-main.html#ev-subsidy</v>
      </c>
      <c r="R116" s="354" t="str">
        <f>IF(ISBLANK(INDEX('Policy Characteristics'!L:L,MATCH($C116,'Policy Characteristics'!$C:$C,0))),"",INDEX('Policy Characteristics'!L:L,MATCH($C116,'Policy Characteristics'!$C:$C,0)))</f>
        <v>ev-subsidy.html</v>
      </c>
    </row>
    <row r="117" spans="1:18" ht="20" customHeight="1">
      <c r="A117" s="354" t="str">
        <f>IF(ISBLANK(INDEX('Policy Characteristics'!A:A,MATCH($C117,'Policy Characteristics'!$C:$C,0))),"",INDEX('Policy Characteristics'!A:A,MATCH($C117,'Policy Characteristics'!$C:$C,0)))</f>
        <v>Transportation</v>
      </c>
      <c r="B117" s="366" t="str">
        <f>IF(ISBLANK(INDEX('Policy Characteristics'!B:B,MATCH($C117,'Policy Characteristics'!$C:$C,0))),"",INDEX('Policy Characteristics'!B:B,MATCH($C117,'Policy Characteristics'!$C:$C,0)))</f>
        <v>Freight Vehicle Subsidy</v>
      </c>
      <c r="C117" s="354" t="str">
        <f t="shared" si="4"/>
        <v>Additional Freight Vehicle Subsidy</v>
      </c>
      <c r="D117" s="253" t="s">
        <v>682</v>
      </c>
      <c r="E117" s="345" t="s">
        <v>703</v>
      </c>
      <c r="F117" s="345" t="s">
        <v>712</v>
      </c>
      <c r="G117" s="345" t="s">
        <v>703</v>
      </c>
      <c r="H117" s="18">
        <v>1698</v>
      </c>
      <c r="I117" s="369" t="s">
        <v>680</v>
      </c>
      <c r="J117" s="368" t="str">
        <f>IF(ISBLANK(INDEX('Policy Characteristics'!D:D,MATCH($C117,'Policy Characteristics'!$C:$C,0))),"",INDEX('Policy Characteristics'!D:D,MATCH($C117,'Policy Characteristics'!$C:$C,0)))</f>
        <v>Vehicle Subsidy</v>
      </c>
      <c r="K117" s="354"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4" t="str">
        <f>IF(ISBLANK(INDEX('Policy Characteristics'!I:I,MATCH($C117,'Policy Characteristics'!$C:$C,0))),"",INDEX('Policy Characteristics'!I:I,MATCH($C117,'Policy Characteristics'!$C:$C,0)))</f>
        <v>thousand KRW/vehicle</v>
      </c>
      <c r="P117" s="354"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4" t="str">
        <f>IF(ISBLANK(INDEX('Policy Characteristics'!K:K,MATCH($C117,'Policy Characteristics'!$C:$C,0))),"",INDEX('Policy Characteristics'!K:K,MATCH($C117,'Policy Characteristics'!$C:$C,0)))</f>
        <v>transportation-sector-main.html#ev-subsidy</v>
      </c>
      <c r="R117" s="354" t="str">
        <f>IF(ISBLANK(INDEX('Policy Characteristics'!L:L,MATCH($C117,'Policy Characteristics'!$C:$C,0))),"",INDEX('Policy Characteristics'!L:L,MATCH($C117,'Policy Characteristics'!$C:$C,0)))</f>
        <v>ev-subsidy.html</v>
      </c>
    </row>
    <row r="118" spans="1:18" ht="20" customHeight="1">
      <c r="A118" s="354" t="str">
        <f>IF(ISBLANK(INDEX('Policy Characteristics'!A:A,MATCH($C118,'Policy Characteristics'!$C:$C,0))),"",INDEX('Policy Characteristics'!A:A,MATCH($C118,'Policy Characteristics'!$C:$C,0)))</f>
        <v>Transportation</v>
      </c>
      <c r="B118" s="366" t="str">
        <f>IF(ISBLANK(INDEX('Policy Characteristics'!B:B,MATCH($C118,'Policy Characteristics'!$C:$C,0))),"",INDEX('Policy Characteristics'!B:B,MATCH($C118,'Policy Characteristics'!$C:$C,0)))</f>
        <v>Freight Vehicle Subsidy</v>
      </c>
      <c r="C118" s="354" t="str">
        <f t="shared" si="4"/>
        <v>Additional Freight Vehicle Subsidy</v>
      </c>
      <c r="D118" s="253" t="s">
        <v>682</v>
      </c>
      <c r="E118" s="345" t="s">
        <v>704</v>
      </c>
      <c r="F118" s="345" t="s">
        <v>712</v>
      </c>
      <c r="G118" s="345" t="s">
        <v>705</v>
      </c>
      <c r="H118" s="18">
        <v>1699</v>
      </c>
      <c r="I118" s="367" t="s">
        <v>670</v>
      </c>
      <c r="J118" s="368" t="str">
        <f>IF(ISBLANK(INDEX('Policy Characteristics'!D:D,MATCH($C118,'Policy Characteristics'!$C:$C,0))),"",INDEX('Policy Characteristics'!D:D,MATCH($C118,'Policy Characteristics'!$C:$C,0)))</f>
        <v>Vehicle Subsidy</v>
      </c>
      <c r="K118" s="354"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4" t="str">
        <f>IF(ISBLANK(INDEX('Policy Characteristics'!I:I,MATCH($C118,'Policy Characteristics'!$C:$C,0))),"",INDEX('Policy Characteristics'!I:I,MATCH($C118,'Policy Characteristics'!$C:$C,0)))</f>
        <v>thousand KRW/vehicle</v>
      </c>
      <c r="P118" s="354"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4" t="str">
        <f>IF(ISBLANK(INDEX('Policy Characteristics'!K:K,MATCH($C118,'Policy Characteristics'!$C:$C,0))),"",INDEX('Policy Characteristics'!K:K,MATCH($C118,'Policy Characteristics'!$C:$C,0)))</f>
        <v>transportation-sector-main.html#ev-subsidy</v>
      </c>
      <c r="R118" s="354" t="str">
        <f>IF(ISBLANK(INDEX('Policy Characteristics'!L:L,MATCH($C118,'Policy Characteristics'!$C:$C,0))),"",INDEX('Policy Characteristics'!L:L,MATCH($C118,'Policy Characteristics'!$C:$C,0)))</f>
        <v>ev-subsidy.html</v>
      </c>
    </row>
    <row r="119" spans="1:18" ht="20" customHeight="1">
      <c r="A119" s="354" t="str">
        <f>IF(ISBLANK(INDEX('Policy Characteristics'!A:A,MATCH($C119,'Policy Characteristics'!$C:$C,0))),"",INDEX('Policy Characteristics'!A:A,MATCH($C119,'Policy Characteristics'!$C:$C,0)))</f>
        <v>Transportation</v>
      </c>
      <c r="B119" s="366" t="str">
        <f>IF(ISBLANK(INDEX('Policy Characteristics'!B:B,MATCH($C119,'Policy Characteristics'!$C:$C,0))),"",INDEX('Policy Characteristics'!B:B,MATCH($C119,'Policy Characteristics'!$C:$C,0)))</f>
        <v>Freight Vehicle Subsidy</v>
      </c>
      <c r="C119" s="354" t="str">
        <f t="shared" si="4"/>
        <v>Additional Freight Vehicle Subsidy</v>
      </c>
      <c r="D119" s="345" t="s">
        <v>684</v>
      </c>
      <c r="E119" s="253" t="s">
        <v>692</v>
      </c>
      <c r="F119" s="345" t="s">
        <v>707</v>
      </c>
      <c r="G119" s="253" t="s">
        <v>694</v>
      </c>
      <c r="H119" s="18">
        <v>1700</v>
      </c>
      <c r="I119" s="369" t="s">
        <v>680</v>
      </c>
      <c r="J119" s="368" t="str">
        <f>IF(ISBLANK(INDEX('Policy Characteristics'!D:D,MATCH($C119,'Policy Characteristics'!$C:$C,0))),"",INDEX('Policy Characteristics'!D:D,MATCH($C119,'Policy Characteristics'!$C:$C,0)))</f>
        <v>Vehicle Subsidy</v>
      </c>
      <c r="K119" s="354"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4" t="str">
        <f>IF(ISBLANK(INDEX('Policy Characteristics'!I:I,MATCH($C119,'Policy Characteristics'!$C:$C,0))),"",INDEX('Policy Characteristics'!I:I,MATCH($C119,'Policy Characteristics'!$C:$C,0)))</f>
        <v>thousand KRW/vehicle</v>
      </c>
      <c r="P119" s="354"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4" t="str">
        <f>IF(ISBLANK(INDEX('Policy Characteristics'!K:K,MATCH($C119,'Policy Characteristics'!$C:$C,0))),"",INDEX('Policy Characteristics'!K:K,MATCH($C119,'Policy Characteristics'!$C:$C,0)))</f>
        <v>transportation-sector-main.html#ev-subsidy</v>
      </c>
      <c r="R119" s="354" t="str">
        <f>IF(ISBLANK(INDEX('Policy Characteristics'!L:L,MATCH($C119,'Policy Characteristics'!$C:$C,0))),"",INDEX('Policy Characteristics'!L:L,MATCH($C119,'Policy Characteristics'!$C:$C,0)))</f>
        <v>ev-subsidy.html</v>
      </c>
    </row>
    <row r="120" spans="1:18" ht="20" customHeight="1">
      <c r="A120" s="354" t="str">
        <f>IF(ISBLANK(INDEX('Policy Characteristics'!A:A,MATCH($C120,'Policy Characteristics'!$C:$C,0))),"",INDEX('Policy Characteristics'!A:A,MATCH($C120,'Policy Characteristics'!$C:$C,0)))</f>
        <v>Transportation</v>
      </c>
      <c r="B120" s="366" t="str">
        <f>IF(ISBLANK(INDEX('Policy Characteristics'!B:B,MATCH($C120,'Policy Characteristics'!$C:$C,0))),"",INDEX('Policy Characteristics'!B:B,MATCH($C120,'Policy Characteristics'!$C:$C,0)))</f>
        <v>Freight Vehicle Subsidy</v>
      </c>
      <c r="C120" s="354" t="str">
        <f t="shared" si="4"/>
        <v>Additional Freight Vehicle Subsidy</v>
      </c>
      <c r="D120" s="345" t="s">
        <v>684</v>
      </c>
      <c r="E120" s="345" t="s">
        <v>695</v>
      </c>
      <c r="F120" s="345" t="s">
        <v>707</v>
      </c>
      <c r="G120" s="345" t="s">
        <v>696</v>
      </c>
      <c r="H120" s="18">
        <v>1701</v>
      </c>
      <c r="I120" s="369" t="s">
        <v>680</v>
      </c>
      <c r="J120" s="368" t="str">
        <f>IF(ISBLANK(INDEX('Policy Characteristics'!D:D,MATCH($C120,'Policy Characteristics'!$C:$C,0))),"",INDEX('Policy Characteristics'!D:D,MATCH($C120,'Policy Characteristics'!$C:$C,0)))</f>
        <v>Vehicle Subsidy</v>
      </c>
      <c r="K120" s="354"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4" t="str">
        <f>IF(ISBLANK(INDEX('Policy Characteristics'!I:I,MATCH($C120,'Policy Characteristics'!$C:$C,0))),"",INDEX('Policy Characteristics'!I:I,MATCH($C120,'Policy Characteristics'!$C:$C,0)))</f>
        <v>thousand KRW/vehicle</v>
      </c>
      <c r="P120" s="354"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4" t="str">
        <f>IF(ISBLANK(INDEX('Policy Characteristics'!K:K,MATCH($C120,'Policy Characteristics'!$C:$C,0))),"",INDEX('Policy Characteristics'!K:K,MATCH($C120,'Policy Characteristics'!$C:$C,0)))</f>
        <v>transportation-sector-main.html#ev-subsidy</v>
      </c>
      <c r="R120" s="354" t="str">
        <f>IF(ISBLANK(INDEX('Policy Characteristics'!L:L,MATCH($C120,'Policy Characteristics'!$C:$C,0))),"",INDEX('Policy Characteristics'!L:L,MATCH($C120,'Policy Characteristics'!$C:$C,0)))</f>
        <v>ev-subsidy.html</v>
      </c>
    </row>
    <row r="121" spans="1:18" ht="20" customHeight="1">
      <c r="A121" s="354" t="str">
        <f>IF(ISBLANK(INDEX('Policy Characteristics'!A:A,MATCH($C121,'Policy Characteristics'!$C:$C,0))),"",INDEX('Policy Characteristics'!A:A,MATCH($C121,'Policy Characteristics'!$C:$C,0)))</f>
        <v>Transportation</v>
      </c>
      <c r="B121" s="366" t="str">
        <f>IF(ISBLANK(INDEX('Policy Characteristics'!B:B,MATCH($C121,'Policy Characteristics'!$C:$C,0))),"",INDEX('Policy Characteristics'!B:B,MATCH($C121,'Policy Characteristics'!$C:$C,0)))</f>
        <v>Freight Vehicle Subsidy</v>
      </c>
      <c r="C121" s="354" t="str">
        <f t="shared" si="4"/>
        <v>Additional Freight Vehicle Subsidy</v>
      </c>
      <c r="D121" s="345" t="s">
        <v>684</v>
      </c>
      <c r="E121" s="345" t="s">
        <v>697</v>
      </c>
      <c r="F121" s="345" t="s">
        <v>707</v>
      </c>
      <c r="G121" s="345" t="s">
        <v>698</v>
      </c>
      <c r="H121" s="18">
        <v>1702</v>
      </c>
      <c r="I121" s="369" t="s">
        <v>680</v>
      </c>
      <c r="J121" s="368" t="str">
        <f>IF(ISBLANK(INDEX('Policy Characteristics'!D:D,MATCH($C121,'Policy Characteristics'!$C:$C,0))),"",INDEX('Policy Characteristics'!D:D,MATCH($C121,'Policy Characteristics'!$C:$C,0)))</f>
        <v>Vehicle Subsidy</v>
      </c>
      <c r="K121" s="354"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4" t="str">
        <f>IF(ISBLANK(INDEX('Policy Characteristics'!I:I,MATCH($C121,'Policy Characteristics'!$C:$C,0))),"",INDEX('Policy Characteristics'!I:I,MATCH($C121,'Policy Characteristics'!$C:$C,0)))</f>
        <v>thousand KRW/vehicle</v>
      </c>
      <c r="P121" s="354"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4" t="str">
        <f>IF(ISBLANK(INDEX('Policy Characteristics'!K:K,MATCH($C121,'Policy Characteristics'!$C:$C,0))),"",INDEX('Policy Characteristics'!K:K,MATCH($C121,'Policy Characteristics'!$C:$C,0)))</f>
        <v>transportation-sector-main.html#ev-subsidy</v>
      </c>
      <c r="R121" s="354" t="str">
        <f>IF(ISBLANK(INDEX('Policy Characteristics'!L:L,MATCH($C121,'Policy Characteristics'!$C:$C,0))),"",INDEX('Policy Characteristics'!L:L,MATCH($C121,'Policy Characteristics'!$C:$C,0)))</f>
        <v>ev-subsidy.html</v>
      </c>
    </row>
    <row r="122" spans="1:18" ht="20" customHeight="1">
      <c r="A122" s="354" t="str">
        <f>IF(ISBLANK(INDEX('Policy Characteristics'!A:A,MATCH($C122,'Policy Characteristics'!$C:$C,0))),"",INDEX('Policy Characteristics'!A:A,MATCH($C122,'Policy Characteristics'!$C:$C,0)))</f>
        <v>Transportation</v>
      </c>
      <c r="B122" s="366" t="str">
        <f>IF(ISBLANK(INDEX('Policy Characteristics'!B:B,MATCH($C122,'Policy Characteristics'!$C:$C,0))),"",INDEX('Policy Characteristics'!B:B,MATCH($C122,'Policy Characteristics'!$C:$C,0)))</f>
        <v>Freight Vehicle Subsidy</v>
      </c>
      <c r="C122" s="354" t="str">
        <f t="shared" si="4"/>
        <v>Additional Freight Vehicle Subsidy</v>
      </c>
      <c r="D122" s="345" t="s">
        <v>684</v>
      </c>
      <c r="E122" s="345" t="s">
        <v>699</v>
      </c>
      <c r="F122" s="345" t="s">
        <v>707</v>
      </c>
      <c r="G122" s="345" t="s">
        <v>700</v>
      </c>
      <c r="H122" s="18">
        <v>1703</v>
      </c>
      <c r="I122" s="369" t="s">
        <v>680</v>
      </c>
      <c r="J122" s="368" t="str">
        <f>IF(ISBLANK(INDEX('Policy Characteristics'!D:D,MATCH($C122,'Policy Characteristics'!$C:$C,0))),"",INDEX('Policy Characteristics'!D:D,MATCH($C122,'Policy Characteristics'!$C:$C,0)))</f>
        <v>Vehicle Subsidy</v>
      </c>
      <c r="K122" s="354"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4" t="str">
        <f>IF(ISBLANK(INDEX('Policy Characteristics'!I:I,MATCH($C122,'Policy Characteristics'!$C:$C,0))),"",INDEX('Policy Characteristics'!I:I,MATCH($C122,'Policy Characteristics'!$C:$C,0)))</f>
        <v>thousand KRW/vehicle</v>
      </c>
      <c r="P122" s="354"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4" t="str">
        <f>IF(ISBLANK(INDEX('Policy Characteristics'!K:K,MATCH($C122,'Policy Characteristics'!$C:$C,0))),"",INDEX('Policy Characteristics'!K:K,MATCH($C122,'Policy Characteristics'!$C:$C,0)))</f>
        <v>transportation-sector-main.html#ev-subsidy</v>
      </c>
      <c r="R122" s="354" t="str">
        <f>IF(ISBLANK(INDEX('Policy Characteristics'!L:L,MATCH($C122,'Policy Characteristics'!$C:$C,0))),"",INDEX('Policy Characteristics'!L:L,MATCH($C122,'Policy Characteristics'!$C:$C,0)))</f>
        <v>ev-subsidy.html</v>
      </c>
    </row>
    <row r="123" spans="1:18" ht="20" customHeight="1">
      <c r="A123" s="354" t="str">
        <f>IF(ISBLANK(INDEX('Policy Characteristics'!A:A,MATCH($C123,'Policy Characteristics'!$C:$C,0))),"",INDEX('Policy Characteristics'!A:A,MATCH($C123,'Policy Characteristics'!$C:$C,0)))</f>
        <v>Transportation</v>
      </c>
      <c r="B123" s="366" t="str">
        <f>IF(ISBLANK(INDEX('Policy Characteristics'!B:B,MATCH($C123,'Policy Characteristics'!$C:$C,0))),"",INDEX('Policy Characteristics'!B:B,MATCH($C123,'Policy Characteristics'!$C:$C,0)))</f>
        <v>Freight Vehicle Subsidy</v>
      </c>
      <c r="C123" s="354" t="str">
        <f t="shared" si="4"/>
        <v>Additional Freight Vehicle Subsidy</v>
      </c>
      <c r="D123" s="345" t="s">
        <v>684</v>
      </c>
      <c r="E123" s="345" t="s">
        <v>701</v>
      </c>
      <c r="F123" s="345" t="s">
        <v>707</v>
      </c>
      <c r="G123" s="345" t="s">
        <v>702</v>
      </c>
      <c r="H123" s="18">
        <v>1704</v>
      </c>
      <c r="I123" s="369" t="s">
        <v>680</v>
      </c>
      <c r="J123" s="368" t="str">
        <f>IF(ISBLANK(INDEX('Policy Characteristics'!D:D,MATCH($C123,'Policy Characteristics'!$C:$C,0))),"",INDEX('Policy Characteristics'!D:D,MATCH($C123,'Policy Characteristics'!$C:$C,0)))</f>
        <v>Vehicle Subsidy</v>
      </c>
      <c r="K123" s="354"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4" t="str">
        <f>IF(ISBLANK(INDEX('Policy Characteristics'!I:I,MATCH($C123,'Policy Characteristics'!$C:$C,0))),"",INDEX('Policy Characteristics'!I:I,MATCH($C123,'Policy Characteristics'!$C:$C,0)))</f>
        <v>thousand KRW/vehicle</v>
      </c>
      <c r="P123" s="354"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4" t="str">
        <f>IF(ISBLANK(INDEX('Policy Characteristics'!K:K,MATCH($C123,'Policy Characteristics'!$C:$C,0))),"",INDEX('Policy Characteristics'!K:K,MATCH($C123,'Policy Characteristics'!$C:$C,0)))</f>
        <v>transportation-sector-main.html#ev-subsidy</v>
      </c>
      <c r="R123" s="354" t="str">
        <f>IF(ISBLANK(INDEX('Policy Characteristics'!L:L,MATCH($C123,'Policy Characteristics'!$C:$C,0))),"",INDEX('Policy Characteristics'!L:L,MATCH($C123,'Policy Characteristics'!$C:$C,0)))</f>
        <v>ev-subsidy.html</v>
      </c>
    </row>
    <row r="124" spans="1:18" ht="20" customHeight="1">
      <c r="A124" s="354" t="str">
        <f>IF(ISBLANK(INDEX('Policy Characteristics'!A:A,MATCH($C124,'Policy Characteristics'!$C:$C,0))),"",INDEX('Policy Characteristics'!A:A,MATCH($C124,'Policy Characteristics'!$C:$C,0)))</f>
        <v>Transportation</v>
      </c>
      <c r="B124" s="366" t="str">
        <f>IF(ISBLANK(INDEX('Policy Characteristics'!B:B,MATCH($C124,'Policy Characteristics'!$C:$C,0))),"",INDEX('Policy Characteristics'!B:B,MATCH($C124,'Policy Characteristics'!$C:$C,0)))</f>
        <v>Freight Vehicle Subsidy</v>
      </c>
      <c r="C124" s="354" t="str">
        <f t="shared" si="4"/>
        <v>Additional Freight Vehicle Subsidy</v>
      </c>
      <c r="D124" s="345" t="s">
        <v>684</v>
      </c>
      <c r="E124" s="345" t="s">
        <v>703</v>
      </c>
      <c r="F124" s="345" t="s">
        <v>707</v>
      </c>
      <c r="G124" s="345" t="s">
        <v>703</v>
      </c>
      <c r="H124" s="18">
        <v>1705</v>
      </c>
      <c r="I124" s="369" t="s">
        <v>680</v>
      </c>
      <c r="J124" s="368" t="str">
        <f>IF(ISBLANK(INDEX('Policy Characteristics'!D:D,MATCH($C124,'Policy Characteristics'!$C:$C,0))),"",INDEX('Policy Characteristics'!D:D,MATCH($C124,'Policy Characteristics'!$C:$C,0)))</f>
        <v>Vehicle Subsidy</v>
      </c>
      <c r="K124" s="354"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4" t="str">
        <f>IF(ISBLANK(INDEX('Policy Characteristics'!I:I,MATCH($C124,'Policy Characteristics'!$C:$C,0))),"",INDEX('Policy Characteristics'!I:I,MATCH($C124,'Policy Characteristics'!$C:$C,0)))</f>
        <v>thousand KRW/vehicle</v>
      </c>
      <c r="P124" s="354"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4" t="str">
        <f>IF(ISBLANK(INDEX('Policy Characteristics'!K:K,MATCH($C124,'Policy Characteristics'!$C:$C,0))),"",INDEX('Policy Characteristics'!K:K,MATCH($C124,'Policy Characteristics'!$C:$C,0)))</f>
        <v>transportation-sector-main.html#ev-subsidy</v>
      </c>
      <c r="R124" s="354" t="str">
        <f>IF(ISBLANK(INDEX('Policy Characteristics'!L:L,MATCH($C124,'Policy Characteristics'!$C:$C,0))),"",INDEX('Policy Characteristics'!L:L,MATCH($C124,'Policy Characteristics'!$C:$C,0)))</f>
        <v>ev-subsidy.html</v>
      </c>
    </row>
    <row r="125" spans="1:18" ht="20" customHeight="1">
      <c r="A125" s="354" t="str">
        <f>IF(ISBLANK(INDEX('Policy Characteristics'!A:A,MATCH($C125,'Policy Characteristics'!$C:$C,0))),"",INDEX('Policy Characteristics'!A:A,MATCH($C125,'Policy Characteristics'!$C:$C,0)))</f>
        <v>Transportation</v>
      </c>
      <c r="B125" s="366" t="str">
        <f>IF(ISBLANK(INDEX('Policy Characteristics'!B:B,MATCH($C125,'Policy Characteristics'!$C:$C,0))),"",INDEX('Policy Characteristics'!B:B,MATCH($C125,'Policy Characteristics'!$C:$C,0)))</f>
        <v>Freight Vehicle Subsidy</v>
      </c>
      <c r="C125" s="354" t="str">
        <f t="shared" si="4"/>
        <v>Additional Freight Vehicle Subsidy</v>
      </c>
      <c r="D125" s="345" t="s">
        <v>684</v>
      </c>
      <c r="E125" s="345" t="s">
        <v>704</v>
      </c>
      <c r="F125" s="345" t="s">
        <v>707</v>
      </c>
      <c r="G125" s="345" t="s">
        <v>705</v>
      </c>
      <c r="H125" s="18">
        <v>1706</v>
      </c>
      <c r="I125" s="369" t="s">
        <v>680</v>
      </c>
      <c r="J125" s="368" t="str">
        <f>IF(ISBLANK(INDEX('Policy Characteristics'!D:D,MATCH($C125,'Policy Characteristics'!$C:$C,0))),"",INDEX('Policy Characteristics'!D:D,MATCH($C125,'Policy Characteristics'!$C:$C,0)))</f>
        <v>Vehicle Subsidy</v>
      </c>
      <c r="K125" s="354"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4" t="str">
        <f>IF(ISBLANK(INDEX('Policy Characteristics'!I:I,MATCH($C125,'Policy Characteristics'!$C:$C,0))),"",INDEX('Policy Characteristics'!I:I,MATCH($C125,'Policy Characteristics'!$C:$C,0)))</f>
        <v>thousand KRW/vehicle</v>
      </c>
      <c r="P125" s="354"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4" t="str">
        <f>IF(ISBLANK(INDEX('Policy Characteristics'!K:K,MATCH($C125,'Policy Characteristics'!$C:$C,0))),"",INDEX('Policy Characteristics'!K:K,MATCH($C125,'Policy Characteristics'!$C:$C,0)))</f>
        <v>transportation-sector-main.html#ev-subsidy</v>
      </c>
      <c r="R125" s="354" t="str">
        <f>IF(ISBLANK(INDEX('Policy Characteristics'!L:L,MATCH($C125,'Policy Characteristics'!$C:$C,0))),"",INDEX('Policy Characteristics'!L:L,MATCH($C125,'Policy Characteristics'!$C:$C,0)))</f>
        <v>ev-subsidy.html</v>
      </c>
    </row>
    <row r="126" spans="1:18" ht="20" customHeight="1">
      <c r="A126" s="354" t="str">
        <f>IF(ISBLANK(INDEX('Policy Characteristics'!A:A,MATCH($C126,'Policy Characteristics'!$C:$C,0))),"",INDEX('Policy Characteristics'!A:A,MATCH($C126,'Policy Characteristics'!$C:$C,0)))</f>
        <v>Transportation</v>
      </c>
      <c r="B126" s="366" t="str">
        <f>IF(ISBLANK(INDEX('Policy Characteristics'!B:B,MATCH($C126,'Policy Characteristics'!$C:$C,0))),"",INDEX('Policy Characteristics'!B:B,MATCH($C126,'Policy Characteristics'!$C:$C,0)))</f>
        <v>Freight Vehicle Subsidy</v>
      </c>
      <c r="C126" s="354" t="str">
        <f t="shared" si="4"/>
        <v>Additional Freight Vehicle Subsidy</v>
      </c>
      <c r="D126" s="253" t="s">
        <v>686</v>
      </c>
      <c r="E126" s="253" t="s">
        <v>692</v>
      </c>
      <c r="F126" s="345" t="s">
        <v>708</v>
      </c>
      <c r="G126" s="253" t="s">
        <v>694</v>
      </c>
      <c r="H126" s="18">
        <v>1707</v>
      </c>
      <c r="I126" s="369" t="s">
        <v>680</v>
      </c>
      <c r="J126" s="368" t="str">
        <f>IF(ISBLANK(INDEX('Policy Characteristics'!D:D,MATCH($C126,'Policy Characteristics'!$C:$C,0))),"",INDEX('Policy Characteristics'!D:D,MATCH($C126,'Policy Characteristics'!$C:$C,0)))</f>
        <v>Vehicle Subsidy</v>
      </c>
      <c r="K126" s="354"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4" t="str">
        <f>IF(ISBLANK(INDEX('Policy Characteristics'!I:I,MATCH($C126,'Policy Characteristics'!$C:$C,0))),"",INDEX('Policy Characteristics'!I:I,MATCH($C126,'Policy Characteristics'!$C:$C,0)))</f>
        <v>thousand KRW/vehicle</v>
      </c>
      <c r="P126" s="354"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4" t="str">
        <f>IF(ISBLANK(INDEX('Policy Characteristics'!K:K,MATCH($C126,'Policy Characteristics'!$C:$C,0))),"",INDEX('Policy Characteristics'!K:K,MATCH($C126,'Policy Characteristics'!$C:$C,0)))</f>
        <v>transportation-sector-main.html#ev-subsidy</v>
      </c>
      <c r="R126" s="354" t="str">
        <f>IF(ISBLANK(INDEX('Policy Characteristics'!L:L,MATCH($C126,'Policy Characteristics'!$C:$C,0))),"",INDEX('Policy Characteristics'!L:L,MATCH($C126,'Policy Characteristics'!$C:$C,0)))</f>
        <v>ev-subsidy.html</v>
      </c>
    </row>
    <row r="127" spans="1:18" ht="20" customHeight="1">
      <c r="A127" s="354" t="str">
        <f>IF(ISBLANK(INDEX('Policy Characteristics'!A:A,MATCH($C127,'Policy Characteristics'!$C:$C,0))),"",INDEX('Policy Characteristics'!A:A,MATCH($C127,'Policy Characteristics'!$C:$C,0)))</f>
        <v>Transportation</v>
      </c>
      <c r="B127" s="366" t="str">
        <f>IF(ISBLANK(INDEX('Policy Characteristics'!B:B,MATCH($C127,'Policy Characteristics'!$C:$C,0))),"",INDEX('Policy Characteristics'!B:B,MATCH($C127,'Policy Characteristics'!$C:$C,0)))</f>
        <v>Freight Vehicle Subsidy</v>
      </c>
      <c r="C127" s="354" t="str">
        <f t="shared" si="4"/>
        <v>Additional Freight Vehicle Subsidy</v>
      </c>
      <c r="D127" s="253" t="s">
        <v>686</v>
      </c>
      <c r="E127" s="345" t="s">
        <v>695</v>
      </c>
      <c r="F127" s="345" t="s">
        <v>708</v>
      </c>
      <c r="G127" s="345" t="s">
        <v>696</v>
      </c>
      <c r="H127" s="18">
        <v>1708</v>
      </c>
      <c r="I127" s="369" t="s">
        <v>680</v>
      </c>
      <c r="J127" s="368" t="str">
        <f>IF(ISBLANK(INDEX('Policy Characteristics'!D:D,MATCH($C127,'Policy Characteristics'!$C:$C,0))),"",INDEX('Policy Characteristics'!D:D,MATCH($C127,'Policy Characteristics'!$C:$C,0)))</f>
        <v>Vehicle Subsidy</v>
      </c>
      <c r="K127" s="354"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4" t="str">
        <f>IF(ISBLANK(INDEX('Policy Characteristics'!I:I,MATCH($C127,'Policy Characteristics'!$C:$C,0))),"",INDEX('Policy Characteristics'!I:I,MATCH($C127,'Policy Characteristics'!$C:$C,0)))</f>
        <v>thousand KRW/vehicle</v>
      </c>
      <c r="P127" s="354"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4" t="str">
        <f>IF(ISBLANK(INDEX('Policy Characteristics'!K:K,MATCH($C127,'Policy Characteristics'!$C:$C,0))),"",INDEX('Policy Characteristics'!K:K,MATCH($C127,'Policy Characteristics'!$C:$C,0)))</f>
        <v>transportation-sector-main.html#ev-subsidy</v>
      </c>
      <c r="R127" s="354" t="str">
        <f>IF(ISBLANK(INDEX('Policy Characteristics'!L:L,MATCH($C127,'Policy Characteristics'!$C:$C,0))),"",INDEX('Policy Characteristics'!L:L,MATCH($C127,'Policy Characteristics'!$C:$C,0)))</f>
        <v>ev-subsidy.html</v>
      </c>
    </row>
    <row r="128" spans="1:18" ht="20" customHeight="1">
      <c r="A128" s="354" t="str">
        <f>IF(ISBLANK(INDEX('Policy Characteristics'!A:A,MATCH($C128,'Policy Characteristics'!$C:$C,0))),"",INDEX('Policy Characteristics'!A:A,MATCH($C128,'Policy Characteristics'!$C:$C,0)))</f>
        <v>Transportation</v>
      </c>
      <c r="B128" s="366" t="str">
        <f>IF(ISBLANK(INDEX('Policy Characteristics'!B:B,MATCH($C128,'Policy Characteristics'!$C:$C,0))),"",INDEX('Policy Characteristics'!B:B,MATCH($C128,'Policy Characteristics'!$C:$C,0)))</f>
        <v>Freight Vehicle Subsidy</v>
      </c>
      <c r="C128" s="354" t="str">
        <f t="shared" si="4"/>
        <v>Additional Freight Vehicle Subsidy</v>
      </c>
      <c r="D128" s="253" t="s">
        <v>686</v>
      </c>
      <c r="E128" s="345" t="s">
        <v>697</v>
      </c>
      <c r="F128" s="345" t="s">
        <v>708</v>
      </c>
      <c r="G128" s="345" t="s">
        <v>698</v>
      </c>
      <c r="H128" s="18">
        <v>1709</v>
      </c>
      <c r="I128" s="369" t="s">
        <v>680</v>
      </c>
      <c r="J128" s="368" t="str">
        <f>IF(ISBLANK(INDEX('Policy Characteristics'!D:D,MATCH($C128,'Policy Characteristics'!$C:$C,0))),"",INDEX('Policy Characteristics'!D:D,MATCH($C128,'Policy Characteristics'!$C:$C,0)))</f>
        <v>Vehicle Subsidy</v>
      </c>
      <c r="K128" s="354"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4" t="str">
        <f>IF(ISBLANK(INDEX('Policy Characteristics'!I:I,MATCH($C128,'Policy Characteristics'!$C:$C,0))),"",INDEX('Policy Characteristics'!I:I,MATCH($C128,'Policy Characteristics'!$C:$C,0)))</f>
        <v>thousand KRW/vehicle</v>
      </c>
      <c r="P128" s="354"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4" t="str">
        <f>IF(ISBLANK(INDEX('Policy Characteristics'!K:K,MATCH($C128,'Policy Characteristics'!$C:$C,0))),"",INDEX('Policy Characteristics'!K:K,MATCH($C128,'Policy Characteristics'!$C:$C,0)))</f>
        <v>transportation-sector-main.html#ev-subsidy</v>
      </c>
      <c r="R128" s="354" t="str">
        <f>IF(ISBLANK(INDEX('Policy Characteristics'!L:L,MATCH($C128,'Policy Characteristics'!$C:$C,0))),"",INDEX('Policy Characteristics'!L:L,MATCH($C128,'Policy Characteristics'!$C:$C,0)))</f>
        <v>ev-subsidy.html</v>
      </c>
    </row>
    <row r="129" spans="1:18" ht="20" customHeight="1">
      <c r="A129" s="354" t="str">
        <f>IF(ISBLANK(INDEX('Policy Characteristics'!A:A,MATCH($C129,'Policy Characteristics'!$C:$C,0))),"",INDEX('Policy Characteristics'!A:A,MATCH($C129,'Policy Characteristics'!$C:$C,0)))</f>
        <v>Transportation</v>
      </c>
      <c r="B129" s="366" t="str">
        <f>IF(ISBLANK(INDEX('Policy Characteristics'!B:B,MATCH($C129,'Policy Characteristics'!$C:$C,0))),"",INDEX('Policy Characteristics'!B:B,MATCH($C129,'Policy Characteristics'!$C:$C,0)))</f>
        <v>Freight Vehicle Subsidy</v>
      </c>
      <c r="C129" s="354" t="str">
        <f t="shared" si="4"/>
        <v>Additional Freight Vehicle Subsidy</v>
      </c>
      <c r="D129" s="253" t="s">
        <v>686</v>
      </c>
      <c r="E129" s="345" t="s">
        <v>699</v>
      </c>
      <c r="F129" s="345" t="s">
        <v>708</v>
      </c>
      <c r="G129" s="345" t="s">
        <v>700</v>
      </c>
      <c r="H129" s="18">
        <v>1710</v>
      </c>
      <c r="I129" s="369" t="s">
        <v>680</v>
      </c>
      <c r="J129" s="368" t="str">
        <f>IF(ISBLANK(INDEX('Policy Characteristics'!D:D,MATCH($C129,'Policy Characteristics'!$C:$C,0))),"",INDEX('Policy Characteristics'!D:D,MATCH($C129,'Policy Characteristics'!$C:$C,0)))</f>
        <v>Vehicle Subsidy</v>
      </c>
      <c r="K129" s="354"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4" t="str">
        <f>IF(ISBLANK(INDEX('Policy Characteristics'!I:I,MATCH($C129,'Policy Characteristics'!$C:$C,0))),"",INDEX('Policy Characteristics'!I:I,MATCH($C129,'Policy Characteristics'!$C:$C,0)))</f>
        <v>thousand KRW/vehicle</v>
      </c>
      <c r="P129" s="354"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4" t="str">
        <f>IF(ISBLANK(INDEX('Policy Characteristics'!K:K,MATCH($C129,'Policy Characteristics'!$C:$C,0))),"",INDEX('Policy Characteristics'!K:K,MATCH($C129,'Policy Characteristics'!$C:$C,0)))</f>
        <v>transportation-sector-main.html#ev-subsidy</v>
      </c>
      <c r="R129" s="354" t="str">
        <f>IF(ISBLANK(INDEX('Policy Characteristics'!L:L,MATCH($C129,'Policy Characteristics'!$C:$C,0))),"",INDEX('Policy Characteristics'!L:L,MATCH($C129,'Policy Characteristics'!$C:$C,0)))</f>
        <v>ev-subsidy.html</v>
      </c>
    </row>
    <row r="130" spans="1:18" ht="20" customHeight="1">
      <c r="A130" s="354" t="str">
        <f>IF(ISBLANK(INDEX('Policy Characteristics'!A:A,MATCH($C130,'Policy Characteristics'!$C:$C,0))),"",INDEX('Policy Characteristics'!A:A,MATCH($C130,'Policy Characteristics'!$C:$C,0)))</f>
        <v>Transportation</v>
      </c>
      <c r="B130" s="366" t="str">
        <f>IF(ISBLANK(INDEX('Policy Characteristics'!B:B,MATCH($C130,'Policy Characteristics'!$C:$C,0))),"",INDEX('Policy Characteristics'!B:B,MATCH($C130,'Policy Characteristics'!$C:$C,0)))</f>
        <v>Freight Vehicle Subsidy</v>
      </c>
      <c r="C130" s="354" t="str">
        <f t="shared" si="4"/>
        <v>Additional Freight Vehicle Subsidy</v>
      </c>
      <c r="D130" s="253" t="s">
        <v>686</v>
      </c>
      <c r="E130" s="345" t="s">
        <v>701</v>
      </c>
      <c r="F130" s="345" t="s">
        <v>708</v>
      </c>
      <c r="G130" s="345" t="s">
        <v>702</v>
      </c>
      <c r="H130" s="18">
        <v>1711</v>
      </c>
      <c r="I130" s="369" t="s">
        <v>680</v>
      </c>
      <c r="J130" s="368" t="str">
        <f>IF(ISBLANK(INDEX('Policy Characteristics'!D:D,MATCH($C130,'Policy Characteristics'!$C:$C,0))),"",INDEX('Policy Characteristics'!D:D,MATCH($C130,'Policy Characteristics'!$C:$C,0)))</f>
        <v>Vehicle Subsidy</v>
      </c>
      <c r="K130" s="354"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4" t="str">
        <f>IF(ISBLANK(INDEX('Policy Characteristics'!I:I,MATCH($C130,'Policy Characteristics'!$C:$C,0))),"",INDEX('Policy Characteristics'!I:I,MATCH($C130,'Policy Characteristics'!$C:$C,0)))</f>
        <v>thousand KRW/vehicle</v>
      </c>
      <c r="P130" s="354"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4" t="str">
        <f>IF(ISBLANK(INDEX('Policy Characteristics'!K:K,MATCH($C130,'Policy Characteristics'!$C:$C,0))),"",INDEX('Policy Characteristics'!K:K,MATCH($C130,'Policy Characteristics'!$C:$C,0)))</f>
        <v>transportation-sector-main.html#ev-subsidy</v>
      </c>
      <c r="R130" s="354" t="str">
        <f>IF(ISBLANK(INDEX('Policy Characteristics'!L:L,MATCH($C130,'Policy Characteristics'!$C:$C,0))),"",INDEX('Policy Characteristics'!L:L,MATCH($C130,'Policy Characteristics'!$C:$C,0)))</f>
        <v>ev-subsidy.html</v>
      </c>
    </row>
    <row r="131" spans="1:18" ht="20" customHeight="1">
      <c r="A131" s="354" t="str">
        <f>IF(ISBLANK(INDEX('Policy Characteristics'!A:A,MATCH($C131,'Policy Characteristics'!$C:$C,0))),"",INDEX('Policy Characteristics'!A:A,MATCH($C131,'Policy Characteristics'!$C:$C,0)))</f>
        <v>Transportation</v>
      </c>
      <c r="B131" s="366" t="str">
        <f>IF(ISBLANK(INDEX('Policy Characteristics'!B:B,MATCH($C131,'Policy Characteristics'!$C:$C,0))),"",INDEX('Policy Characteristics'!B:B,MATCH($C131,'Policy Characteristics'!$C:$C,0)))</f>
        <v>Freight Vehicle Subsidy</v>
      </c>
      <c r="C131" s="354" t="str">
        <f t="shared" si="4"/>
        <v>Additional Freight Vehicle Subsidy</v>
      </c>
      <c r="D131" s="253" t="s">
        <v>686</v>
      </c>
      <c r="E131" s="345" t="s">
        <v>703</v>
      </c>
      <c r="F131" s="345" t="s">
        <v>708</v>
      </c>
      <c r="G131" s="345" t="s">
        <v>703</v>
      </c>
      <c r="H131" s="18">
        <v>1712</v>
      </c>
      <c r="I131" s="369" t="s">
        <v>680</v>
      </c>
      <c r="J131" s="368" t="str">
        <f>IF(ISBLANK(INDEX('Policy Characteristics'!D:D,MATCH($C131,'Policy Characteristics'!$C:$C,0))),"",INDEX('Policy Characteristics'!D:D,MATCH($C131,'Policy Characteristics'!$C:$C,0)))</f>
        <v>Vehicle Subsidy</v>
      </c>
      <c r="K131" s="354"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4" t="str">
        <f>IF(ISBLANK(INDEX('Policy Characteristics'!I:I,MATCH($C131,'Policy Characteristics'!$C:$C,0))),"",INDEX('Policy Characteristics'!I:I,MATCH($C131,'Policy Characteristics'!$C:$C,0)))</f>
        <v>thousand KRW/vehicle</v>
      </c>
      <c r="P131" s="354"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4" t="str">
        <f>IF(ISBLANK(INDEX('Policy Characteristics'!K:K,MATCH($C131,'Policy Characteristics'!$C:$C,0))),"",INDEX('Policy Characteristics'!K:K,MATCH($C131,'Policy Characteristics'!$C:$C,0)))</f>
        <v>transportation-sector-main.html#ev-subsidy</v>
      </c>
      <c r="R131" s="354" t="str">
        <f>IF(ISBLANK(INDEX('Policy Characteristics'!L:L,MATCH($C131,'Policy Characteristics'!$C:$C,0))),"",INDEX('Policy Characteristics'!L:L,MATCH($C131,'Policy Characteristics'!$C:$C,0)))</f>
        <v>ev-subsidy.html</v>
      </c>
    </row>
    <row r="132" spans="1:18" ht="20" customHeight="1">
      <c r="A132" s="354" t="str">
        <f>IF(ISBLANK(INDEX('Policy Characteristics'!A:A,MATCH($C132,'Policy Characteristics'!$C:$C,0))),"",INDEX('Policy Characteristics'!A:A,MATCH($C132,'Policy Characteristics'!$C:$C,0)))</f>
        <v>Transportation</v>
      </c>
      <c r="B132" s="366" t="str">
        <f>IF(ISBLANK(INDEX('Policy Characteristics'!B:B,MATCH($C132,'Policy Characteristics'!$C:$C,0))),"",INDEX('Policy Characteristics'!B:B,MATCH($C132,'Policy Characteristics'!$C:$C,0)))</f>
        <v>Freight Vehicle Subsidy</v>
      </c>
      <c r="C132" s="354" t="str">
        <f t="shared" si="4"/>
        <v>Additional Freight Vehicle Subsidy</v>
      </c>
      <c r="D132" s="253" t="s">
        <v>686</v>
      </c>
      <c r="E132" s="345" t="s">
        <v>704</v>
      </c>
      <c r="F132" s="345" t="s">
        <v>708</v>
      </c>
      <c r="G132" s="345" t="s">
        <v>705</v>
      </c>
      <c r="H132" s="18">
        <v>1713</v>
      </c>
      <c r="I132" s="369" t="s">
        <v>680</v>
      </c>
      <c r="J132" s="368" t="str">
        <f>IF(ISBLANK(INDEX('Policy Characteristics'!D:D,MATCH($C132,'Policy Characteristics'!$C:$C,0))),"",INDEX('Policy Characteristics'!D:D,MATCH($C132,'Policy Characteristics'!$C:$C,0)))</f>
        <v>Vehicle Subsidy</v>
      </c>
      <c r="K132" s="354"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4" t="str">
        <f>IF(ISBLANK(INDEX('Policy Characteristics'!I:I,MATCH($C132,'Policy Characteristics'!$C:$C,0))),"",INDEX('Policy Characteristics'!I:I,MATCH($C132,'Policy Characteristics'!$C:$C,0)))</f>
        <v>thousand KRW/vehicle</v>
      </c>
      <c r="P132" s="354"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4" t="str">
        <f>IF(ISBLANK(INDEX('Policy Characteristics'!K:K,MATCH($C132,'Policy Characteristics'!$C:$C,0))),"",INDEX('Policy Characteristics'!K:K,MATCH($C132,'Policy Characteristics'!$C:$C,0)))</f>
        <v>transportation-sector-main.html#ev-subsidy</v>
      </c>
      <c r="R132" s="354" t="str">
        <f>IF(ISBLANK(INDEX('Policy Characteristics'!L:L,MATCH($C132,'Policy Characteristics'!$C:$C,0))),"",INDEX('Policy Characteristics'!L:L,MATCH($C132,'Policy Characteristics'!$C:$C,0)))</f>
        <v>ev-subsidy.html</v>
      </c>
    </row>
    <row r="133" spans="1:18" ht="20" customHeight="1">
      <c r="A133" s="354" t="str">
        <f>IF(ISBLANK(INDEX('Policy Characteristics'!A:A,MATCH($C133,'Policy Characteristics'!$C:$C,0))),"",INDEX('Policy Characteristics'!A:A,MATCH($C133,'Policy Characteristics'!$C:$C,0)))</f>
        <v>Transportation</v>
      </c>
      <c r="B133" s="366" t="str">
        <f>IF(ISBLANK(INDEX('Policy Characteristics'!B:B,MATCH($C133,'Policy Characteristics'!$C:$C,0))),"",INDEX('Policy Characteristics'!B:B,MATCH($C133,'Policy Characteristics'!$C:$C,0)))</f>
        <v>Freight Vehicle Subsidy</v>
      </c>
      <c r="C133" s="354" t="str">
        <f t="shared" si="4"/>
        <v>Additional Freight Vehicle Subsidy</v>
      </c>
      <c r="D133" s="253" t="s">
        <v>688</v>
      </c>
      <c r="E133" s="253" t="s">
        <v>692</v>
      </c>
      <c r="F133" s="345" t="s">
        <v>713</v>
      </c>
      <c r="G133" s="253" t="s">
        <v>694</v>
      </c>
      <c r="H133" s="18">
        <v>1714</v>
      </c>
      <c r="I133" s="369" t="s">
        <v>680</v>
      </c>
      <c r="J133" s="368" t="str">
        <f>IF(ISBLANK(INDEX('Policy Characteristics'!D:D,MATCH($C133,'Policy Characteristics'!$C:$C,0))),"",INDEX('Policy Characteristics'!D:D,MATCH($C133,'Policy Characteristics'!$C:$C,0)))</f>
        <v>Vehicle Subsidy</v>
      </c>
      <c r="K133" s="354"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4" t="str">
        <f>IF(ISBLANK(INDEX('Policy Characteristics'!I:I,MATCH($C133,'Policy Characteristics'!$C:$C,0))),"",INDEX('Policy Characteristics'!I:I,MATCH($C133,'Policy Characteristics'!$C:$C,0)))</f>
        <v>thousand KRW/vehicle</v>
      </c>
      <c r="P133" s="354"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4" t="str">
        <f>IF(ISBLANK(INDEX('Policy Characteristics'!K:K,MATCH($C133,'Policy Characteristics'!$C:$C,0))),"",INDEX('Policy Characteristics'!K:K,MATCH($C133,'Policy Characteristics'!$C:$C,0)))</f>
        <v>transportation-sector-main.html#ev-subsidy</v>
      </c>
      <c r="R133" s="354" t="str">
        <f>IF(ISBLANK(INDEX('Policy Characteristics'!L:L,MATCH($C133,'Policy Characteristics'!$C:$C,0))),"",INDEX('Policy Characteristics'!L:L,MATCH($C133,'Policy Characteristics'!$C:$C,0)))</f>
        <v>ev-subsidy.html</v>
      </c>
    </row>
    <row r="134" spans="1:18" ht="20" customHeight="1">
      <c r="A134" s="354" t="str">
        <f>IF(ISBLANK(INDEX('Policy Characteristics'!A:A,MATCH($C134,'Policy Characteristics'!$C:$C,0))),"",INDEX('Policy Characteristics'!A:A,MATCH($C134,'Policy Characteristics'!$C:$C,0)))</f>
        <v>Transportation</v>
      </c>
      <c r="B134" s="366" t="str">
        <f>IF(ISBLANK(INDEX('Policy Characteristics'!B:B,MATCH($C134,'Policy Characteristics'!$C:$C,0))),"",INDEX('Policy Characteristics'!B:B,MATCH($C134,'Policy Characteristics'!$C:$C,0)))</f>
        <v>Freight Vehicle Subsidy</v>
      </c>
      <c r="C134" s="354" t="str">
        <f t="shared" si="4"/>
        <v>Additional Freight Vehicle Subsidy</v>
      </c>
      <c r="D134" s="253" t="s">
        <v>688</v>
      </c>
      <c r="E134" s="345" t="s">
        <v>695</v>
      </c>
      <c r="F134" s="345" t="s">
        <v>713</v>
      </c>
      <c r="G134" s="345" t="s">
        <v>696</v>
      </c>
      <c r="H134" s="18">
        <v>1715</v>
      </c>
      <c r="I134" s="369" t="s">
        <v>680</v>
      </c>
      <c r="J134" s="368" t="str">
        <f>IF(ISBLANK(INDEX('Policy Characteristics'!D:D,MATCH($C134,'Policy Characteristics'!$C:$C,0))),"",INDEX('Policy Characteristics'!D:D,MATCH($C134,'Policy Characteristics'!$C:$C,0)))</f>
        <v>Vehicle Subsidy</v>
      </c>
      <c r="K134" s="354"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4" t="str">
        <f>IF(ISBLANK(INDEX('Policy Characteristics'!I:I,MATCH($C134,'Policy Characteristics'!$C:$C,0))),"",INDEX('Policy Characteristics'!I:I,MATCH($C134,'Policy Characteristics'!$C:$C,0)))</f>
        <v>thousand KRW/vehicle</v>
      </c>
      <c r="P134" s="354"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4" t="str">
        <f>IF(ISBLANK(INDEX('Policy Characteristics'!K:K,MATCH($C134,'Policy Characteristics'!$C:$C,0))),"",INDEX('Policy Characteristics'!K:K,MATCH($C134,'Policy Characteristics'!$C:$C,0)))</f>
        <v>transportation-sector-main.html#ev-subsidy</v>
      </c>
      <c r="R134" s="354" t="str">
        <f>IF(ISBLANK(INDEX('Policy Characteristics'!L:L,MATCH($C134,'Policy Characteristics'!$C:$C,0))),"",INDEX('Policy Characteristics'!L:L,MATCH($C134,'Policy Characteristics'!$C:$C,0)))</f>
        <v>ev-subsidy.html</v>
      </c>
    </row>
    <row r="135" spans="1:18" ht="20" customHeight="1">
      <c r="A135" s="354" t="str">
        <f>IF(ISBLANK(INDEX('Policy Characteristics'!A:A,MATCH($C135,'Policy Characteristics'!$C:$C,0))),"",INDEX('Policy Characteristics'!A:A,MATCH($C135,'Policy Characteristics'!$C:$C,0)))</f>
        <v>Transportation</v>
      </c>
      <c r="B135" s="366" t="str">
        <f>IF(ISBLANK(INDEX('Policy Characteristics'!B:B,MATCH($C135,'Policy Characteristics'!$C:$C,0))),"",INDEX('Policy Characteristics'!B:B,MATCH($C135,'Policy Characteristics'!$C:$C,0)))</f>
        <v>Freight Vehicle Subsidy</v>
      </c>
      <c r="C135" s="354" t="str">
        <f t="shared" si="4"/>
        <v>Additional Freight Vehicle Subsidy</v>
      </c>
      <c r="D135" s="253" t="s">
        <v>688</v>
      </c>
      <c r="E135" s="345" t="s">
        <v>697</v>
      </c>
      <c r="F135" s="345" t="s">
        <v>713</v>
      </c>
      <c r="G135" s="345" t="s">
        <v>698</v>
      </c>
      <c r="H135" s="18">
        <v>1716</v>
      </c>
      <c r="I135" s="369" t="s">
        <v>680</v>
      </c>
      <c r="J135" s="368" t="str">
        <f>IF(ISBLANK(INDEX('Policy Characteristics'!D:D,MATCH($C135,'Policy Characteristics'!$C:$C,0))),"",INDEX('Policy Characteristics'!D:D,MATCH($C135,'Policy Characteristics'!$C:$C,0)))</f>
        <v>Vehicle Subsidy</v>
      </c>
      <c r="K135" s="354"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4" t="str">
        <f>IF(ISBLANK(INDEX('Policy Characteristics'!I:I,MATCH($C135,'Policy Characteristics'!$C:$C,0))),"",INDEX('Policy Characteristics'!I:I,MATCH($C135,'Policy Characteristics'!$C:$C,0)))</f>
        <v>thousand KRW/vehicle</v>
      </c>
      <c r="P135" s="354"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4" t="str">
        <f>IF(ISBLANK(INDEX('Policy Characteristics'!K:K,MATCH($C135,'Policy Characteristics'!$C:$C,0))),"",INDEX('Policy Characteristics'!K:K,MATCH($C135,'Policy Characteristics'!$C:$C,0)))</f>
        <v>transportation-sector-main.html#ev-subsidy</v>
      </c>
      <c r="R135" s="354" t="str">
        <f>IF(ISBLANK(INDEX('Policy Characteristics'!L:L,MATCH($C135,'Policy Characteristics'!$C:$C,0))),"",INDEX('Policy Characteristics'!L:L,MATCH($C135,'Policy Characteristics'!$C:$C,0)))</f>
        <v>ev-subsidy.html</v>
      </c>
    </row>
    <row r="136" spans="1:18" ht="20" customHeight="1">
      <c r="A136" s="354" t="str">
        <f>IF(ISBLANK(INDEX('Policy Characteristics'!A:A,MATCH($C136,'Policy Characteristics'!$C:$C,0))),"",INDEX('Policy Characteristics'!A:A,MATCH($C136,'Policy Characteristics'!$C:$C,0)))</f>
        <v>Transportation</v>
      </c>
      <c r="B136" s="366" t="str">
        <f>IF(ISBLANK(INDEX('Policy Characteristics'!B:B,MATCH($C136,'Policy Characteristics'!$C:$C,0))),"",INDEX('Policy Characteristics'!B:B,MATCH($C136,'Policy Characteristics'!$C:$C,0)))</f>
        <v>Freight Vehicle Subsidy</v>
      </c>
      <c r="C136" s="354" t="str">
        <f t="shared" si="4"/>
        <v>Additional Freight Vehicle Subsidy</v>
      </c>
      <c r="D136" s="253" t="s">
        <v>688</v>
      </c>
      <c r="E136" s="345" t="s">
        <v>699</v>
      </c>
      <c r="F136" s="345" t="s">
        <v>713</v>
      </c>
      <c r="G136" s="345" t="s">
        <v>700</v>
      </c>
      <c r="H136" s="18">
        <v>1717</v>
      </c>
      <c r="I136" s="369" t="s">
        <v>680</v>
      </c>
      <c r="J136" s="368" t="str">
        <f>IF(ISBLANK(INDEX('Policy Characteristics'!D:D,MATCH($C136,'Policy Characteristics'!$C:$C,0))),"",INDEX('Policy Characteristics'!D:D,MATCH($C136,'Policy Characteristics'!$C:$C,0)))</f>
        <v>Vehicle Subsidy</v>
      </c>
      <c r="K136" s="354"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4" t="str">
        <f>IF(ISBLANK(INDEX('Policy Characteristics'!I:I,MATCH($C136,'Policy Characteristics'!$C:$C,0))),"",INDEX('Policy Characteristics'!I:I,MATCH($C136,'Policy Characteristics'!$C:$C,0)))</f>
        <v>thousand KRW/vehicle</v>
      </c>
      <c r="P136" s="354"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4" t="str">
        <f>IF(ISBLANK(INDEX('Policy Characteristics'!K:K,MATCH($C136,'Policy Characteristics'!$C:$C,0))),"",INDEX('Policy Characteristics'!K:K,MATCH($C136,'Policy Characteristics'!$C:$C,0)))</f>
        <v>transportation-sector-main.html#ev-subsidy</v>
      </c>
      <c r="R136" s="354" t="str">
        <f>IF(ISBLANK(INDEX('Policy Characteristics'!L:L,MATCH($C136,'Policy Characteristics'!$C:$C,0))),"",INDEX('Policy Characteristics'!L:L,MATCH($C136,'Policy Characteristics'!$C:$C,0)))</f>
        <v>ev-subsidy.html</v>
      </c>
    </row>
    <row r="137" spans="1:18" ht="20" customHeight="1">
      <c r="A137" s="354" t="str">
        <f>IF(ISBLANK(INDEX('Policy Characteristics'!A:A,MATCH($C137,'Policy Characteristics'!$C:$C,0))),"",INDEX('Policy Characteristics'!A:A,MATCH($C137,'Policy Characteristics'!$C:$C,0)))</f>
        <v>Transportation</v>
      </c>
      <c r="B137" s="366" t="str">
        <f>IF(ISBLANK(INDEX('Policy Characteristics'!B:B,MATCH($C137,'Policy Characteristics'!$C:$C,0))),"",INDEX('Policy Characteristics'!B:B,MATCH($C137,'Policy Characteristics'!$C:$C,0)))</f>
        <v>Freight Vehicle Subsidy</v>
      </c>
      <c r="C137" s="354" t="str">
        <f t="shared" si="4"/>
        <v>Additional Freight Vehicle Subsidy</v>
      </c>
      <c r="D137" s="253" t="s">
        <v>688</v>
      </c>
      <c r="E137" s="345" t="s">
        <v>701</v>
      </c>
      <c r="F137" s="345" t="s">
        <v>713</v>
      </c>
      <c r="G137" s="345" t="s">
        <v>702</v>
      </c>
      <c r="H137" s="18">
        <v>1718</v>
      </c>
      <c r="I137" s="369" t="s">
        <v>680</v>
      </c>
      <c r="J137" s="368" t="str">
        <f>IF(ISBLANK(INDEX('Policy Characteristics'!D:D,MATCH($C137,'Policy Characteristics'!$C:$C,0))),"",INDEX('Policy Characteristics'!D:D,MATCH($C137,'Policy Characteristics'!$C:$C,0)))</f>
        <v>Vehicle Subsidy</v>
      </c>
      <c r="K137" s="354"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4" t="str">
        <f>IF(ISBLANK(INDEX('Policy Characteristics'!I:I,MATCH($C137,'Policy Characteristics'!$C:$C,0))),"",INDEX('Policy Characteristics'!I:I,MATCH($C137,'Policy Characteristics'!$C:$C,0)))</f>
        <v>thousand KRW/vehicle</v>
      </c>
      <c r="P137" s="354"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4" t="str">
        <f>IF(ISBLANK(INDEX('Policy Characteristics'!K:K,MATCH($C137,'Policy Characteristics'!$C:$C,0))),"",INDEX('Policy Characteristics'!K:K,MATCH($C137,'Policy Characteristics'!$C:$C,0)))</f>
        <v>transportation-sector-main.html#ev-subsidy</v>
      </c>
      <c r="R137" s="354" t="str">
        <f>IF(ISBLANK(INDEX('Policy Characteristics'!L:L,MATCH($C137,'Policy Characteristics'!$C:$C,0))),"",INDEX('Policy Characteristics'!L:L,MATCH($C137,'Policy Characteristics'!$C:$C,0)))</f>
        <v>ev-subsidy.html</v>
      </c>
    </row>
    <row r="138" spans="1:18" ht="20" customHeight="1">
      <c r="A138" s="354" t="str">
        <f>IF(ISBLANK(INDEX('Policy Characteristics'!A:A,MATCH($C138,'Policy Characteristics'!$C:$C,0))),"",INDEX('Policy Characteristics'!A:A,MATCH($C138,'Policy Characteristics'!$C:$C,0)))</f>
        <v>Transportation</v>
      </c>
      <c r="B138" s="366" t="str">
        <f>IF(ISBLANK(INDEX('Policy Characteristics'!B:B,MATCH($C138,'Policy Characteristics'!$C:$C,0))),"",INDEX('Policy Characteristics'!B:B,MATCH($C138,'Policy Characteristics'!$C:$C,0)))</f>
        <v>Freight Vehicle Subsidy</v>
      </c>
      <c r="C138" s="354" t="str">
        <f t="shared" si="4"/>
        <v>Additional Freight Vehicle Subsidy</v>
      </c>
      <c r="D138" s="253" t="s">
        <v>688</v>
      </c>
      <c r="E138" s="345" t="s">
        <v>703</v>
      </c>
      <c r="F138" s="345" t="s">
        <v>713</v>
      </c>
      <c r="G138" s="345" t="s">
        <v>703</v>
      </c>
      <c r="H138" s="18">
        <v>1719</v>
      </c>
      <c r="I138" s="369" t="s">
        <v>680</v>
      </c>
      <c r="J138" s="368" t="str">
        <f>IF(ISBLANK(INDEX('Policy Characteristics'!D:D,MATCH($C138,'Policy Characteristics'!$C:$C,0))),"",INDEX('Policy Characteristics'!D:D,MATCH($C138,'Policy Characteristics'!$C:$C,0)))</f>
        <v>Vehicle Subsidy</v>
      </c>
      <c r="K138" s="354"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4" t="str">
        <f>IF(ISBLANK(INDEX('Policy Characteristics'!I:I,MATCH($C138,'Policy Characteristics'!$C:$C,0))),"",INDEX('Policy Characteristics'!I:I,MATCH($C138,'Policy Characteristics'!$C:$C,0)))</f>
        <v>thousand KRW/vehicle</v>
      </c>
      <c r="P138" s="354"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4" t="str">
        <f>IF(ISBLANK(INDEX('Policy Characteristics'!K:K,MATCH($C138,'Policy Characteristics'!$C:$C,0))),"",INDEX('Policy Characteristics'!K:K,MATCH($C138,'Policy Characteristics'!$C:$C,0)))</f>
        <v>transportation-sector-main.html#ev-subsidy</v>
      </c>
      <c r="R138" s="354" t="str">
        <f>IF(ISBLANK(INDEX('Policy Characteristics'!L:L,MATCH($C138,'Policy Characteristics'!$C:$C,0))),"",INDEX('Policy Characteristics'!L:L,MATCH($C138,'Policy Characteristics'!$C:$C,0)))</f>
        <v>ev-subsidy.html</v>
      </c>
    </row>
    <row r="139" spans="1:18" ht="20" customHeight="1">
      <c r="A139" s="354" t="str">
        <f>IF(ISBLANK(INDEX('Policy Characteristics'!A:A,MATCH($C139,'Policy Characteristics'!$C:$C,0))),"",INDEX('Policy Characteristics'!A:A,MATCH($C139,'Policy Characteristics'!$C:$C,0)))</f>
        <v>Transportation</v>
      </c>
      <c r="B139" s="366" t="str">
        <f>IF(ISBLANK(INDEX('Policy Characteristics'!B:B,MATCH($C139,'Policy Characteristics'!$C:$C,0))),"",INDEX('Policy Characteristics'!B:B,MATCH($C139,'Policy Characteristics'!$C:$C,0)))</f>
        <v>Freight Vehicle Subsidy</v>
      </c>
      <c r="C139" s="354" t="str">
        <f t="shared" si="4"/>
        <v>Additional Freight Vehicle Subsidy</v>
      </c>
      <c r="D139" s="253" t="s">
        <v>688</v>
      </c>
      <c r="E139" s="345" t="s">
        <v>704</v>
      </c>
      <c r="F139" s="345" t="s">
        <v>713</v>
      </c>
      <c r="G139" s="345" t="s">
        <v>705</v>
      </c>
      <c r="H139" s="18">
        <v>1720</v>
      </c>
      <c r="I139" s="369" t="s">
        <v>680</v>
      </c>
      <c r="J139" s="368" t="str">
        <f>IF(ISBLANK(INDEX('Policy Characteristics'!D:D,MATCH($C139,'Policy Characteristics'!$C:$C,0))),"",INDEX('Policy Characteristics'!D:D,MATCH($C139,'Policy Characteristics'!$C:$C,0)))</f>
        <v>Vehicle Subsidy</v>
      </c>
      <c r="K139" s="354"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4" t="str">
        <f>IF(ISBLANK(INDEX('Policy Characteristics'!I:I,MATCH($C139,'Policy Characteristics'!$C:$C,0))),"",INDEX('Policy Characteristics'!I:I,MATCH($C139,'Policy Characteristics'!$C:$C,0)))</f>
        <v>thousand KRW/vehicle</v>
      </c>
      <c r="P139" s="354"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4" t="str">
        <f>IF(ISBLANK(INDEX('Policy Characteristics'!K:K,MATCH($C139,'Policy Characteristics'!$C:$C,0))),"",INDEX('Policy Characteristics'!K:K,MATCH($C139,'Policy Characteristics'!$C:$C,0)))</f>
        <v>transportation-sector-main.html#ev-subsidy</v>
      </c>
      <c r="R139" s="354" t="str">
        <f>IF(ISBLANK(INDEX('Policy Characteristics'!L:L,MATCH($C139,'Policy Characteristics'!$C:$C,0))),"",INDEX('Policy Characteristics'!L:L,MATCH($C139,'Policy Characteristics'!$C:$C,0)))</f>
        <v>ev-subsidy.html</v>
      </c>
    </row>
    <row r="140" spans="1:18" ht="20" customHeight="1">
      <c r="A140" s="354" t="str">
        <f>IF(ISBLANK(INDEX('Policy Characteristics'!A:A,MATCH($C140,'Policy Characteristics'!$C:$C,0))),"",INDEX('Policy Characteristics'!A:A,MATCH($C140,'Policy Characteristics'!$C:$C,0)))</f>
        <v>Transportation</v>
      </c>
      <c r="B140" s="366" t="str">
        <f>IF(ISBLANK(INDEX('Policy Characteristics'!B:B,MATCH($C140,'Policy Characteristics'!$C:$C,0))),"",INDEX('Policy Characteristics'!B:B,MATCH($C140,'Policy Characteristics'!$C:$C,0)))</f>
        <v>Freight Vehicle Subsidy</v>
      </c>
      <c r="C140" s="354" t="str">
        <f t="shared" si="4"/>
        <v>Additional Freight Vehicle Subsidy</v>
      </c>
      <c r="D140" s="253" t="s">
        <v>690</v>
      </c>
      <c r="E140" s="253" t="s">
        <v>692</v>
      </c>
      <c r="F140" s="345" t="s">
        <v>710</v>
      </c>
      <c r="G140" s="253" t="s">
        <v>694</v>
      </c>
      <c r="H140" s="18">
        <v>1721</v>
      </c>
      <c r="I140" s="369" t="s">
        <v>680</v>
      </c>
      <c r="J140" s="368" t="str">
        <f>IF(ISBLANK(INDEX('Policy Characteristics'!D:D,MATCH($C140,'Policy Characteristics'!$C:$C,0))),"",INDEX('Policy Characteristics'!D:D,MATCH($C140,'Policy Characteristics'!$C:$C,0)))</f>
        <v>Vehicle Subsidy</v>
      </c>
      <c r="K140" s="354"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4" t="str">
        <f>IF(ISBLANK(INDEX('Policy Characteristics'!I:I,MATCH($C140,'Policy Characteristics'!$C:$C,0))),"",INDEX('Policy Characteristics'!I:I,MATCH($C140,'Policy Characteristics'!$C:$C,0)))</f>
        <v>thousand KRW/vehicle</v>
      </c>
      <c r="P140" s="354"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4" t="str">
        <f>IF(ISBLANK(INDEX('Policy Characteristics'!K:K,MATCH($C140,'Policy Characteristics'!$C:$C,0))),"",INDEX('Policy Characteristics'!K:K,MATCH($C140,'Policy Characteristics'!$C:$C,0)))</f>
        <v>transportation-sector-main.html#ev-subsidy</v>
      </c>
      <c r="R140" s="354" t="str">
        <f>IF(ISBLANK(INDEX('Policy Characteristics'!L:L,MATCH($C140,'Policy Characteristics'!$C:$C,0))),"",INDEX('Policy Characteristics'!L:L,MATCH($C140,'Policy Characteristics'!$C:$C,0)))</f>
        <v>ev-subsidy.html</v>
      </c>
    </row>
    <row r="141" spans="1:18" ht="20" customHeight="1">
      <c r="A141" s="354" t="str">
        <f>IF(ISBLANK(INDEX('Policy Characteristics'!A:A,MATCH($C141,'Policy Characteristics'!$C:$C,0))),"",INDEX('Policy Characteristics'!A:A,MATCH($C141,'Policy Characteristics'!$C:$C,0)))</f>
        <v>Transportation</v>
      </c>
      <c r="B141" s="366" t="str">
        <f>IF(ISBLANK(INDEX('Policy Characteristics'!B:B,MATCH($C141,'Policy Characteristics'!$C:$C,0))),"",INDEX('Policy Characteristics'!B:B,MATCH($C141,'Policy Characteristics'!$C:$C,0)))</f>
        <v>Freight Vehicle Subsidy</v>
      </c>
      <c r="C141" s="354" t="str">
        <f t="shared" si="4"/>
        <v>Additional Freight Vehicle Subsidy</v>
      </c>
      <c r="D141" s="253" t="s">
        <v>690</v>
      </c>
      <c r="E141" s="345" t="s">
        <v>695</v>
      </c>
      <c r="F141" s="345" t="s">
        <v>710</v>
      </c>
      <c r="G141" s="345" t="s">
        <v>696</v>
      </c>
      <c r="H141" s="18">
        <v>1722</v>
      </c>
      <c r="I141" s="369" t="s">
        <v>680</v>
      </c>
      <c r="J141" s="368" t="str">
        <f>IF(ISBLANK(INDEX('Policy Characteristics'!D:D,MATCH($C141,'Policy Characteristics'!$C:$C,0))),"",INDEX('Policy Characteristics'!D:D,MATCH($C141,'Policy Characteristics'!$C:$C,0)))</f>
        <v>Vehicle Subsidy</v>
      </c>
      <c r="K141" s="354"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4" t="str">
        <f>IF(ISBLANK(INDEX('Policy Characteristics'!I:I,MATCH($C141,'Policy Characteristics'!$C:$C,0))),"",INDEX('Policy Characteristics'!I:I,MATCH($C141,'Policy Characteristics'!$C:$C,0)))</f>
        <v>thousand KRW/vehicle</v>
      </c>
      <c r="P141" s="354"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4" t="str">
        <f>IF(ISBLANK(INDEX('Policy Characteristics'!K:K,MATCH($C141,'Policy Characteristics'!$C:$C,0))),"",INDEX('Policy Characteristics'!K:K,MATCH($C141,'Policy Characteristics'!$C:$C,0)))</f>
        <v>transportation-sector-main.html#ev-subsidy</v>
      </c>
      <c r="R141" s="354" t="str">
        <f>IF(ISBLANK(INDEX('Policy Characteristics'!L:L,MATCH($C141,'Policy Characteristics'!$C:$C,0))),"",INDEX('Policy Characteristics'!L:L,MATCH($C141,'Policy Characteristics'!$C:$C,0)))</f>
        <v>ev-subsidy.html</v>
      </c>
    </row>
    <row r="142" spans="1:18" ht="20" customHeight="1">
      <c r="A142" s="354" t="str">
        <f>IF(ISBLANK(INDEX('Policy Characteristics'!A:A,MATCH($C142,'Policy Characteristics'!$C:$C,0))),"",INDEX('Policy Characteristics'!A:A,MATCH($C142,'Policy Characteristics'!$C:$C,0)))</f>
        <v>Transportation</v>
      </c>
      <c r="B142" s="366" t="str">
        <f>IF(ISBLANK(INDEX('Policy Characteristics'!B:B,MATCH($C142,'Policy Characteristics'!$C:$C,0))),"",INDEX('Policy Characteristics'!B:B,MATCH($C142,'Policy Characteristics'!$C:$C,0)))</f>
        <v>Freight Vehicle Subsidy</v>
      </c>
      <c r="C142" s="354" t="str">
        <f t="shared" si="4"/>
        <v>Additional Freight Vehicle Subsidy</v>
      </c>
      <c r="D142" s="253" t="s">
        <v>690</v>
      </c>
      <c r="E142" s="345" t="s">
        <v>697</v>
      </c>
      <c r="F142" s="345" t="s">
        <v>710</v>
      </c>
      <c r="G142" s="345" t="s">
        <v>698</v>
      </c>
      <c r="H142" s="18">
        <v>1723</v>
      </c>
      <c r="I142" s="369" t="s">
        <v>680</v>
      </c>
      <c r="J142" s="368" t="str">
        <f>IF(ISBLANK(INDEX('Policy Characteristics'!D:D,MATCH($C142,'Policy Characteristics'!$C:$C,0))),"",INDEX('Policy Characteristics'!D:D,MATCH($C142,'Policy Characteristics'!$C:$C,0)))</f>
        <v>Vehicle Subsidy</v>
      </c>
      <c r="K142" s="354"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4" t="str">
        <f>IF(ISBLANK(INDEX('Policy Characteristics'!I:I,MATCH($C142,'Policy Characteristics'!$C:$C,0))),"",INDEX('Policy Characteristics'!I:I,MATCH($C142,'Policy Characteristics'!$C:$C,0)))</f>
        <v>thousand KRW/vehicle</v>
      </c>
      <c r="P142" s="354"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4" t="str">
        <f>IF(ISBLANK(INDEX('Policy Characteristics'!K:K,MATCH($C142,'Policy Characteristics'!$C:$C,0))),"",INDEX('Policy Characteristics'!K:K,MATCH($C142,'Policy Characteristics'!$C:$C,0)))</f>
        <v>transportation-sector-main.html#ev-subsidy</v>
      </c>
      <c r="R142" s="354" t="str">
        <f>IF(ISBLANK(INDEX('Policy Characteristics'!L:L,MATCH($C142,'Policy Characteristics'!$C:$C,0))),"",INDEX('Policy Characteristics'!L:L,MATCH($C142,'Policy Characteristics'!$C:$C,0)))</f>
        <v>ev-subsidy.html</v>
      </c>
    </row>
    <row r="143" spans="1:18" ht="20" customHeight="1">
      <c r="A143" s="354" t="str">
        <f>IF(ISBLANK(INDEX('Policy Characteristics'!A:A,MATCH($C143,'Policy Characteristics'!$C:$C,0))),"",INDEX('Policy Characteristics'!A:A,MATCH($C143,'Policy Characteristics'!$C:$C,0)))</f>
        <v>Transportation</v>
      </c>
      <c r="B143" s="366" t="str">
        <f>IF(ISBLANK(INDEX('Policy Characteristics'!B:B,MATCH($C143,'Policy Characteristics'!$C:$C,0))),"",INDEX('Policy Characteristics'!B:B,MATCH($C143,'Policy Characteristics'!$C:$C,0)))</f>
        <v>Freight Vehicle Subsidy</v>
      </c>
      <c r="C143" s="354" t="str">
        <f t="shared" si="4"/>
        <v>Additional Freight Vehicle Subsidy</v>
      </c>
      <c r="D143" s="253" t="s">
        <v>690</v>
      </c>
      <c r="E143" s="345" t="s">
        <v>699</v>
      </c>
      <c r="F143" s="345" t="s">
        <v>710</v>
      </c>
      <c r="G143" s="345" t="s">
        <v>700</v>
      </c>
      <c r="H143" s="18">
        <v>1724</v>
      </c>
      <c r="I143" s="369" t="s">
        <v>680</v>
      </c>
      <c r="J143" s="368" t="str">
        <f>IF(ISBLANK(INDEX('Policy Characteristics'!D:D,MATCH($C143,'Policy Characteristics'!$C:$C,0))),"",INDEX('Policy Characteristics'!D:D,MATCH($C143,'Policy Characteristics'!$C:$C,0)))</f>
        <v>Vehicle Subsidy</v>
      </c>
      <c r="K143" s="354"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4" t="str">
        <f>IF(ISBLANK(INDEX('Policy Characteristics'!I:I,MATCH($C143,'Policy Characteristics'!$C:$C,0))),"",INDEX('Policy Characteristics'!I:I,MATCH($C143,'Policy Characteristics'!$C:$C,0)))</f>
        <v>thousand KRW/vehicle</v>
      </c>
      <c r="P143" s="354"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4" t="str">
        <f>IF(ISBLANK(INDEX('Policy Characteristics'!K:K,MATCH($C143,'Policy Characteristics'!$C:$C,0))),"",INDEX('Policy Characteristics'!K:K,MATCH($C143,'Policy Characteristics'!$C:$C,0)))</f>
        <v>transportation-sector-main.html#ev-subsidy</v>
      </c>
      <c r="R143" s="354" t="str">
        <f>IF(ISBLANK(INDEX('Policy Characteristics'!L:L,MATCH($C143,'Policy Characteristics'!$C:$C,0))),"",INDEX('Policy Characteristics'!L:L,MATCH($C143,'Policy Characteristics'!$C:$C,0)))</f>
        <v>ev-subsidy.html</v>
      </c>
    </row>
    <row r="144" spans="1:18" ht="20" customHeight="1">
      <c r="A144" s="354" t="str">
        <f>IF(ISBLANK(INDEX('Policy Characteristics'!A:A,MATCH($C144,'Policy Characteristics'!$C:$C,0))),"",INDEX('Policy Characteristics'!A:A,MATCH($C144,'Policy Characteristics'!$C:$C,0)))</f>
        <v>Transportation</v>
      </c>
      <c r="B144" s="366" t="str">
        <f>IF(ISBLANK(INDEX('Policy Characteristics'!B:B,MATCH($C144,'Policy Characteristics'!$C:$C,0))),"",INDEX('Policy Characteristics'!B:B,MATCH($C144,'Policy Characteristics'!$C:$C,0)))</f>
        <v>Freight Vehicle Subsidy</v>
      </c>
      <c r="C144" s="354" t="str">
        <f t="shared" si="4"/>
        <v>Additional Freight Vehicle Subsidy</v>
      </c>
      <c r="D144" s="253" t="s">
        <v>690</v>
      </c>
      <c r="E144" s="345" t="s">
        <v>701</v>
      </c>
      <c r="F144" s="345" t="s">
        <v>710</v>
      </c>
      <c r="G144" s="345" t="s">
        <v>702</v>
      </c>
      <c r="H144" s="18">
        <v>1725</v>
      </c>
      <c r="I144" s="369" t="s">
        <v>680</v>
      </c>
      <c r="J144" s="368" t="str">
        <f>IF(ISBLANK(INDEX('Policy Characteristics'!D:D,MATCH($C144,'Policy Characteristics'!$C:$C,0))),"",INDEX('Policy Characteristics'!D:D,MATCH($C144,'Policy Characteristics'!$C:$C,0)))</f>
        <v>Vehicle Subsidy</v>
      </c>
      <c r="K144" s="354"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4" t="str">
        <f>IF(ISBLANK(INDEX('Policy Characteristics'!I:I,MATCH($C144,'Policy Characteristics'!$C:$C,0))),"",INDEX('Policy Characteristics'!I:I,MATCH($C144,'Policy Characteristics'!$C:$C,0)))</f>
        <v>thousand KRW/vehicle</v>
      </c>
      <c r="P144" s="354"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4" t="str">
        <f>IF(ISBLANK(INDEX('Policy Characteristics'!K:K,MATCH($C144,'Policy Characteristics'!$C:$C,0))),"",INDEX('Policy Characteristics'!K:K,MATCH($C144,'Policy Characteristics'!$C:$C,0)))</f>
        <v>transportation-sector-main.html#ev-subsidy</v>
      </c>
      <c r="R144" s="354" t="str">
        <f>IF(ISBLANK(INDEX('Policy Characteristics'!L:L,MATCH($C144,'Policy Characteristics'!$C:$C,0))),"",INDEX('Policy Characteristics'!L:L,MATCH($C144,'Policy Characteristics'!$C:$C,0)))</f>
        <v>ev-subsidy.html</v>
      </c>
    </row>
    <row r="145" spans="1:18" ht="20" customHeight="1">
      <c r="A145" s="354" t="str">
        <f>IF(ISBLANK(INDEX('Policy Characteristics'!A:A,MATCH($C145,'Policy Characteristics'!$C:$C,0))),"",INDEX('Policy Characteristics'!A:A,MATCH($C145,'Policy Characteristics'!$C:$C,0)))</f>
        <v>Transportation</v>
      </c>
      <c r="B145" s="366" t="str">
        <f>IF(ISBLANK(INDEX('Policy Characteristics'!B:B,MATCH($C145,'Policy Characteristics'!$C:$C,0))),"",INDEX('Policy Characteristics'!B:B,MATCH($C145,'Policy Characteristics'!$C:$C,0)))</f>
        <v>Freight Vehicle Subsidy</v>
      </c>
      <c r="C145" s="354" t="str">
        <f t="shared" si="4"/>
        <v>Additional Freight Vehicle Subsidy</v>
      </c>
      <c r="D145" s="253" t="s">
        <v>690</v>
      </c>
      <c r="E145" s="345" t="s">
        <v>703</v>
      </c>
      <c r="F145" s="345" t="s">
        <v>710</v>
      </c>
      <c r="G145" s="345" t="s">
        <v>703</v>
      </c>
      <c r="H145" s="18">
        <v>1726</v>
      </c>
      <c r="I145" s="369" t="s">
        <v>680</v>
      </c>
      <c r="J145" s="368" t="str">
        <f>IF(ISBLANK(INDEX('Policy Characteristics'!D:D,MATCH($C145,'Policy Characteristics'!$C:$C,0))),"",INDEX('Policy Characteristics'!D:D,MATCH($C145,'Policy Characteristics'!$C:$C,0)))</f>
        <v>Vehicle Subsidy</v>
      </c>
      <c r="K145" s="354"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4" t="str">
        <f>IF(ISBLANK(INDEX('Policy Characteristics'!I:I,MATCH($C145,'Policy Characteristics'!$C:$C,0))),"",INDEX('Policy Characteristics'!I:I,MATCH($C145,'Policy Characteristics'!$C:$C,0)))</f>
        <v>thousand KRW/vehicle</v>
      </c>
      <c r="P145" s="354"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4" t="str">
        <f>IF(ISBLANK(INDEX('Policy Characteristics'!K:K,MATCH($C145,'Policy Characteristics'!$C:$C,0))),"",INDEX('Policy Characteristics'!K:K,MATCH($C145,'Policy Characteristics'!$C:$C,0)))</f>
        <v>transportation-sector-main.html#ev-subsidy</v>
      </c>
      <c r="R145" s="354" t="str">
        <f>IF(ISBLANK(INDEX('Policy Characteristics'!L:L,MATCH($C145,'Policy Characteristics'!$C:$C,0))),"",INDEX('Policy Characteristics'!L:L,MATCH($C145,'Policy Characteristics'!$C:$C,0)))</f>
        <v>ev-subsidy.html</v>
      </c>
    </row>
    <row r="146" spans="1:18" ht="20" customHeight="1">
      <c r="A146" s="354" t="str">
        <f>IF(ISBLANK(INDEX('Policy Characteristics'!A:A,MATCH($C146,'Policy Characteristics'!$C:$C,0))),"",INDEX('Policy Characteristics'!A:A,MATCH($C146,'Policy Characteristics'!$C:$C,0)))</f>
        <v>Transportation</v>
      </c>
      <c r="B146" s="366" t="str">
        <f>IF(ISBLANK(INDEX('Policy Characteristics'!B:B,MATCH($C146,'Policy Characteristics'!$C:$C,0))),"",INDEX('Policy Characteristics'!B:B,MATCH($C146,'Policy Characteristics'!$C:$C,0)))</f>
        <v>Freight Vehicle Subsidy</v>
      </c>
      <c r="C146" s="354" t="str">
        <f t="shared" si="4"/>
        <v>Additional Freight Vehicle Subsidy</v>
      </c>
      <c r="D146" s="253" t="s">
        <v>690</v>
      </c>
      <c r="E146" s="345" t="s">
        <v>704</v>
      </c>
      <c r="F146" s="345" t="s">
        <v>710</v>
      </c>
      <c r="G146" s="345" t="s">
        <v>705</v>
      </c>
      <c r="H146" s="18">
        <v>1727</v>
      </c>
      <c r="I146" s="369" t="s">
        <v>680</v>
      </c>
      <c r="J146" s="368" t="str">
        <f>IF(ISBLANK(INDEX('Policy Characteristics'!D:D,MATCH($C146,'Policy Characteristics'!$C:$C,0))),"",INDEX('Policy Characteristics'!D:D,MATCH($C146,'Policy Characteristics'!$C:$C,0)))</f>
        <v>Vehicle Subsidy</v>
      </c>
      <c r="K146" s="354"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4" t="str">
        <f>IF(ISBLANK(INDEX('Policy Characteristics'!I:I,MATCH($C146,'Policy Characteristics'!$C:$C,0))),"",INDEX('Policy Characteristics'!I:I,MATCH($C146,'Policy Characteristics'!$C:$C,0)))</f>
        <v>thousand KRW/vehicle</v>
      </c>
      <c r="P146" s="354"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4" t="str">
        <f>IF(ISBLANK(INDEX('Policy Characteristics'!K:K,MATCH($C146,'Policy Characteristics'!$C:$C,0))),"",INDEX('Policy Characteristics'!K:K,MATCH($C146,'Policy Characteristics'!$C:$C,0)))</f>
        <v>transportation-sector-main.html#ev-subsidy</v>
      </c>
      <c r="R146" s="354" t="str">
        <f>IF(ISBLANK(INDEX('Policy Characteristics'!L:L,MATCH($C146,'Policy Characteristics'!$C:$C,0))),"",INDEX('Policy Characteristics'!L:L,MATCH($C146,'Policy Characteristics'!$C:$C,0)))</f>
        <v>ev-subsidy.html</v>
      </c>
    </row>
    <row r="147" spans="1:18" ht="20" customHeight="1">
      <c r="A147" s="354" t="str">
        <f>IF(ISBLANK(INDEX('Policy Characteristics'!A:A,MATCH($C147,'Policy Characteristics'!$C:$C,0))),"",INDEX('Policy Characteristics'!A:A,MATCH($C147,'Policy Characteristics'!$C:$C,0)))</f>
        <v>Transportation</v>
      </c>
      <c r="B147" s="366" t="str">
        <f>IF(ISBLANK(INDEX('Policy Characteristics'!B:B,MATCH($C147,'Policy Characteristics'!$C:$C,0))),"",INDEX('Policy Characteristics'!B:B,MATCH($C147,'Policy Characteristics'!$C:$C,0)))</f>
        <v>Feebate</v>
      </c>
      <c r="C147" t="s">
        <v>93</v>
      </c>
      <c r="D147" s="253"/>
      <c r="E147" s="253"/>
      <c r="F147" s="253"/>
      <c r="G147" s="253"/>
      <c r="H147" s="18">
        <v>1</v>
      </c>
      <c r="I147" s="367" t="s">
        <v>670</v>
      </c>
      <c r="J147" s="368" t="str">
        <f>IF(ISBLANK(INDEX('Policy Characteristics'!D:D,MATCH($C147,'Policy Characteristics'!$C:$C,0))),"",INDEX('Policy Characteristics'!D:D,MATCH($C147,'Policy Characteristics'!$C:$C,0)))</f>
        <v>Feebate</v>
      </c>
      <c r="K147" s="354"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4" t="str">
        <f>IF(ISBLANK(INDEX('Policy Characteristics'!I:I,MATCH($C147,'Policy Characteristics'!$C:$C,0))),"",INDEX('Policy Characteristics'!I:I,MATCH($C147,'Policy Characteristics'!$C:$C,0)))</f>
        <v>% of global best practice rate</v>
      </c>
      <c r="P147" s="354" t="str">
        <f>IF(ISBLANK(INDEX('Policy Characteristics'!J:J,MATCH($C147,'Policy Characteristics'!$C:$C,0))),"",INDEX('Policy Characteristics'!J:J,MATCH($C147,'Policy Characteristics'!$C:$C,0)))</f>
        <v>**Description:** This policy imposes a fee on the sale of inefficient light-duty road vehicles (LDVs), including passenger cars and SUVs, and uses the resulting revenue to provide rebates for more efficient LDVs. The policy is designed to be revenue-neutral, as the pivot point (the efficiency level that incurs neither a rebate nor a fee) is set such that the total of all fees equals the total of all rebates.//**Guidance for setting values:** The lever is expressed as a percentage of the global best-practice feebate rate. The benchmark rate is $2,000 per 0.01 gallon per mile (gpm). For example, a vehicle rated at 20 mpg consumes 0.05 gpm, while a vehicle rated at 25 mpg consumes 0.04 gpm. The difference is 0.01 gpm, resulting in a $2,000 fee when the pivot point is 25 mpg. South Korea considered the introduction of a feebate-type Low-Carbon Vehicle Cooperation Scheme, but the scheme was not ultimately implemented.</v>
      </c>
      <c r="Q147" s="354" t="str">
        <f>IF(ISBLANK(INDEX('Policy Characteristics'!K:K,MATCH($C147,'Policy Characteristics'!$C:$C,0))),"",INDEX('Policy Characteristics'!K:K,MATCH($C147,'Policy Characteristics'!$C:$C,0)))</f>
        <v>transportation-sector-main.html#feebate</v>
      </c>
      <c r="R147" s="354" t="str">
        <f>IF(ISBLANK(INDEX('Policy Characteristics'!L:L,MATCH($C147,'Policy Characteristics'!$C:$C,0))),"",INDEX('Policy Characteristics'!L:L,MATCH($C147,'Policy Characteristics'!$C:$C,0)))</f>
        <v>feebate.html</v>
      </c>
    </row>
    <row r="148" spans="1:18" ht="20" customHeight="1">
      <c r="A148" s="354" t="str">
        <f>IF(ISBLANK(INDEX('Policy Characteristics'!A:A,MATCH($C148,'Policy Characteristics'!$C:$C,0))),"",INDEX('Policy Characteristics'!A:A,MATCH($C148,'Policy Characteristics'!$C:$C,0)))</f>
        <v>Transportation</v>
      </c>
      <c r="B148" s="366" t="str">
        <f>IF(ISBLANK(INDEX('Policy Characteristics'!B:B,MATCH($C148,'Policy Characteristics'!$C:$C,0))),"",INDEX('Policy Characteristics'!B:B,MATCH($C148,'Policy Characteristics'!$C:$C,0)))</f>
        <v>Fuel Economy Standard</v>
      </c>
      <c r="C148" t="s">
        <v>101</v>
      </c>
      <c r="D148" s="253" t="s">
        <v>714</v>
      </c>
      <c r="E148" s="253" t="s">
        <v>666</v>
      </c>
      <c r="F148" s="253" t="s">
        <v>715</v>
      </c>
      <c r="G148" s="345" t="s">
        <v>693</v>
      </c>
      <c r="H148" s="18">
        <v>362</v>
      </c>
      <c r="I148" s="369" t="s">
        <v>670</v>
      </c>
      <c r="J148" s="368" t="str">
        <f>IF(ISBLANK(INDEX('Policy Characteristics'!D:D,MATCH($C148,'Policy Characteristics'!$C:$C,0))),"",INDEX('Policy Characteristics'!D:D,MATCH($C148,'Policy Characteristics'!$C:$C,0)))</f>
        <v>Vehicle Fuel Economy Standards</v>
      </c>
      <c r="K148" s="354"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4" t="str">
        <f>IF(ISBLANK(INDEX('Policy Characteristics'!I:I,MATCH($C148,'Policy Characteristics'!$C:$C,0))),"",INDEX('Policy Characteristics'!I:I,MATCH($C148,'Policy Characteristics'!$C:$C,0)))</f>
        <v>% change in miles/gal</v>
      </c>
      <c r="P148" s="3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4" t="str">
        <f>IF(ISBLANK(INDEX('Policy Characteristics'!K:K,MATCH($C148,'Policy Characteristics'!$C:$C,0))),"",INDEX('Policy Characteristics'!K:K,MATCH($C148,'Policy Characteristics'!$C:$C,0)))</f>
        <v>transportation-sector-main.html#fuel-econ-std</v>
      </c>
      <c r="R148" s="354" t="str">
        <f>IF(ISBLANK(INDEX('Policy Characteristics'!L:L,MATCH($C148,'Policy Characteristics'!$C:$C,0))),"",INDEX('Policy Characteristics'!L:L,MATCH($C148,'Policy Characteristics'!$C:$C,0)))</f>
        <v>fuel-economy-standard.html</v>
      </c>
    </row>
    <row r="149" spans="1:18" ht="20" customHeight="1">
      <c r="A149" s="354" t="str">
        <f>IF(ISBLANK(INDEX('Policy Characteristics'!A:A,MATCH($C149,'Policy Characteristics'!$C:$C,0))),"",INDEX('Policy Characteristics'!A:A,MATCH($C149,'Policy Characteristics'!$C:$C,0)))</f>
        <v>Transportation</v>
      </c>
      <c r="B149" s="366" t="str">
        <f>IF(ISBLANK(INDEX('Policy Characteristics'!B:B,MATCH($C149,'Policy Characteristics'!$C:$C,0))),"",INDEX('Policy Characteristics'!B:B,MATCH($C149,'Policy Characteristics'!$C:$C,0)))</f>
        <v>Fuel Economy Standard</v>
      </c>
      <c r="C149" s="354" t="str">
        <f t="shared" ref="C149:C152" si="5">C$148</f>
        <v>Percentage Additional Improvement of Fuel Economy Std</v>
      </c>
      <c r="D149" s="253" t="s">
        <v>716</v>
      </c>
      <c r="E149" s="253" t="s">
        <v>666</v>
      </c>
      <c r="F149" s="253" t="s">
        <v>717</v>
      </c>
      <c r="G149" s="345" t="s">
        <v>711</v>
      </c>
      <c r="H149" s="18">
        <v>363</v>
      </c>
      <c r="I149" s="369" t="s">
        <v>670</v>
      </c>
      <c r="J149" s="368" t="str">
        <f>IF(ISBLANK(INDEX('Policy Characteristics'!D:D,MATCH($C149,'Policy Characteristics'!$C:$C,0))),"",INDEX('Policy Characteristics'!D:D,MATCH($C149,'Policy Characteristics'!$C:$C,0)))</f>
        <v>Vehicle Fuel Economy Standards</v>
      </c>
      <c r="K149" s="354"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4" t="str">
        <f>IF(ISBLANK(INDEX('Policy Characteristics'!I:I,MATCH($C149,'Policy Characteristics'!$C:$C,0))),"",INDEX('Policy Characteristics'!I:I,MATCH($C149,'Policy Characteristics'!$C:$C,0)))</f>
        <v>% change in miles/gal</v>
      </c>
      <c r="P149" s="3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4" t="str">
        <f>IF(ISBLANK(INDEX('Policy Characteristics'!K:K,MATCH($C149,'Policy Characteristics'!$C:$C,0))),"",INDEX('Policy Characteristics'!K:K,MATCH($C149,'Policy Characteristics'!$C:$C,0)))</f>
        <v>transportation-sector-main.html#fuel-econ-std</v>
      </c>
      <c r="R149" s="354" t="str">
        <f>IF(ISBLANK(INDEX('Policy Characteristics'!L:L,MATCH($C149,'Policy Characteristics'!$C:$C,0))),"",INDEX('Policy Characteristics'!L:L,MATCH($C149,'Policy Characteristics'!$C:$C,0)))</f>
        <v>fuel-economy-standard.html</v>
      </c>
    </row>
    <row r="150" spans="1:18" ht="20" customHeight="1">
      <c r="A150" s="354" t="str">
        <f>IF(ISBLANK(INDEX('Policy Characteristics'!A:A,MATCH($C150,'Policy Characteristics'!$C:$C,0))),"",INDEX('Policy Characteristics'!A:A,MATCH($C150,'Policy Characteristics'!$C:$C,0)))</f>
        <v>Transportation</v>
      </c>
      <c r="B150" s="366" t="str">
        <f>IF(ISBLANK(INDEX('Policy Characteristics'!B:B,MATCH($C150,'Policy Characteristics'!$C:$C,0))),"",INDEX('Policy Characteristics'!B:B,MATCH($C150,'Policy Characteristics'!$C:$C,0)))</f>
        <v>Fuel Economy Standard</v>
      </c>
      <c r="C150" s="354" t="str">
        <f t="shared" ref="C150:C153" si="6">C$148</f>
        <v>Percentage Additional Improvement of Fuel Economy Std</v>
      </c>
      <c r="D150" s="253" t="s">
        <v>714</v>
      </c>
      <c r="E150" s="253" t="s">
        <v>682</v>
      </c>
      <c r="F150" s="253" t="s">
        <v>715</v>
      </c>
      <c r="G150" s="345" t="s">
        <v>706</v>
      </c>
      <c r="H150" s="18">
        <v>364</v>
      </c>
      <c r="I150" s="369" t="s">
        <v>670</v>
      </c>
      <c r="J150" s="368" t="str">
        <f>IF(ISBLANK(INDEX('Policy Characteristics'!D:D,MATCH($C150,'Policy Characteristics'!$C:$C,0))),"",INDEX('Policy Characteristics'!D:D,MATCH($C150,'Policy Characteristics'!$C:$C,0)))</f>
        <v>Vehicle Fuel Economy Standards</v>
      </c>
      <c r="K150" s="354"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4" t="str">
        <f>IF(ISBLANK(INDEX('Policy Characteristics'!I:I,MATCH($C150,'Policy Characteristics'!$C:$C,0))),"",INDEX('Policy Characteristics'!I:I,MATCH($C150,'Policy Characteristics'!$C:$C,0)))</f>
        <v>% change in miles/gal</v>
      </c>
      <c r="P150" s="3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4" t="str">
        <f>IF(ISBLANK(INDEX('Policy Characteristics'!K:K,MATCH($C150,'Policy Characteristics'!$C:$C,0))),"",INDEX('Policy Characteristics'!K:K,MATCH($C150,'Policy Characteristics'!$C:$C,0)))</f>
        <v>transportation-sector-main.html#fuel-econ-std</v>
      </c>
      <c r="R150" s="354" t="str">
        <f>IF(ISBLANK(INDEX('Policy Characteristics'!L:L,MATCH($C150,'Policy Characteristics'!$C:$C,0))),"",INDEX('Policy Characteristics'!L:L,MATCH($C150,'Policy Characteristics'!$C:$C,0)))</f>
        <v>fuel-economy-standard.html</v>
      </c>
    </row>
    <row r="151" spans="1:18" ht="20" customHeight="1">
      <c r="A151" s="354" t="str">
        <f>IF(ISBLANK(INDEX('Policy Characteristics'!A:A,MATCH($C151,'Policy Characteristics'!$C:$C,0))),"",INDEX('Policy Characteristics'!A:A,MATCH($C151,'Policy Characteristics'!$C:$C,0)))</f>
        <v>Transportation</v>
      </c>
      <c r="B151" s="366" t="str">
        <f>IF(ISBLANK(INDEX('Policy Characteristics'!B:B,MATCH($C151,'Policy Characteristics'!$C:$C,0))),"",INDEX('Policy Characteristics'!B:B,MATCH($C151,'Policy Characteristics'!$C:$C,0)))</f>
        <v>Fuel Economy Standard</v>
      </c>
      <c r="C151" s="354" t="str">
        <f t="shared" si="5"/>
        <v>Percentage Additional Improvement of Fuel Economy Std</v>
      </c>
      <c r="D151" s="253" t="s">
        <v>716</v>
      </c>
      <c r="E151" s="253" t="s">
        <v>682</v>
      </c>
      <c r="F151" s="253" t="s">
        <v>717</v>
      </c>
      <c r="G151" s="345" t="s">
        <v>712</v>
      </c>
      <c r="H151" s="18">
        <v>365</v>
      </c>
      <c r="I151" s="369" t="s">
        <v>670</v>
      </c>
      <c r="J151" s="368" t="str">
        <f>IF(ISBLANK(INDEX('Policy Characteristics'!D:D,MATCH($C151,'Policy Characteristics'!$C:$C,0))),"",INDEX('Policy Characteristics'!D:D,MATCH($C151,'Policy Characteristics'!$C:$C,0)))</f>
        <v>Vehicle Fuel Economy Standards</v>
      </c>
      <c r="K151" s="354"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4" t="str">
        <f>IF(ISBLANK(INDEX('Policy Characteristics'!I:I,MATCH($C151,'Policy Characteristics'!$C:$C,0))),"",INDEX('Policy Characteristics'!I:I,MATCH($C151,'Policy Characteristics'!$C:$C,0)))</f>
        <v>% change in miles/gal</v>
      </c>
      <c r="P151" s="3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4" t="str">
        <f>IF(ISBLANK(INDEX('Policy Characteristics'!K:K,MATCH($C151,'Policy Characteristics'!$C:$C,0))),"",INDEX('Policy Characteristics'!K:K,MATCH($C151,'Policy Characteristics'!$C:$C,0)))</f>
        <v>transportation-sector-main.html#fuel-econ-std</v>
      </c>
      <c r="R151" s="354" t="str">
        <f>IF(ISBLANK(INDEX('Policy Characteristics'!L:L,MATCH($C151,'Policy Characteristics'!$C:$C,0))),"",INDEX('Policy Characteristics'!L:L,MATCH($C151,'Policy Characteristics'!$C:$C,0)))</f>
        <v>fuel-economy-standard.html</v>
      </c>
    </row>
    <row r="152" spans="1:18" ht="20" customHeight="1">
      <c r="A152" s="354" t="str">
        <f>IF(ISBLANK(INDEX('Policy Characteristics'!A:A,MATCH($C152,'Policy Characteristics'!$C:$C,0))),"",INDEX('Policy Characteristics'!A:A,MATCH($C152,'Policy Characteristics'!$C:$C,0)))</f>
        <v>Transportation</v>
      </c>
      <c r="B152" s="366" t="str">
        <f>IF(ISBLANK(INDEX('Policy Characteristics'!B:B,MATCH($C152,'Policy Characteristics'!$C:$C,0))),"",INDEX('Policy Characteristics'!B:B,MATCH($C152,'Policy Characteristics'!$C:$C,0)))</f>
        <v>Fuel Economy Standard</v>
      </c>
      <c r="C152" s="354" t="str">
        <f t="shared" si="5"/>
        <v>Percentage Additional Improvement of Fuel Economy Std</v>
      </c>
      <c r="D152" s="253" t="s">
        <v>714</v>
      </c>
      <c r="E152" s="253" t="s">
        <v>684</v>
      </c>
      <c r="F152" s="253" t="s">
        <v>715</v>
      </c>
      <c r="G152" s="345" t="s">
        <v>707</v>
      </c>
      <c r="H152" s="18">
        <v>366</v>
      </c>
      <c r="I152" s="369" t="s">
        <v>670</v>
      </c>
      <c r="J152" s="368" t="str">
        <f>IF(ISBLANK(INDEX('Policy Characteristics'!D:D,MATCH($C152,'Policy Characteristics'!$C:$C,0))),"",INDEX('Policy Characteristics'!D:D,MATCH($C152,'Policy Characteristics'!$C:$C,0)))</f>
        <v>Vehicle Fuel Economy Standards</v>
      </c>
      <c r="K152" s="354"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4" t="str">
        <f>IF(ISBLANK(INDEX('Policy Characteristics'!I:I,MATCH($C152,'Policy Characteristics'!$C:$C,0))),"",INDEX('Policy Characteristics'!I:I,MATCH($C152,'Policy Characteristics'!$C:$C,0)))</f>
        <v>% change in miles/gal</v>
      </c>
      <c r="P152" s="3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4" t="str">
        <f>IF(ISBLANK(INDEX('Policy Characteristics'!K:K,MATCH($C152,'Policy Characteristics'!$C:$C,0))),"",INDEX('Policy Characteristics'!K:K,MATCH($C152,'Policy Characteristics'!$C:$C,0)))</f>
        <v>transportation-sector-main.html#fuel-econ-std</v>
      </c>
      <c r="R152" s="354" t="str">
        <f>IF(ISBLANK(INDEX('Policy Characteristics'!L:L,MATCH($C152,'Policy Characteristics'!$C:$C,0))),"",INDEX('Policy Characteristics'!L:L,MATCH($C152,'Policy Characteristics'!$C:$C,0)))</f>
        <v>fuel-economy-standard.html</v>
      </c>
    </row>
    <row r="153" spans="1:18" ht="20" customHeight="1">
      <c r="A153" s="354" t="str">
        <f>IF(ISBLANK(INDEX('Policy Characteristics'!A:A,MATCH($C153,'Policy Characteristics'!$C:$C,0))),"",INDEX('Policy Characteristics'!A:A,MATCH($C153,'Policy Characteristics'!$C:$C,0)))</f>
        <v>Transportation</v>
      </c>
      <c r="B153" s="366" t="str">
        <f>IF(ISBLANK(INDEX('Policy Characteristics'!B:B,MATCH($C153,'Policy Characteristics'!$C:$C,0))),"",INDEX('Policy Characteristics'!B:B,MATCH($C153,'Policy Characteristics'!$C:$C,0)))</f>
        <v>Fuel Economy Standard</v>
      </c>
      <c r="C153" s="354" t="str">
        <f t="shared" si="6"/>
        <v>Percentage Additional Improvement of Fuel Economy Std</v>
      </c>
      <c r="D153" s="253" t="s">
        <v>716</v>
      </c>
      <c r="E153" s="253" t="s">
        <v>684</v>
      </c>
      <c r="F153" s="253" t="s">
        <v>717</v>
      </c>
      <c r="G153" s="345" t="s">
        <v>707</v>
      </c>
      <c r="H153" s="18">
        <v>367</v>
      </c>
      <c r="I153" s="369" t="s">
        <v>670</v>
      </c>
      <c r="J153" s="368" t="str">
        <f>IF(ISBLANK(INDEX('Policy Characteristics'!D:D,MATCH($C153,'Policy Characteristics'!$C:$C,0))),"",INDEX('Policy Characteristics'!D:D,MATCH($C153,'Policy Characteristics'!$C:$C,0)))</f>
        <v>Vehicle Fuel Economy Standards</v>
      </c>
      <c r="K153" s="354"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4" t="str">
        <f>IF(ISBLANK(INDEX('Policy Characteristics'!I:I,MATCH($C153,'Policy Characteristics'!$C:$C,0))),"",INDEX('Policy Characteristics'!I:I,MATCH($C153,'Policy Characteristics'!$C:$C,0)))</f>
        <v>% change in miles/gal</v>
      </c>
      <c r="P153" s="3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4" t="str">
        <f>IF(ISBLANK(INDEX('Policy Characteristics'!K:K,MATCH($C153,'Policy Characteristics'!$C:$C,0))),"",INDEX('Policy Characteristics'!K:K,MATCH($C153,'Policy Characteristics'!$C:$C,0)))</f>
        <v>transportation-sector-main.html#fuel-econ-std</v>
      </c>
      <c r="R153" s="354" t="str">
        <f>IF(ISBLANK(INDEX('Policy Characteristics'!L:L,MATCH($C153,'Policy Characteristics'!$C:$C,0))),"",INDEX('Policy Characteristics'!L:L,MATCH($C153,'Policy Characteristics'!$C:$C,0)))</f>
        <v>fuel-economy-standard.html</v>
      </c>
    </row>
    <row r="154" spans="1:18" ht="20" customHeight="1">
      <c r="A154" s="354" t="str">
        <f>IF(ISBLANK(INDEX('Policy Characteristics'!A:A,MATCH($C154,'Policy Characteristics'!$C:$C,0))),"",INDEX('Policy Characteristics'!A:A,MATCH($C154,'Policy Characteristics'!$C:$C,0)))</f>
        <v>Transportation</v>
      </c>
      <c r="B154" s="366" t="str">
        <f>IF(ISBLANK(INDEX('Policy Characteristics'!B:B,MATCH($C154,'Policy Characteristics'!$C:$C,0))),"",INDEX('Policy Characteristics'!B:B,MATCH($C154,'Policy Characteristics'!$C:$C,0)))</f>
        <v>Fuel Economy Standard</v>
      </c>
      <c r="C154" s="354" t="str">
        <f t="shared" ref="C154:C159" si="7">C$148</f>
        <v>Percentage Additional Improvement of Fuel Economy Std</v>
      </c>
      <c r="D154" s="253" t="s">
        <v>714</v>
      </c>
      <c r="E154" s="253" t="s">
        <v>686</v>
      </c>
      <c r="F154" s="253" t="s">
        <v>715</v>
      </c>
      <c r="G154" s="345" t="s">
        <v>708</v>
      </c>
      <c r="H154" s="18">
        <v>368</v>
      </c>
      <c r="I154" s="369" t="s">
        <v>670</v>
      </c>
      <c r="J154" s="368" t="str">
        <f>IF(ISBLANK(INDEX('Policy Characteristics'!D:D,MATCH($C154,'Policy Characteristics'!$C:$C,0))),"",INDEX('Policy Characteristics'!D:D,MATCH($C154,'Policy Characteristics'!$C:$C,0)))</f>
        <v>Vehicle Fuel Economy Standards</v>
      </c>
      <c r="K154" s="354"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4" t="str">
        <f>IF(ISBLANK(INDEX('Policy Characteristics'!I:I,MATCH($C154,'Policy Characteristics'!$C:$C,0))),"",INDEX('Policy Characteristics'!I:I,MATCH($C154,'Policy Characteristics'!$C:$C,0)))</f>
        <v>% change in miles/gal</v>
      </c>
      <c r="P154" s="3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4" t="str">
        <f>IF(ISBLANK(INDEX('Policy Characteristics'!K:K,MATCH($C154,'Policy Characteristics'!$C:$C,0))),"",INDEX('Policy Characteristics'!K:K,MATCH($C154,'Policy Characteristics'!$C:$C,0)))</f>
        <v>transportation-sector-main.html#fuel-econ-std</v>
      </c>
      <c r="R154" s="354" t="str">
        <f>IF(ISBLANK(INDEX('Policy Characteristics'!L:L,MATCH($C154,'Policy Characteristics'!$C:$C,0))),"",INDEX('Policy Characteristics'!L:L,MATCH($C154,'Policy Characteristics'!$C:$C,0)))</f>
        <v>fuel-economy-standard.html</v>
      </c>
    </row>
    <row r="155" spans="1:18" ht="20" customHeight="1">
      <c r="A155" s="354" t="str">
        <f>IF(ISBLANK(INDEX('Policy Characteristics'!A:A,MATCH($C155,'Policy Characteristics'!$C:$C,0))),"",INDEX('Policy Characteristics'!A:A,MATCH($C155,'Policy Characteristics'!$C:$C,0)))</f>
        <v>Transportation</v>
      </c>
      <c r="B155" s="366" t="str">
        <f>IF(ISBLANK(INDEX('Policy Characteristics'!B:B,MATCH($C155,'Policy Characteristics'!$C:$C,0))),"",INDEX('Policy Characteristics'!B:B,MATCH($C155,'Policy Characteristics'!$C:$C,0)))</f>
        <v>Fuel Economy Standard</v>
      </c>
      <c r="C155" s="354" t="str">
        <f t="shared" si="7"/>
        <v>Percentage Additional Improvement of Fuel Economy Std</v>
      </c>
      <c r="D155" s="253" t="s">
        <v>716</v>
      </c>
      <c r="E155" s="253" t="s">
        <v>686</v>
      </c>
      <c r="F155" s="253" t="s">
        <v>717</v>
      </c>
      <c r="G155" s="345" t="s">
        <v>708</v>
      </c>
      <c r="H155" s="18">
        <v>369</v>
      </c>
      <c r="I155" s="369" t="s">
        <v>670</v>
      </c>
      <c r="J155" s="368" t="str">
        <f>IF(ISBLANK(INDEX('Policy Characteristics'!D:D,MATCH($C155,'Policy Characteristics'!$C:$C,0))),"",INDEX('Policy Characteristics'!D:D,MATCH($C155,'Policy Characteristics'!$C:$C,0)))</f>
        <v>Vehicle Fuel Economy Standards</v>
      </c>
      <c r="K155" s="354"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4" t="str">
        <f>IF(ISBLANK(INDEX('Policy Characteristics'!I:I,MATCH($C155,'Policy Characteristics'!$C:$C,0))),"",INDEX('Policy Characteristics'!I:I,MATCH($C155,'Policy Characteristics'!$C:$C,0)))</f>
        <v>% change in miles/gal</v>
      </c>
      <c r="P155" s="3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4" t="str">
        <f>IF(ISBLANK(INDEX('Policy Characteristics'!K:K,MATCH($C155,'Policy Characteristics'!$C:$C,0))),"",INDEX('Policy Characteristics'!K:K,MATCH($C155,'Policy Characteristics'!$C:$C,0)))</f>
        <v>transportation-sector-main.html#fuel-econ-std</v>
      </c>
      <c r="R155" s="354" t="str">
        <f>IF(ISBLANK(INDEX('Policy Characteristics'!L:L,MATCH($C155,'Policy Characteristics'!$C:$C,0))),"",INDEX('Policy Characteristics'!L:L,MATCH($C155,'Policy Characteristics'!$C:$C,0)))</f>
        <v>fuel-economy-standard.html</v>
      </c>
    </row>
    <row r="156" spans="1:18" ht="20" customHeight="1">
      <c r="A156" s="354" t="str">
        <f>IF(ISBLANK(INDEX('Policy Characteristics'!A:A,MATCH($C156,'Policy Characteristics'!$C:$C,0))),"",INDEX('Policy Characteristics'!A:A,MATCH($C156,'Policy Characteristics'!$C:$C,0)))</f>
        <v>Transportation</v>
      </c>
      <c r="B156" s="366" t="str">
        <f>IF(ISBLANK(INDEX('Policy Characteristics'!B:B,MATCH($C156,'Policy Characteristics'!$C:$C,0))),"",INDEX('Policy Characteristics'!B:B,MATCH($C156,'Policy Characteristics'!$C:$C,0)))</f>
        <v>Fuel Economy Standard</v>
      </c>
      <c r="C156" s="354" t="str">
        <f t="shared" si="7"/>
        <v>Percentage Additional Improvement of Fuel Economy Std</v>
      </c>
      <c r="D156" s="253" t="s">
        <v>714</v>
      </c>
      <c r="E156" s="253" t="s">
        <v>688</v>
      </c>
      <c r="F156" s="253" t="s">
        <v>715</v>
      </c>
      <c r="G156" s="345" t="s">
        <v>709</v>
      </c>
      <c r="H156" s="18">
        <v>370</v>
      </c>
      <c r="I156" s="369" t="s">
        <v>670</v>
      </c>
      <c r="J156" s="368" t="str">
        <f>IF(ISBLANK(INDEX('Policy Characteristics'!D:D,MATCH($C156,'Policy Characteristics'!$C:$C,0))),"",INDEX('Policy Characteristics'!D:D,MATCH($C156,'Policy Characteristics'!$C:$C,0)))</f>
        <v>Vehicle Fuel Economy Standards</v>
      </c>
      <c r="K156" s="354"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4" t="str">
        <f>IF(ISBLANK(INDEX('Policy Characteristics'!I:I,MATCH($C156,'Policy Characteristics'!$C:$C,0))),"",INDEX('Policy Characteristics'!I:I,MATCH($C156,'Policy Characteristics'!$C:$C,0)))</f>
        <v>% change in miles/gal</v>
      </c>
      <c r="P156" s="3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4" t="str">
        <f>IF(ISBLANK(INDEX('Policy Characteristics'!K:K,MATCH($C156,'Policy Characteristics'!$C:$C,0))),"",INDEX('Policy Characteristics'!K:K,MATCH($C156,'Policy Characteristics'!$C:$C,0)))</f>
        <v>transportation-sector-main.html#fuel-econ-std</v>
      </c>
      <c r="R156" s="354" t="str">
        <f>IF(ISBLANK(INDEX('Policy Characteristics'!L:L,MATCH($C156,'Policy Characteristics'!$C:$C,0))),"",INDEX('Policy Characteristics'!L:L,MATCH($C156,'Policy Characteristics'!$C:$C,0)))</f>
        <v>fuel-economy-standard.html</v>
      </c>
    </row>
    <row r="157" spans="1:18" ht="20" customHeight="1">
      <c r="A157" s="354" t="str">
        <f>IF(ISBLANK(INDEX('Policy Characteristics'!A:A,MATCH($C157,'Policy Characteristics'!$C:$C,0))),"",INDEX('Policy Characteristics'!A:A,MATCH($C157,'Policy Characteristics'!$C:$C,0)))</f>
        <v>Transportation</v>
      </c>
      <c r="B157" s="366" t="str">
        <f>IF(ISBLANK(INDEX('Policy Characteristics'!B:B,MATCH($C157,'Policy Characteristics'!$C:$C,0))),"",INDEX('Policy Characteristics'!B:B,MATCH($C157,'Policy Characteristics'!$C:$C,0)))</f>
        <v>Fuel Economy Standard</v>
      </c>
      <c r="C157" s="354" t="str">
        <f t="shared" si="7"/>
        <v>Percentage Additional Improvement of Fuel Economy Std</v>
      </c>
      <c r="D157" s="253" t="s">
        <v>716</v>
      </c>
      <c r="E157" s="253" t="s">
        <v>688</v>
      </c>
      <c r="F157" s="253" t="s">
        <v>717</v>
      </c>
      <c r="G157" s="345" t="s">
        <v>713</v>
      </c>
      <c r="H157" s="18">
        <v>371</v>
      </c>
      <c r="I157" s="369" t="s">
        <v>670</v>
      </c>
      <c r="J157" s="368" t="str">
        <f>IF(ISBLANK(INDEX('Policy Characteristics'!D:D,MATCH($C157,'Policy Characteristics'!$C:$C,0))),"",INDEX('Policy Characteristics'!D:D,MATCH($C157,'Policy Characteristics'!$C:$C,0)))</f>
        <v>Vehicle Fuel Economy Standards</v>
      </c>
      <c r="K157" s="354"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4" t="str">
        <f>IF(ISBLANK(INDEX('Policy Characteristics'!I:I,MATCH($C157,'Policy Characteristics'!$C:$C,0))),"",INDEX('Policy Characteristics'!I:I,MATCH($C157,'Policy Characteristics'!$C:$C,0)))</f>
        <v>% change in miles/gal</v>
      </c>
      <c r="P157" s="3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4" t="str">
        <f>IF(ISBLANK(INDEX('Policy Characteristics'!K:K,MATCH($C157,'Policy Characteristics'!$C:$C,0))),"",INDEX('Policy Characteristics'!K:K,MATCH($C157,'Policy Characteristics'!$C:$C,0)))</f>
        <v>transportation-sector-main.html#fuel-econ-std</v>
      </c>
      <c r="R157" s="354" t="str">
        <f>IF(ISBLANK(INDEX('Policy Characteristics'!L:L,MATCH($C157,'Policy Characteristics'!$C:$C,0))),"",INDEX('Policy Characteristics'!L:L,MATCH($C157,'Policy Characteristics'!$C:$C,0)))</f>
        <v>fuel-economy-standard.html</v>
      </c>
    </row>
    <row r="158" spans="1:18" ht="20" customHeight="1">
      <c r="A158" s="354" t="str">
        <f>IF(ISBLANK(INDEX('Policy Characteristics'!A:A,MATCH($C158,'Policy Characteristics'!$C:$C,0))),"",INDEX('Policy Characteristics'!A:A,MATCH($C158,'Policy Characteristics'!$C:$C,0)))</f>
        <v>Transportation</v>
      </c>
      <c r="B158" s="366" t="str">
        <f>IF(ISBLANK(INDEX('Policy Characteristics'!B:B,MATCH($C158,'Policy Characteristics'!$C:$C,0))),"",INDEX('Policy Characteristics'!B:B,MATCH($C158,'Policy Characteristics'!$C:$C,0)))</f>
        <v>Fuel Economy Standard</v>
      </c>
      <c r="C158" s="354" t="str">
        <f t="shared" si="7"/>
        <v>Percentage Additional Improvement of Fuel Economy Std</v>
      </c>
      <c r="D158" s="253" t="s">
        <v>714</v>
      </c>
      <c r="E158" s="253" t="s">
        <v>690</v>
      </c>
      <c r="F158" s="253" t="s">
        <v>715</v>
      </c>
      <c r="G158" s="345" t="s">
        <v>710</v>
      </c>
      <c r="H158" s="18">
        <v>372</v>
      </c>
      <c r="I158" s="369" t="s">
        <v>670</v>
      </c>
      <c r="J158" s="368" t="str">
        <f>IF(ISBLANK(INDEX('Policy Characteristics'!D:D,MATCH($C158,'Policy Characteristics'!$C:$C,0))),"",INDEX('Policy Characteristics'!D:D,MATCH($C158,'Policy Characteristics'!$C:$C,0)))</f>
        <v>Vehicle Fuel Economy Standards</v>
      </c>
      <c r="K158" s="354"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4" t="str">
        <f>IF(ISBLANK(INDEX('Policy Characteristics'!I:I,MATCH($C158,'Policy Characteristics'!$C:$C,0))),"",INDEX('Policy Characteristics'!I:I,MATCH($C158,'Policy Characteristics'!$C:$C,0)))</f>
        <v>% change in miles/gal</v>
      </c>
      <c r="P158" s="3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4" t="str">
        <f>IF(ISBLANK(INDEX('Policy Characteristics'!K:K,MATCH($C158,'Policy Characteristics'!$C:$C,0))),"",INDEX('Policy Characteristics'!K:K,MATCH($C158,'Policy Characteristics'!$C:$C,0)))</f>
        <v>transportation-sector-main.html#fuel-econ-std</v>
      </c>
      <c r="R158" s="354" t="str">
        <f>IF(ISBLANK(INDEX('Policy Characteristics'!L:L,MATCH($C158,'Policy Characteristics'!$C:$C,0))),"",INDEX('Policy Characteristics'!L:L,MATCH($C158,'Policy Characteristics'!$C:$C,0)))</f>
        <v>fuel-economy-standard.html</v>
      </c>
    </row>
    <row r="159" spans="1:18" ht="20" customHeight="1">
      <c r="A159" s="354" t="str">
        <f>IF(ISBLANK(INDEX('Policy Characteristics'!A:A,MATCH($C159,'Policy Characteristics'!$C:$C,0))),"",INDEX('Policy Characteristics'!A:A,MATCH($C159,'Policy Characteristics'!$C:$C,0)))</f>
        <v>Transportation</v>
      </c>
      <c r="B159" s="366" t="str">
        <f>IF(ISBLANK(INDEX('Policy Characteristics'!B:B,MATCH($C159,'Policy Characteristics'!$C:$C,0))),"",INDEX('Policy Characteristics'!B:B,MATCH($C159,'Policy Characteristics'!$C:$C,0)))</f>
        <v>Fuel Economy Standard</v>
      </c>
      <c r="C159" s="354" t="str">
        <f t="shared" si="7"/>
        <v>Percentage Additional Improvement of Fuel Economy Std</v>
      </c>
      <c r="D159" s="253" t="s">
        <v>716</v>
      </c>
      <c r="E159" s="253" t="s">
        <v>690</v>
      </c>
      <c r="F159" s="253" t="s">
        <v>717</v>
      </c>
      <c r="G159" s="345" t="s">
        <v>710</v>
      </c>
      <c r="H159" s="18">
        <v>373</v>
      </c>
      <c r="I159" s="369" t="s">
        <v>680</v>
      </c>
      <c r="J159" s="368" t="str">
        <f>IF(ISBLANK(INDEX('Policy Characteristics'!D:D,MATCH($C159,'Policy Characteristics'!$C:$C,0))),"",INDEX('Policy Characteristics'!D:D,MATCH($C159,'Policy Characteristics'!$C:$C,0)))</f>
        <v>Vehicle Fuel Economy Standards</v>
      </c>
      <c r="K159" s="354"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4" t="str">
        <f>IF(ISBLANK(INDEX('Policy Characteristics'!I:I,MATCH($C159,'Policy Characteristics'!$C:$C,0))),"",INDEX('Policy Characteristics'!I:I,MATCH($C159,'Policy Characteristics'!$C:$C,0)))</f>
        <v>% change in miles/gal</v>
      </c>
      <c r="P159" s="3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4" t="str">
        <f>IF(ISBLANK(INDEX('Policy Characteristics'!K:K,MATCH($C159,'Policy Characteristics'!$C:$C,0))),"",INDEX('Policy Characteristics'!K:K,MATCH($C159,'Policy Characteristics'!$C:$C,0)))</f>
        <v>transportation-sector-main.html#fuel-econ-std</v>
      </c>
      <c r="R159" s="354" t="str">
        <f>IF(ISBLANK(INDEX('Policy Characteristics'!L:L,MATCH($C159,'Policy Characteristics'!$C:$C,0))),"",INDEX('Policy Characteristics'!L:L,MATCH($C159,'Policy Characteristics'!$C:$C,0)))</f>
        <v>fuel-economy-standard.html</v>
      </c>
    </row>
    <row r="160" spans="1:18" s="345" customFormat="1" ht="20" customHeight="1">
      <c r="A160" s="354" t="str">
        <f>IF(ISBLANK(INDEX('Policy Characteristics'!A:A,MATCH($C160,'Policy Characteristics'!$C:$C,0))),"",INDEX('Policy Characteristics'!A:A,MATCH($C160,'Policy Characteristics'!$C:$C,0)))</f>
        <v>Transportation</v>
      </c>
      <c r="B160" s="366" t="str">
        <f>IF(ISBLANK(INDEX('Policy Characteristics'!B:B,MATCH($C160,'Policy Characteristics'!$C:$C,0))),"",INDEX('Policy Characteristics'!B:B,MATCH($C160,'Policy Characteristics'!$C:$C,0)))</f>
        <v>Low Carbon Fuel Standard</v>
      </c>
      <c r="C160" s="345" t="s">
        <v>110</v>
      </c>
      <c r="D160" s="253"/>
      <c r="E160" s="253"/>
      <c r="F160" s="253"/>
      <c r="G160" s="253"/>
      <c r="H160" s="241">
        <v>190</v>
      </c>
      <c r="I160" s="367" t="s">
        <v>670</v>
      </c>
      <c r="J160" s="368" t="str">
        <f>IF(ISBLANK(INDEX('Policy Characteristics'!D:D,MATCH($C160,'Policy Characteristics'!$C:$C,0))),"",INDEX('Policy Characteristics'!D:D,MATCH($C160,'Policy Characteristics'!$C:$C,0)))</f>
        <v>Low Carbon Fuel Standard</v>
      </c>
      <c r="K160" s="354"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4" t="str">
        <f>IF(ISBLANK(INDEX('Policy Characteristics'!I:I,MATCH($C160,'Policy Characteristics'!$C:$C,0))),"",INDEX('Policy Characteristics'!I:I,MATCH($C160,'Policy Characteristics'!$C:$C,0)))</f>
        <v>% reduction in carbon emissions</v>
      </c>
      <c r="P160" s="3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4" t="str">
        <f>IF(ISBLANK(INDEX('Policy Characteristics'!K:K,MATCH($C160,'Policy Characteristics'!$C:$C,0))),"",INDEX('Policy Characteristics'!K:K,MATCH($C160,'Policy Characteristics'!$C:$C,0)))</f>
        <v>transportation-sector-main.html#lcfs</v>
      </c>
      <c r="R160" s="354" t="str">
        <f>IF(ISBLANK(INDEX('Policy Characteristics'!L:L,MATCH($C160,'Policy Characteristics'!$C:$C,0))),"",INDEX('Policy Characteristics'!L:L,MATCH($C160,'Policy Characteristics'!$C:$C,0)))</f>
        <v>low-carbon-fuel-standard.html</v>
      </c>
    </row>
    <row r="161" spans="1:18" s="345" customFormat="1" ht="20" customHeight="1">
      <c r="A161" s="354" t="str">
        <f>IF(ISBLANK(INDEX('Policy Characteristics'!A:A,MATCH($C161,'Policy Characteristics'!$C:$C,0))),"",INDEX('Policy Characteristics'!A:A,MATCH($C161,'Policy Characteristics'!$C:$C,0)))</f>
        <v>Transportation</v>
      </c>
      <c r="B161" s="366" t="str">
        <f>IF(ISBLANK(INDEX('Policy Characteristics'!B:B,MATCH($C161,'Policy Characteristics'!$C:$C,0))),"",INDEX('Policy Characteristics'!B:B,MATCH($C161,'Policy Characteristics'!$C:$C,0)))</f>
        <v>Non-BAU LCFS-Qualifying Vehicles</v>
      </c>
      <c r="C161" t="s">
        <v>117</v>
      </c>
      <c r="D161" s="253"/>
      <c r="E161" s="253"/>
      <c r="F161" s="253"/>
      <c r="G161" s="253"/>
      <c r="H161" s="241">
        <v>2284</v>
      </c>
      <c r="I161" s="367" t="s">
        <v>670</v>
      </c>
      <c r="J161" s="368" t="str">
        <f>IF(ISBLANK(INDEX('Policy Characteristics'!D:D,MATCH($C161,'Policy Characteristics'!$C:$C,0))),"",INDEX('Policy Characteristics'!D:D,MATCH($C161,'Policy Characteristics'!$C:$C,0)))</f>
        <v>Low Carbon Fuel Standard</v>
      </c>
      <c r="K161" s="354"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4" t="str">
        <f>IF(ISBLANK(INDEX('Policy Characteristics'!I:I,MATCH($C161,'Policy Characteristics'!$C:$C,0))),"",INDEX('Policy Characteristics'!I:I,MATCH($C161,'Policy Characteristics'!$C:$C,0)))</f>
        <v>on/off</v>
      </c>
      <c r="P161" s="3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4" t="str">
        <f>IF(ISBLANK(INDEX('Policy Characteristics'!K:K,MATCH($C161,'Policy Characteristics'!$C:$C,0))),"",INDEX('Policy Characteristics'!K:K,MATCH($C161,'Policy Characteristics'!$C:$C,0)))</f>
        <v>transportation-sector-main.html#lcfs</v>
      </c>
      <c r="R161" s="354" t="str">
        <f>IF(ISBLANK(INDEX('Policy Characteristics'!L:L,MATCH($C161,'Policy Characteristics'!$C:$C,0))),"",INDEX('Policy Characteristics'!L:L,MATCH($C161,'Policy Characteristics'!$C:$C,0)))</f>
        <v>low-carbon-fuel-standard.html</v>
      </c>
    </row>
    <row r="162" spans="1:18" ht="20" customHeight="1">
      <c r="A162" s="354" t="str">
        <f>IF(ISBLANK(INDEX('Policy Characteristics'!A:A,MATCH($C162,'Policy Characteristics'!$C:$C,0))),"",INDEX('Policy Characteristics'!A:A,MATCH($C162,'Policy Characteristics'!$C:$C,0)))</f>
        <v>Transportation</v>
      </c>
      <c r="B162" s="366" t="str">
        <f>IF(ISBLANK(INDEX('Policy Characteristics'!B:B,MATCH($C162,'Policy Characteristics'!$C:$C,0))),"",INDEX('Policy Characteristics'!B:B,MATCH($C162,'Policy Characteristics'!$C:$C,0)))</f>
        <v>Mode Shifting</v>
      </c>
      <c r="C162" t="s">
        <v>122</v>
      </c>
      <c r="D162" s="253" t="s">
        <v>714</v>
      </c>
      <c r="E162" s="253" t="s">
        <v>666</v>
      </c>
      <c r="F162" s="253" t="s">
        <v>715</v>
      </c>
      <c r="G162" s="345" t="s">
        <v>693</v>
      </c>
      <c r="H162" s="18">
        <v>848</v>
      </c>
      <c r="I162" s="367" t="s">
        <v>670</v>
      </c>
      <c r="J162" s="368" t="str">
        <f>IF(ISBLANK(INDEX('Policy Characteristics'!D:D,MATCH($C162,'Policy Characteristics'!$C:$C,0))),"",INDEX('Policy Characteristics'!D:D,MATCH($C162,'Policy Characteristics'!$C:$C,0)))</f>
        <v>Mode Shifting</v>
      </c>
      <c r="K162" s="354"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0.5</v>
      </c>
      <c r="N162" s="222">
        <f>IF(ISBLANK(INDEX('Policy Characteristics'!H:H,MATCH($C162,'Policy Characteristics'!$C:$C,0))),"",INDEX('Policy Characteristics'!H:H,MATCH($C162,'Policy Characteristics'!$C:$C,0)))</f>
        <v>0.01</v>
      </c>
      <c r="O162" s="354" t="str">
        <f>IF(ISBLANK(INDEX('Policy Characteristics'!I:I,MATCH($C162,'Policy Characteristics'!$C:$C,0))),"",INDEX('Policy Characteristics'!I:I,MATCH($C162,'Policy Characteristics'!$C:$C,0)))</f>
        <v>% of trips shifted</v>
      </c>
      <c r="P162" s="3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4" t="str">
        <f>IF(ISBLANK(INDEX('Policy Characteristics'!K:K,MATCH($C162,'Policy Characteristics'!$C:$C,0))),"",INDEX('Policy Characteristics'!K:K,MATCH($C162,'Policy Characteristics'!$C:$C,0)))</f>
        <v>transportation-sector-main.html#tdm</v>
      </c>
      <c r="R162" s="354" t="str">
        <f>IF(ISBLANK(INDEX('Policy Characteristics'!L:L,MATCH($C162,'Policy Characteristics'!$C:$C,0))),"",INDEX('Policy Characteristics'!L:L,MATCH($C162,'Policy Characteristics'!$C:$C,0)))</f>
        <v>transportation-demand-management.html</v>
      </c>
    </row>
    <row r="163" spans="1:18" ht="20" customHeight="1">
      <c r="A163" s="354" t="str">
        <f>IF(ISBLANK(INDEX('Policy Characteristics'!A:A,MATCH($C163,'Policy Characteristics'!$C:$C,0))),"",INDEX('Policy Characteristics'!A:A,MATCH($C163,'Policy Characteristics'!$C:$C,0)))</f>
        <v>Transportation</v>
      </c>
      <c r="B163" s="366" t="str">
        <f>IF(ISBLANK(INDEX('Policy Characteristics'!B:B,MATCH($C163,'Policy Characteristics'!$C:$C,0))),"",INDEX('Policy Characteristics'!B:B,MATCH($C163,'Policy Characteristics'!$C:$C,0)))</f>
        <v>Mode Shifting</v>
      </c>
      <c r="C163" s="354" t="str">
        <f t="shared" ref="C163:C173" si="8">C$162</f>
        <v>Percent of Travel Demand Shifted to Other Modes or Eliminated</v>
      </c>
      <c r="D163" s="253" t="s">
        <v>714</v>
      </c>
      <c r="E163" s="253" t="s">
        <v>682</v>
      </c>
      <c r="F163" s="253" t="s">
        <v>715</v>
      </c>
      <c r="G163" s="345" t="s">
        <v>706</v>
      </c>
      <c r="H163" s="18">
        <v>849</v>
      </c>
      <c r="I163" s="369" t="s">
        <v>680</v>
      </c>
      <c r="J163" s="368" t="str">
        <f>IF(ISBLANK(INDEX('Policy Characteristics'!D:D,MATCH($C163,'Policy Characteristics'!$C:$C,0))),"",INDEX('Policy Characteristics'!D:D,MATCH($C163,'Policy Characteristics'!$C:$C,0)))</f>
        <v>Mode Shifting</v>
      </c>
      <c r="K163" s="354"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0.5</v>
      </c>
      <c r="N163" s="222">
        <f>IF(ISBLANK(INDEX('Policy Characteristics'!H:H,MATCH($C163,'Policy Characteristics'!$C:$C,0))),"",INDEX('Policy Characteristics'!H:H,MATCH($C163,'Policy Characteristics'!$C:$C,0)))</f>
        <v>0.01</v>
      </c>
      <c r="O163" s="354" t="str">
        <f>IF(ISBLANK(INDEX('Policy Characteristics'!I:I,MATCH($C163,'Policy Characteristics'!$C:$C,0))),"",INDEX('Policy Characteristics'!I:I,MATCH($C163,'Policy Characteristics'!$C:$C,0)))</f>
        <v>% of trips shifted</v>
      </c>
      <c r="P163" s="3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4" t="str">
        <f>IF(ISBLANK(INDEX('Policy Characteristics'!K:K,MATCH($C163,'Policy Characteristics'!$C:$C,0))),"",INDEX('Policy Characteristics'!K:K,MATCH($C163,'Policy Characteristics'!$C:$C,0)))</f>
        <v>transportation-sector-main.html#tdm</v>
      </c>
      <c r="R163" s="354" t="str">
        <f>IF(ISBLANK(INDEX('Policy Characteristics'!L:L,MATCH($C163,'Policy Characteristics'!$C:$C,0))),"",INDEX('Policy Characteristics'!L:L,MATCH($C163,'Policy Characteristics'!$C:$C,0)))</f>
        <v>transportation-demand-management.html</v>
      </c>
    </row>
    <row r="164" spans="1:18" ht="20" customHeight="1">
      <c r="A164" s="354" t="str">
        <f>IF(ISBLANK(INDEX('Policy Characteristics'!A:A,MATCH($C164,'Policy Characteristics'!$C:$C,0))),"",INDEX('Policy Characteristics'!A:A,MATCH($C164,'Policy Characteristics'!$C:$C,0)))</f>
        <v>Transportation</v>
      </c>
      <c r="B164" s="366" t="str">
        <f>IF(ISBLANK(INDEX('Policy Characteristics'!B:B,MATCH($C164,'Policy Characteristics'!$C:$C,0))),"",INDEX('Policy Characteristics'!B:B,MATCH($C164,'Policy Characteristics'!$C:$C,0)))</f>
        <v>Mode Shifting</v>
      </c>
      <c r="C164" s="354" t="str">
        <f t="shared" si="8"/>
        <v>Percent of Travel Demand Shifted to Other Modes or Eliminated</v>
      </c>
      <c r="D164" s="253" t="s">
        <v>714</v>
      </c>
      <c r="E164" s="253" t="s">
        <v>684</v>
      </c>
      <c r="F164" s="253" t="s">
        <v>715</v>
      </c>
      <c r="G164" s="345" t="s">
        <v>707</v>
      </c>
      <c r="H164" s="18">
        <v>850</v>
      </c>
      <c r="I164" s="367" t="s">
        <v>670</v>
      </c>
      <c r="J164" s="368" t="str">
        <f>IF(ISBLANK(INDEX('Policy Characteristics'!D:D,MATCH($C164,'Policy Characteristics'!$C:$C,0))),"",INDEX('Policy Characteristics'!D:D,MATCH($C164,'Policy Characteristics'!$C:$C,0)))</f>
        <v>Mode Shifting</v>
      </c>
      <c r="K164" s="354"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0.5</v>
      </c>
      <c r="N164" s="222">
        <f>IF(ISBLANK(INDEX('Policy Characteristics'!H:H,MATCH($C164,'Policy Characteristics'!$C:$C,0))),"",INDEX('Policy Characteristics'!H:H,MATCH($C164,'Policy Characteristics'!$C:$C,0)))</f>
        <v>0.01</v>
      </c>
      <c r="O164" s="354" t="str">
        <f>IF(ISBLANK(INDEX('Policy Characteristics'!I:I,MATCH($C164,'Policy Characteristics'!$C:$C,0))),"",INDEX('Policy Characteristics'!I:I,MATCH($C164,'Policy Characteristics'!$C:$C,0)))</f>
        <v>% of trips shifted</v>
      </c>
      <c r="P164" s="3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4" t="str">
        <f>IF(ISBLANK(INDEX('Policy Characteristics'!K:K,MATCH($C164,'Policy Characteristics'!$C:$C,0))),"",INDEX('Policy Characteristics'!K:K,MATCH($C164,'Policy Characteristics'!$C:$C,0)))</f>
        <v>transportation-sector-main.html#tdm</v>
      </c>
      <c r="R164" s="354" t="str">
        <f>IF(ISBLANK(INDEX('Policy Characteristics'!L:L,MATCH($C164,'Policy Characteristics'!$C:$C,0))),"",INDEX('Policy Characteristics'!L:L,MATCH($C164,'Policy Characteristics'!$C:$C,0)))</f>
        <v>transportation-demand-management.html</v>
      </c>
    </row>
    <row r="165" spans="1:18" ht="20" customHeight="1">
      <c r="A165" s="354" t="str">
        <f>IF(ISBLANK(INDEX('Policy Characteristics'!A:A,MATCH($C165,'Policy Characteristics'!$C:$C,0))),"",INDEX('Policy Characteristics'!A:A,MATCH($C165,'Policy Characteristics'!$C:$C,0)))</f>
        <v>Transportation</v>
      </c>
      <c r="B165" s="366" t="str">
        <f>IF(ISBLANK(INDEX('Policy Characteristics'!B:B,MATCH($C165,'Policy Characteristics'!$C:$C,0))),"",INDEX('Policy Characteristics'!B:B,MATCH($C165,'Policy Characteristics'!$C:$C,0)))</f>
        <v>Mode Shifting</v>
      </c>
      <c r="C165" s="354" t="str">
        <f t="shared" si="8"/>
        <v>Percent of Travel Demand Shifted to Other Modes or Eliminated</v>
      </c>
      <c r="D165" s="253" t="s">
        <v>714</v>
      </c>
      <c r="E165" s="253" t="s">
        <v>686</v>
      </c>
      <c r="F165" s="253" t="s">
        <v>715</v>
      </c>
      <c r="G165" s="253" t="s">
        <v>708</v>
      </c>
      <c r="H165" s="18">
        <v>851</v>
      </c>
      <c r="I165" s="369" t="s">
        <v>680</v>
      </c>
      <c r="J165" s="368" t="str">
        <f>IF(ISBLANK(INDEX('Policy Characteristics'!D:D,MATCH($C165,'Policy Characteristics'!$C:$C,0))),"",INDEX('Policy Characteristics'!D:D,MATCH($C165,'Policy Characteristics'!$C:$C,0)))</f>
        <v>Mode Shifting</v>
      </c>
      <c r="K165" s="354"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0.5</v>
      </c>
      <c r="N165" s="222">
        <f>IF(ISBLANK(INDEX('Policy Characteristics'!H:H,MATCH($C165,'Policy Characteristics'!$C:$C,0))),"",INDEX('Policy Characteristics'!H:H,MATCH($C165,'Policy Characteristics'!$C:$C,0)))</f>
        <v>0.01</v>
      </c>
      <c r="O165" s="354" t="str">
        <f>IF(ISBLANK(INDEX('Policy Characteristics'!I:I,MATCH($C165,'Policy Characteristics'!$C:$C,0))),"",INDEX('Policy Characteristics'!I:I,MATCH($C165,'Policy Characteristics'!$C:$C,0)))</f>
        <v>% of trips shifted</v>
      </c>
      <c r="P165" s="3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4" t="str">
        <f>IF(ISBLANK(INDEX('Policy Characteristics'!K:K,MATCH($C165,'Policy Characteristics'!$C:$C,0))),"",INDEX('Policy Characteristics'!K:K,MATCH($C165,'Policy Characteristics'!$C:$C,0)))</f>
        <v>transportation-sector-main.html#tdm</v>
      </c>
      <c r="R165" s="354" t="str">
        <f>IF(ISBLANK(INDEX('Policy Characteristics'!L:L,MATCH($C165,'Policy Characteristics'!$C:$C,0))),"",INDEX('Policy Characteristics'!L:L,MATCH($C165,'Policy Characteristics'!$C:$C,0)))</f>
        <v>transportation-demand-management.html</v>
      </c>
    </row>
    <row r="166" spans="1:18" ht="20" customHeight="1">
      <c r="A166" s="354" t="str">
        <f>IF(ISBLANK(INDEX('Policy Characteristics'!A:A,MATCH($C166,'Policy Characteristics'!$C:$C,0))),"",INDEX('Policy Characteristics'!A:A,MATCH($C166,'Policy Characteristics'!$C:$C,0)))</f>
        <v>Transportation</v>
      </c>
      <c r="B166" s="366" t="str">
        <f>IF(ISBLANK(INDEX('Policy Characteristics'!B:B,MATCH($C166,'Policy Characteristics'!$C:$C,0))),"",INDEX('Policy Characteristics'!B:B,MATCH($C166,'Policy Characteristics'!$C:$C,0)))</f>
        <v>Mode Shifting</v>
      </c>
      <c r="C166" s="354" t="str">
        <f t="shared" si="8"/>
        <v>Percent of Travel Demand Shifted to Other Modes or Eliminated</v>
      </c>
      <c r="D166" s="253" t="s">
        <v>714</v>
      </c>
      <c r="E166" s="253" t="s">
        <v>688</v>
      </c>
      <c r="F166" s="253" t="s">
        <v>715</v>
      </c>
      <c r="G166" s="345" t="s">
        <v>709</v>
      </c>
      <c r="H166" s="18">
        <v>852</v>
      </c>
      <c r="I166" s="369" t="s">
        <v>680</v>
      </c>
      <c r="J166" s="368" t="str">
        <f>IF(ISBLANK(INDEX('Policy Characteristics'!D:D,MATCH($C166,'Policy Characteristics'!$C:$C,0))),"",INDEX('Policy Characteristics'!D:D,MATCH($C166,'Policy Characteristics'!$C:$C,0)))</f>
        <v>Mode Shifting</v>
      </c>
      <c r="K166" s="354"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0.5</v>
      </c>
      <c r="N166" s="222">
        <f>IF(ISBLANK(INDEX('Policy Characteristics'!H:H,MATCH($C166,'Policy Characteristics'!$C:$C,0))),"",INDEX('Policy Characteristics'!H:H,MATCH($C166,'Policy Characteristics'!$C:$C,0)))</f>
        <v>0.01</v>
      </c>
      <c r="O166" s="354" t="str">
        <f>IF(ISBLANK(INDEX('Policy Characteristics'!I:I,MATCH($C166,'Policy Characteristics'!$C:$C,0))),"",INDEX('Policy Characteristics'!I:I,MATCH($C166,'Policy Characteristics'!$C:$C,0)))</f>
        <v>% of trips shifted</v>
      </c>
      <c r="P166" s="3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4" t="str">
        <f>IF(ISBLANK(INDEX('Policy Characteristics'!K:K,MATCH($C166,'Policy Characteristics'!$C:$C,0))),"",INDEX('Policy Characteristics'!K:K,MATCH($C166,'Policy Characteristics'!$C:$C,0)))</f>
        <v>transportation-sector-main.html#tdm</v>
      </c>
      <c r="R166" s="354" t="str">
        <f>IF(ISBLANK(INDEX('Policy Characteristics'!L:L,MATCH($C166,'Policy Characteristics'!$C:$C,0))),"",INDEX('Policy Characteristics'!L:L,MATCH($C166,'Policy Characteristics'!$C:$C,0)))</f>
        <v>transportation-demand-management.html</v>
      </c>
    </row>
    <row r="167" spans="1:18" ht="20" customHeight="1">
      <c r="A167" s="354" t="str">
        <f>IF(ISBLANK(INDEX('Policy Characteristics'!A:A,MATCH($C167,'Policy Characteristics'!$C:$C,0))),"",INDEX('Policy Characteristics'!A:A,MATCH($C167,'Policy Characteristics'!$C:$C,0)))</f>
        <v>Transportation</v>
      </c>
      <c r="B167" s="366" t="str">
        <f>IF(ISBLANK(INDEX('Policy Characteristics'!B:B,MATCH($C167,'Policy Characteristics'!$C:$C,0))),"",INDEX('Policy Characteristics'!B:B,MATCH($C167,'Policy Characteristics'!$C:$C,0)))</f>
        <v>Mode Shifting</v>
      </c>
      <c r="C167" s="354" t="str">
        <f t="shared" si="8"/>
        <v>Percent of Travel Demand Shifted to Other Modes or Eliminated</v>
      </c>
      <c r="D167" s="253" t="s">
        <v>714</v>
      </c>
      <c r="E167" s="253" t="s">
        <v>690</v>
      </c>
      <c r="F167" s="253" t="s">
        <v>715</v>
      </c>
      <c r="G167" s="253" t="s">
        <v>710</v>
      </c>
      <c r="H167" s="18">
        <v>853</v>
      </c>
      <c r="I167" s="369" t="s">
        <v>680</v>
      </c>
      <c r="J167" s="368" t="str">
        <f>IF(ISBLANK(INDEX('Policy Characteristics'!D:D,MATCH($C167,'Policy Characteristics'!$C:$C,0))),"",INDEX('Policy Characteristics'!D:D,MATCH($C167,'Policy Characteristics'!$C:$C,0)))</f>
        <v>Mode Shifting</v>
      </c>
      <c r="K167" s="354"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0.5</v>
      </c>
      <c r="N167" s="222">
        <f>IF(ISBLANK(INDEX('Policy Characteristics'!H:H,MATCH($C167,'Policy Characteristics'!$C:$C,0))),"",INDEX('Policy Characteristics'!H:H,MATCH($C167,'Policy Characteristics'!$C:$C,0)))</f>
        <v>0.01</v>
      </c>
      <c r="O167" s="354" t="str">
        <f>IF(ISBLANK(INDEX('Policy Characteristics'!I:I,MATCH($C167,'Policy Characteristics'!$C:$C,0))),"",INDEX('Policy Characteristics'!I:I,MATCH($C167,'Policy Characteristics'!$C:$C,0)))</f>
        <v>% of trips shifted</v>
      </c>
      <c r="P167" s="3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4" t="str">
        <f>IF(ISBLANK(INDEX('Policy Characteristics'!K:K,MATCH($C167,'Policy Characteristics'!$C:$C,0))),"",INDEX('Policy Characteristics'!K:K,MATCH($C167,'Policy Characteristics'!$C:$C,0)))</f>
        <v>transportation-sector-main.html#tdm</v>
      </c>
      <c r="R167" s="354" t="str">
        <f>IF(ISBLANK(INDEX('Policy Characteristics'!L:L,MATCH($C167,'Policy Characteristics'!$C:$C,0))),"",INDEX('Policy Characteristics'!L:L,MATCH($C167,'Policy Characteristics'!$C:$C,0)))</f>
        <v>transportation-demand-management.html</v>
      </c>
    </row>
    <row r="168" spans="1:18" ht="20" customHeight="1">
      <c r="A168" s="354" t="str">
        <f>IF(ISBLANK(INDEX('Policy Characteristics'!A:A,MATCH($C168,'Policy Characteristics'!$C:$C,0))),"",INDEX('Policy Characteristics'!A:A,MATCH($C168,'Policy Characteristics'!$C:$C,0)))</f>
        <v>Transportation</v>
      </c>
      <c r="B168" s="366" t="str">
        <f>IF(ISBLANK(INDEX('Policy Characteristics'!B:B,MATCH($C168,'Policy Characteristics'!$C:$C,0))),"",INDEX('Policy Characteristics'!B:B,MATCH($C168,'Policy Characteristics'!$C:$C,0)))</f>
        <v>Mode Shifting</v>
      </c>
      <c r="C168" s="354" t="str">
        <f t="shared" si="8"/>
        <v>Percent of Travel Demand Shifted to Other Modes or Eliminated</v>
      </c>
      <c r="D168" s="253" t="s">
        <v>716</v>
      </c>
      <c r="E168" s="253" t="s">
        <v>666</v>
      </c>
      <c r="F168" s="253" t="s">
        <v>717</v>
      </c>
      <c r="G168" s="345" t="s">
        <v>711</v>
      </c>
      <c r="H168" s="18">
        <v>854</v>
      </c>
      <c r="I168" s="369" t="s">
        <v>680</v>
      </c>
      <c r="J168" s="368" t="str">
        <f>IF(ISBLANK(INDEX('Policy Characteristics'!D:D,MATCH($C168,'Policy Characteristics'!$C:$C,0))),"",INDEX('Policy Characteristics'!D:D,MATCH($C168,'Policy Characteristics'!$C:$C,0)))</f>
        <v>Mode Shifting</v>
      </c>
      <c r="K168" s="354"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0.5</v>
      </c>
      <c r="N168" s="222">
        <f>IF(ISBLANK(INDEX('Policy Characteristics'!H:H,MATCH($C168,'Policy Characteristics'!$C:$C,0))),"",INDEX('Policy Characteristics'!H:H,MATCH($C168,'Policy Characteristics'!$C:$C,0)))</f>
        <v>0.01</v>
      </c>
      <c r="O168" s="354" t="str">
        <f>IF(ISBLANK(INDEX('Policy Characteristics'!I:I,MATCH($C168,'Policy Characteristics'!$C:$C,0))),"",INDEX('Policy Characteristics'!I:I,MATCH($C168,'Policy Characteristics'!$C:$C,0)))</f>
        <v>% of trips shifted</v>
      </c>
      <c r="P168" s="3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4" t="str">
        <f>IF(ISBLANK(INDEX('Policy Characteristics'!K:K,MATCH($C168,'Policy Characteristics'!$C:$C,0))),"",INDEX('Policy Characteristics'!K:K,MATCH($C168,'Policy Characteristics'!$C:$C,0)))</f>
        <v>transportation-sector-main.html#tdm</v>
      </c>
      <c r="R168" s="354" t="str">
        <f>IF(ISBLANK(INDEX('Policy Characteristics'!L:L,MATCH($C168,'Policy Characteristics'!$C:$C,0))),"",INDEX('Policy Characteristics'!L:L,MATCH($C168,'Policy Characteristics'!$C:$C,0)))</f>
        <v>transportation-demand-management.html</v>
      </c>
    </row>
    <row r="169" spans="1:18" ht="20" customHeight="1">
      <c r="A169" s="354" t="str">
        <f>IF(ISBLANK(INDEX('Policy Characteristics'!A:A,MATCH($C169,'Policy Characteristics'!$C:$C,0))),"",INDEX('Policy Characteristics'!A:A,MATCH($C169,'Policy Characteristics'!$C:$C,0)))</f>
        <v>Transportation</v>
      </c>
      <c r="B169" s="366" t="str">
        <f>IF(ISBLANK(INDEX('Policy Characteristics'!B:B,MATCH($C169,'Policy Characteristics'!$C:$C,0))),"",INDEX('Policy Characteristics'!B:B,MATCH($C169,'Policy Characteristics'!$C:$C,0)))</f>
        <v>Mode Shifting</v>
      </c>
      <c r="C169" s="354" t="str">
        <f t="shared" si="8"/>
        <v>Percent of Travel Demand Shifted to Other Modes or Eliminated</v>
      </c>
      <c r="D169" s="253" t="s">
        <v>716</v>
      </c>
      <c r="E169" s="253" t="s">
        <v>682</v>
      </c>
      <c r="F169" s="253" t="s">
        <v>717</v>
      </c>
      <c r="G169" s="345" t="s">
        <v>712</v>
      </c>
      <c r="H169" s="18">
        <v>855</v>
      </c>
      <c r="I169" s="367" t="s">
        <v>670</v>
      </c>
      <c r="J169" s="368" t="str">
        <f>IF(ISBLANK(INDEX('Policy Characteristics'!D:D,MATCH($C169,'Policy Characteristics'!$C:$C,0))),"",INDEX('Policy Characteristics'!D:D,MATCH($C169,'Policy Characteristics'!$C:$C,0)))</f>
        <v>Mode Shifting</v>
      </c>
      <c r="K169" s="354"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0.5</v>
      </c>
      <c r="N169" s="222">
        <f>IF(ISBLANK(INDEX('Policy Characteristics'!H:H,MATCH($C169,'Policy Characteristics'!$C:$C,0))),"",INDEX('Policy Characteristics'!H:H,MATCH($C169,'Policy Characteristics'!$C:$C,0)))</f>
        <v>0.01</v>
      </c>
      <c r="O169" s="354" t="str">
        <f>IF(ISBLANK(INDEX('Policy Characteristics'!I:I,MATCH($C169,'Policy Characteristics'!$C:$C,0))),"",INDEX('Policy Characteristics'!I:I,MATCH($C169,'Policy Characteristics'!$C:$C,0)))</f>
        <v>% of trips shifted</v>
      </c>
      <c r="P169" s="3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4" t="str">
        <f>IF(ISBLANK(INDEX('Policy Characteristics'!K:K,MATCH($C169,'Policy Characteristics'!$C:$C,0))),"",INDEX('Policy Characteristics'!K:K,MATCH($C169,'Policy Characteristics'!$C:$C,0)))</f>
        <v>transportation-sector-main.html#tdm</v>
      </c>
      <c r="R169" s="354" t="str">
        <f>IF(ISBLANK(INDEX('Policy Characteristics'!L:L,MATCH($C169,'Policy Characteristics'!$C:$C,0))),"",INDEX('Policy Characteristics'!L:L,MATCH($C169,'Policy Characteristics'!$C:$C,0)))</f>
        <v>transportation-demand-management.html</v>
      </c>
    </row>
    <row r="170" spans="1:18" ht="20" customHeight="1">
      <c r="A170" s="354" t="str">
        <f>IF(ISBLANK(INDEX('Policy Characteristics'!A:A,MATCH($C170,'Policy Characteristics'!$C:$C,0))),"",INDEX('Policy Characteristics'!A:A,MATCH($C170,'Policy Characteristics'!$C:$C,0)))</f>
        <v>Transportation</v>
      </c>
      <c r="B170" s="366" t="str">
        <f>IF(ISBLANK(INDEX('Policy Characteristics'!B:B,MATCH($C170,'Policy Characteristics'!$C:$C,0))),"",INDEX('Policy Characteristics'!B:B,MATCH($C170,'Policy Characteristics'!$C:$C,0)))</f>
        <v>Mode Shifting</v>
      </c>
      <c r="C170" s="354" t="str">
        <f t="shared" si="8"/>
        <v>Percent of Travel Demand Shifted to Other Modes or Eliminated</v>
      </c>
      <c r="D170" s="253" t="s">
        <v>716</v>
      </c>
      <c r="E170" s="253" t="s">
        <v>684</v>
      </c>
      <c r="F170" s="253" t="s">
        <v>717</v>
      </c>
      <c r="G170" s="345" t="s">
        <v>707</v>
      </c>
      <c r="H170" s="18">
        <v>856</v>
      </c>
      <c r="I170" s="369" t="s">
        <v>680</v>
      </c>
      <c r="J170" s="368" t="str">
        <f>IF(ISBLANK(INDEX('Policy Characteristics'!D:D,MATCH($C170,'Policy Characteristics'!$C:$C,0))),"",INDEX('Policy Characteristics'!D:D,MATCH($C170,'Policy Characteristics'!$C:$C,0)))</f>
        <v>Mode Shifting</v>
      </c>
      <c r="K170" s="354"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0.5</v>
      </c>
      <c r="N170" s="222">
        <f>IF(ISBLANK(INDEX('Policy Characteristics'!H:H,MATCH($C170,'Policy Characteristics'!$C:$C,0))),"",INDEX('Policy Characteristics'!H:H,MATCH($C170,'Policy Characteristics'!$C:$C,0)))</f>
        <v>0.01</v>
      </c>
      <c r="O170" s="354" t="str">
        <f>IF(ISBLANK(INDEX('Policy Characteristics'!I:I,MATCH($C170,'Policy Characteristics'!$C:$C,0))),"",INDEX('Policy Characteristics'!I:I,MATCH($C170,'Policy Characteristics'!$C:$C,0)))</f>
        <v>% of trips shifted</v>
      </c>
      <c r="P170" s="3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4" t="str">
        <f>IF(ISBLANK(INDEX('Policy Characteristics'!K:K,MATCH($C170,'Policy Characteristics'!$C:$C,0))),"",INDEX('Policy Characteristics'!K:K,MATCH($C170,'Policy Characteristics'!$C:$C,0)))</f>
        <v>transportation-sector-main.html#tdm</v>
      </c>
      <c r="R170" s="354" t="str">
        <f>IF(ISBLANK(INDEX('Policy Characteristics'!L:L,MATCH($C170,'Policy Characteristics'!$C:$C,0))),"",INDEX('Policy Characteristics'!L:L,MATCH($C170,'Policy Characteristics'!$C:$C,0)))</f>
        <v>transportation-demand-management.html</v>
      </c>
    </row>
    <row r="171" spans="1:18" ht="20" customHeight="1">
      <c r="A171" s="354" t="str">
        <f>IF(ISBLANK(INDEX('Policy Characteristics'!A:A,MATCH($C171,'Policy Characteristics'!$C:$C,0))),"",INDEX('Policy Characteristics'!A:A,MATCH($C171,'Policy Characteristics'!$C:$C,0)))</f>
        <v>Transportation</v>
      </c>
      <c r="B171" s="366" t="str">
        <f>IF(ISBLANK(INDEX('Policy Characteristics'!B:B,MATCH($C171,'Policy Characteristics'!$C:$C,0))),"",INDEX('Policy Characteristics'!B:B,MATCH($C171,'Policy Characteristics'!$C:$C,0)))</f>
        <v>Mode Shifting</v>
      </c>
      <c r="C171" s="354" t="str">
        <f t="shared" si="8"/>
        <v>Percent of Travel Demand Shifted to Other Modes or Eliminated</v>
      </c>
      <c r="D171" s="253" t="s">
        <v>716</v>
      </c>
      <c r="E171" s="253" t="s">
        <v>686</v>
      </c>
      <c r="F171" s="253" t="s">
        <v>717</v>
      </c>
      <c r="G171" s="253" t="s">
        <v>708</v>
      </c>
      <c r="H171" s="18">
        <v>857</v>
      </c>
      <c r="I171" s="369" t="s">
        <v>670</v>
      </c>
      <c r="J171" s="368" t="str">
        <f>IF(ISBLANK(INDEX('Policy Characteristics'!D:D,MATCH($C171,'Policy Characteristics'!$C:$C,0))),"",INDEX('Policy Characteristics'!D:D,MATCH($C171,'Policy Characteristics'!$C:$C,0)))</f>
        <v>Mode Shifting</v>
      </c>
      <c r="K171" s="354"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0.5</v>
      </c>
      <c r="N171" s="222">
        <f>IF(ISBLANK(INDEX('Policy Characteristics'!H:H,MATCH($C171,'Policy Characteristics'!$C:$C,0))),"",INDEX('Policy Characteristics'!H:H,MATCH($C171,'Policy Characteristics'!$C:$C,0)))</f>
        <v>0.01</v>
      </c>
      <c r="O171" s="354" t="str">
        <f>IF(ISBLANK(INDEX('Policy Characteristics'!I:I,MATCH($C171,'Policy Characteristics'!$C:$C,0))),"",INDEX('Policy Characteristics'!I:I,MATCH($C171,'Policy Characteristics'!$C:$C,0)))</f>
        <v>% of trips shifted</v>
      </c>
      <c r="P171" s="3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4" t="str">
        <f>IF(ISBLANK(INDEX('Policy Characteristics'!K:K,MATCH($C171,'Policy Characteristics'!$C:$C,0))),"",INDEX('Policy Characteristics'!K:K,MATCH($C171,'Policy Characteristics'!$C:$C,0)))</f>
        <v>transportation-sector-main.html#tdm</v>
      </c>
      <c r="R171" s="354" t="str">
        <f>IF(ISBLANK(INDEX('Policy Characteristics'!L:L,MATCH($C171,'Policy Characteristics'!$C:$C,0))),"",INDEX('Policy Characteristics'!L:L,MATCH($C171,'Policy Characteristics'!$C:$C,0)))</f>
        <v>transportation-demand-management.html</v>
      </c>
    </row>
    <row r="172" spans="1:18" ht="20" customHeight="1">
      <c r="A172" s="354" t="str">
        <f>IF(ISBLANK(INDEX('Policy Characteristics'!A:A,MATCH($C172,'Policy Characteristics'!$C:$C,0))),"",INDEX('Policy Characteristics'!A:A,MATCH($C172,'Policy Characteristics'!$C:$C,0)))</f>
        <v>Transportation</v>
      </c>
      <c r="B172" s="366" t="str">
        <f>IF(ISBLANK(INDEX('Policy Characteristics'!B:B,MATCH($C172,'Policy Characteristics'!$C:$C,0))),"",INDEX('Policy Characteristics'!B:B,MATCH($C172,'Policy Characteristics'!$C:$C,0)))</f>
        <v>Mode Shifting</v>
      </c>
      <c r="C172" s="354" t="str">
        <f t="shared" si="8"/>
        <v>Percent of Travel Demand Shifted to Other Modes or Eliminated</v>
      </c>
      <c r="D172" s="253" t="s">
        <v>716</v>
      </c>
      <c r="E172" s="253" t="s">
        <v>688</v>
      </c>
      <c r="F172" s="253" t="s">
        <v>717</v>
      </c>
      <c r="G172" s="345" t="s">
        <v>713</v>
      </c>
      <c r="H172" s="18">
        <v>858</v>
      </c>
      <c r="I172" s="369" t="s">
        <v>680</v>
      </c>
      <c r="J172" s="368" t="str">
        <f>IF(ISBLANK(INDEX('Policy Characteristics'!D:D,MATCH($C172,'Policy Characteristics'!$C:$C,0))),"",INDEX('Policy Characteristics'!D:D,MATCH($C172,'Policy Characteristics'!$C:$C,0)))</f>
        <v>Mode Shifting</v>
      </c>
      <c r="K172" s="354"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0.5</v>
      </c>
      <c r="N172" s="222">
        <f>IF(ISBLANK(INDEX('Policy Characteristics'!H:H,MATCH($C172,'Policy Characteristics'!$C:$C,0))),"",INDEX('Policy Characteristics'!H:H,MATCH($C172,'Policy Characteristics'!$C:$C,0)))</f>
        <v>0.01</v>
      </c>
      <c r="O172" s="354" t="str">
        <f>IF(ISBLANK(INDEX('Policy Characteristics'!I:I,MATCH($C172,'Policy Characteristics'!$C:$C,0))),"",INDEX('Policy Characteristics'!I:I,MATCH($C172,'Policy Characteristics'!$C:$C,0)))</f>
        <v>% of trips shifted</v>
      </c>
      <c r="P172" s="3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4" t="str">
        <f>IF(ISBLANK(INDEX('Policy Characteristics'!K:K,MATCH($C172,'Policy Characteristics'!$C:$C,0))),"",INDEX('Policy Characteristics'!K:K,MATCH($C172,'Policy Characteristics'!$C:$C,0)))</f>
        <v>transportation-sector-main.html#tdm</v>
      </c>
      <c r="R172" s="354" t="str">
        <f>IF(ISBLANK(INDEX('Policy Characteristics'!L:L,MATCH($C172,'Policy Characteristics'!$C:$C,0))),"",INDEX('Policy Characteristics'!L:L,MATCH($C172,'Policy Characteristics'!$C:$C,0)))</f>
        <v>transportation-demand-management.html</v>
      </c>
    </row>
    <row r="173" spans="1:18" ht="20" customHeight="1">
      <c r="A173" s="354" t="str">
        <f>IF(ISBLANK(INDEX('Policy Characteristics'!A:A,MATCH($C173,'Policy Characteristics'!$C:$C,0))),"",INDEX('Policy Characteristics'!A:A,MATCH($C173,'Policy Characteristics'!$C:$C,0)))</f>
        <v>Transportation</v>
      </c>
      <c r="B173" s="366" t="str">
        <f>IF(ISBLANK(INDEX('Policy Characteristics'!B:B,MATCH($C173,'Policy Characteristics'!$C:$C,0))),"",INDEX('Policy Characteristics'!B:B,MATCH($C173,'Policy Characteristics'!$C:$C,0)))</f>
        <v>Mode Shifting</v>
      </c>
      <c r="C173" s="354" t="str">
        <f t="shared" si="8"/>
        <v>Percent of Travel Demand Shifted to Other Modes or Eliminated</v>
      </c>
      <c r="D173" s="253" t="s">
        <v>716</v>
      </c>
      <c r="E173" s="253" t="s">
        <v>690</v>
      </c>
      <c r="F173" s="253" t="s">
        <v>717</v>
      </c>
      <c r="G173" s="253" t="s">
        <v>710</v>
      </c>
      <c r="H173" s="18">
        <v>859</v>
      </c>
      <c r="I173" s="369" t="s">
        <v>680</v>
      </c>
      <c r="J173" s="368" t="str">
        <f>IF(ISBLANK(INDEX('Policy Characteristics'!D:D,MATCH($C173,'Policy Characteristics'!$C:$C,0))),"",INDEX('Policy Characteristics'!D:D,MATCH($C173,'Policy Characteristics'!$C:$C,0)))</f>
        <v>Mode Shifting</v>
      </c>
      <c r="K173" s="354"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0.5</v>
      </c>
      <c r="N173" s="222">
        <f>IF(ISBLANK(INDEX('Policy Characteristics'!H:H,MATCH($C173,'Policy Characteristics'!$C:$C,0))),"",INDEX('Policy Characteristics'!H:H,MATCH($C173,'Policy Characteristics'!$C:$C,0)))</f>
        <v>0.01</v>
      </c>
      <c r="O173" s="354" t="str">
        <f>IF(ISBLANK(INDEX('Policy Characteristics'!I:I,MATCH($C173,'Policy Characteristics'!$C:$C,0))),"",INDEX('Policy Characteristics'!I:I,MATCH($C173,'Policy Characteristics'!$C:$C,0)))</f>
        <v>% of trips shifted</v>
      </c>
      <c r="P173" s="3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4" t="str">
        <f>IF(ISBLANK(INDEX('Policy Characteristics'!K:K,MATCH($C173,'Policy Characteristics'!$C:$C,0))),"",INDEX('Policy Characteristics'!K:K,MATCH($C173,'Policy Characteristics'!$C:$C,0)))</f>
        <v>transportation-sector-main.html#tdm</v>
      </c>
      <c r="R173" s="354" t="str">
        <f>IF(ISBLANK(INDEX('Policy Characteristics'!L:L,MATCH($C173,'Policy Characteristics'!$C:$C,0))),"",INDEX('Policy Characteristics'!L:L,MATCH($C173,'Policy Characteristics'!$C:$C,0)))</f>
        <v>transportation-demand-management.html</v>
      </c>
    </row>
    <row r="174" spans="1:18" ht="20" customHeight="1">
      <c r="A174" s="354" t="str">
        <f>IF(ISBLANK(INDEX('Policy Characteristics'!A:A,MATCH($C174,'Policy Characteristics'!$C:$C,0))),"",INDEX('Policy Characteristics'!A:A,MATCH($C174,'Policy Characteristics'!$C:$C,0)))</f>
        <v>Transportation</v>
      </c>
      <c r="B174" s="366" t="str">
        <f>IF(ISBLANK(INDEX('Policy Characteristics'!B:B,MATCH($C174,'Policy Characteristics'!$C:$C,0))),"",INDEX('Policy Characteristics'!B:B,MATCH($C174,'Policy Characteristics'!$C:$C,0)))</f>
        <v>Federal Zero-Emission Vehicle Sales Standard</v>
      </c>
      <c r="C174" t="s">
        <v>129</v>
      </c>
      <c r="D174" s="253" t="s">
        <v>714</v>
      </c>
      <c r="E174" s="253" t="s">
        <v>666</v>
      </c>
      <c r="F174" s="253" t="s">
        <v>715</v>
      </c>
      <c r="G174" s="345" t="s">
        <v>693</v>
      </c>
      <c r="H174" s="241">
        <v>186</v>
      </c>
      <c r="I174" s="367" t="s">
        <v>670</v>
      </c>
      <c r="J174" s="368" t="str">
        <f>IF(ISBLANK(INDEX('Policy Characteristics'!D:D,MATCH($C174,'Policy Characteristics'!$C:$C,0))),"",INDEX('Policy Characteristics'!D:D,MATCH($C174,'Policy Characteristics'!$C:$C,0)))</f>
        <v>ZEV Sales Standard</v>
      </c>
      <c r="K174" s="354"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4" t="str">
        <f>IF(ISBLANK(INDEX('Policy Characteristics'!I:I,MATCH($C174,'Policy Characteristics'!$C:$C,0))),"",INDEX('Policy Characteristics'!I:I,MATCH($C174,'Policy Characteristics'!$C:$C,0)))</f>
        <v>% of new vehicles sold</v>
      </c>
      <c r="P174" s="3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4" t="str">
        <f>IF(ISBLANK(INDEX('Policy Characteristics'!K:K,MATCH($C174,'Policy Characteristics'!$C:$C,0))),"",INDEX('Policy Characteristics'!K:K,MATCH($C174,'Policy Characteristics'!$C:$C,0)))</f>
        <v>transportation-sector-main.html#ev-mandate</v>
      </c>
      <c r="R174" s="354" t="str">
        <f>IF(ISBLANK(INDEX('Policy Characteristics'!L:L,MATCH($C174,'Policy Characteristics'!$C:$C,0))),"",INDEX('Policy Characteristics'!L:L,MATCH($C174,'Policy Characteristics'!$C:$C,0)))</f>
        <v>ev-mandate.html</v>
      </c>
    </row>
    <row r="175" spans="1:18" ht="20" customHeight="1">
      <c r="A175" s="354" t="str">
        <f>IF(ISBLANK(INDEX('Policy Characteristics'!A:A,MATCH($C175,'Policy Characteristics'!$C:$C,0))),"",INDEX('Policy Characteristics'!A:A,MATCH($C175,'Policy Characteristics'!$C:$C,0)))</f>
        <v>Transportation</v>
      </c>
      <c r="B175" s="366" t="str">
        <f>IF(ISBLANK(INDEX('Policy Characteristics'!B:B,MATCH($C175,'Policy Characteristics'!$C:$C,0))),"",INDEX('Policy Characteristics'!B:B,MATCH($C175,'Policy Characteristics'!$C:$C,0)))</f>
        <v>Federal Zero-Emission Vehicle Sales Standard</v>
      </c>
      <c r="C175" s="354" t="str">
        <f>C$174</f>
        <v>Additional Minimum Required ZEV Sales Percentage for Model Region</v>
      </c>
      <c r="D175" s="345" t="s">
        <v>716</v>
      </c>
      <c r="E175" s="345" t="s">
        <v>666</v>
      </c>
      <c r="F175" s="345" t="s">
        <v>717</v>
      </c>
      <c r="G175" s="345" t="s">
        <v>711</v>
      </c>
      <c r="H175" s="241">
        <v>203</v>
      </c>
      <c r="I175" s="369" t="s">
        <v>670</v>
      </c>
      <c r="J175" s="368" t="str">
        <f>IF(ISBLANK(INDEX('Policy Characteristics'!D:D,MATCH($C175,'Policy Characteristics'!$C:$C,0))),"",INDEX('Policy Characteristics'!D:D,MATCH($C175,'Policy Characteristics'!$C:$C,0)))</f>
        <v>ZEV Sales Standard</v>
      </c>
      <c r="K175" s="354"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4" t="str">
        <f>IF(ISBLANK(INDEX('Policy Characteristics'!I:I,MATCH($C175,'Policy Characteristics'!$C:$C,0))),"",INDEX('Policy Characteristics'!I:I,MATCH($C175,'Policy Characteristics'!$C:$C,0)))</f>
        <v>% of new vehicles sold</v>
      </c>
      <c r="P175" s="3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4" t="str">
        <f>IF(ISBLANK(INDEX('Policy Characteristics'!K:K,MATCH($C175,'Policy Characteristics'!$C:$C,0))),"",INDEX('Policy Characteristics'!K:K,MATCH($C175,'Policy Characteristics'!$C:$C,0)))</f>
        <v>transportation-sector-main.html#ev-mandate</v>
      </c>
      <c r="R175" s="354" t="str">
        <f>IF(ISBLANK(INDEX('Policy Characteristics'!L:L,MATCH($C175,'Policy Characteristics'!$C:$C,0))),"",INDEX('Policy Characteristics'!L:L,MATCH($C175,'Policy Characteristics'!$C:$C,0)))</f>
        <v>ev-mandate.html</v>
      </c>
    </row>
    <row r="176" spans="1:18" ht="20" customHeight="1">
      <c r="A176" s="354" t="str">
        <f>IF(ISBLANK(INDEX('Policy Characteristics'!A:A,MATCH($C176,'Policy Characteristics'!$C:$C,0))),"",INDEX('Policy Characteristics'!A:A,MATCH($C176,'Policy Characteristics'!$C:$C,0)))</f>
        <v>Transportation</v>
      </c>
      <c r="B176" s="366" t="str">
        <f>IF(ISBLANK(INDEX('Policy Characteristics'!B:B,MATCH($C176,'Policy Characteristics'!$C:$C,0))),"",INDEX('Policy Characteristics'!B:B,MATCH($C176,'Policy Characteristics'!$C:$C,0)))</f>
        <v>Federal Zero-Emission Vehicle Sales Standard</v>
      </c>
      <c r="C176" s="354" t="str">
        <f t="shared" ref="C176:C185" si="9">C$174</f>
        <v>Additional Minimum Required ZEV Sales Percentage for Model Region</v>
      </c>
      <c r="D176" s="345" t="s">
        <v>714</v>
      </c>
      <c r="E176" s="345" t="s">
        <v>682</v>
      </c>
      <c r="F176" s="345" t="s">
        <v>715</v>
      </c>
      <c r="G176" s="345" t="s">
        <v>706</v>
      </c>
      <c r="H176" s="241">
        <v>187</v>
      </c>
      <c r="I176" s="367" t="s">
        <v>670</v>
      </c>
      <c r="J176" s="368" t="str">
        <f>IF(ISBLANK(INDEX('Policy Characteristics'!D:D,MATCH($C176,'Policy Characteristics'!$C:$C,0))),"",INDEX('Policy Characteristics'!D:D,MATCH($C176,'Policy Characteristics'!$C:$C,0)))</f>
        <v>ZEV Sales Standard</v>
      </c>
      <c r="K176" s="354"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4" t="str">
        <f>IF(ISBLANK(INDEX('Policy Characteristics'!I:I,MATCH($C176,'Policy Characteristics'!$C:$C,0))),"",INDEX('Policy Characteristics'!I:I,MATCH($C176,'Policy Characteristics'!$C:$C,0)))</f>
        <v>% of new vehicles sold</v>
      </c>
      <c r="P176" s="3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4" t="str">
        <f>IF(ISBLANK(INDEX('Policy Characteristics'!K:K,MATCH($C176,'Policy Characteristics'!$C:$C,0))),"",INDEX('Policy Characteristics'!K:K,MATCH($C176,'Policy Characteristics'!$C:$C,0)))</f>
        <v>transportation-sector-main.html#ev-mandate</v>
      </c>
      <c r="R176" s="354" t="str">
        <f>IF(ISBLANK(INDEX('Policy Characteristics'!L:L,MATCH($C176,'Policy Characteristics'!$C:$C,0))),"",INDEX('Policy Characteristics'!L:L,MATCH($C176,'Policy Characteristics'!$C:$C,0)))</f>
        <v>ev-mandate.html</v>
      </c>
    </row>
    <row r="177" spans="1:18" ht="20" customHeight="1">
      <c r="A177" s="354" t="str">
        <f>IF(ISBLANK(INDEX('Policy Characteristics'!A:A,MATCH($C177,'Policy Characteristics'!$C:$C,0))),"",INDEX('Policy Characteristics'!A:A,MATCH($C177,'Policy Characteristics'!$C:$C,0)))</f>
        <v>Transportation</v>
      </c>
      <c r="B177" s="366" t="str">
        <f>IF(ISBLANK(INDEX('Policy Characteristics'!B:B,MATCH($C177,'Policy Characteristics'!$C:$C,0))),"",INDEX('Policy Characteristics'!B:B,MATCH($C177,'Policy Characteristics'!$C:$C,0)))</f>
        <v>Federal Zero-Emission Vehicle Sales Standard</v>
      </c>
      <c r="C177" s="354" t="str">
        <f t="shared" si="9"/>
        <v>Additional Minimum Required ZEV Sales Percentage for Model Region</v>
      </c>
      <c r="D177" s="345" t="s">
        <v>716</v>
      </c>
      <c r="E177" s="345" t="s">
        <v>682</v>
      </c>
      <c r="F177" s="345" t="s">
        <v>717</v>
      </c>
      <c r="G177" s="345" t="s">
        <v>712</v>
      </c>
      <c r="H177" s="241">
        <v>191</v>
      </c>
      <c r="I177" s="367" t="s">
        <v>670</v>
      </c>
      <c r="J177" s="368" t="str">
        <f>IF(ISBLANK(INDEX('Policy Characteristics'!D:D,MATCH($C177,'Policy Characteristics'!$C:$C,0))),"",INDEX('Policy Characteristics'!D:D,MATCH($C177,'Policy Characteristics'!$C:$C,0)))</f>
        <v>ZEV Sales Standard</v>
      </c>
      <c r="K177" s="354"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4" t="str">
        <f>IF(ISBLANK(INDEX('Policy Characteristics'!I:I,MATCH($C177,'Policy Characteristics'!$C:$C,0))),"",INDEX('Policy Characteristics'!I:I,MATCH($C177,'Policy Characteristics'!$C:$C,0)))</f>
        <v>% of new vehicles sold</v>
      </c>
      <c r="P177" s="3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4" t="str">
        <f>IF(ISBLANK(INDEX('Policy Characteristics'!K:K,MATCH($C177,'Policy Characteristics'!$C:$C,0))),"",INDEX('Policy Characteristics'!K:K,MATCH($C177,'Policy Characteristics'!$C:$C,0)))</f>
        <v>transportation-sector-main.html#ev-mandate</v>
      </c>
      <c r="R177" s="354" t="str">
        <f>IF(ISBLANK(INDEX('Policy Characteristics'!L:L,MATCH($C177,'Policy Characteristics'!$C:$C,0))),"",INDEX('Policy Characteristics'!L:L,MATCH($C177,'Policy Characteristics'!$C:$C,0)))</f>
        <v>ev-mandate.html</v>
      </c>
    </row>
    <row r="178" spans="1:18" ht="20" customHeight="1">
      <c r="A178" s="354" t="str">
        <f>IF(ISBLANK(INDEX('Policy Characteristics'!A:A,MATCH($C178,'Policy Characteristics'!$C:$C,0))),"",INDEX('Policy Characteristics'!A:A,MATCH($C178,'Policy Characteristics'!$C:$C,0)))</f>
        <v>Transportation</v>
      </c>
      <c r="B178" s="366" t="str">
        <f>IF(ISBLANK(INDEX('Policy Characteristics'!B:B,MATCH($C178,'Policy Characteristics'!$C:$C,0))),"",INDEX('Policy Characteristics'!B:B,MATCH($C178,'Policy Characteristics'!$C:$C,0)))</f>
        <v>Federal Zero-Emission Vehicle Sales Standard</v>
      </c>
      <c r="C178" s="354" t="str">
        <f t="shared" si="9"/>
        <v>Additional Minimum Required ZEV Sales Percentage for Model Region</v>
      </c>
      <c r="D178" s="345" t="s">
        <v>714</v>
      </c>
      <c r="E178" s="345" t="s">
        <v>684</v>
      </c>
      <c r="F178" s="345" t="s">
        <v>715</v>
      </c>
      <c r="G178" s="345" t="s">
        <v>707</v>
      </c>
      <c r="H178" s="241">
        <v>496</v>
      </c>
      <c r="I178" s="367" t="s">
        <v>680</v>
      </c>
      <c r="J178" s="368" t="str">
        <f>IF(ISBLANK(INDEX('Policy Characteristics'!D:D,MATCH($C178,'Policy Characteristics'!$C:$C,0))),"",INDEX('Policy Characteristics'!D:D,MATCH($C178,'Policy Characteristics'!$C:$C,0)))</f>
        <v>ZEV Sales Standard</v>
      </c>
      <c r="K178" s="354"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4" t="str">
        <f>IF(ISBLANK(INDEX('Policy Characteristics'!I:I,MATCH($C178,'Policy Characteristics'!$C:$C,0))),"",INDEX('Policy Characteristics'!I:I,MATCH($C178,'Policy Characteristics'!$C:$C,0)))</f>
        <v>% of new vehicles sold</v>
      </c>
      <c r="P178" s="3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4" t="str">
        <f>IF(ISBLANK(INDEX('Policy Characteristics'!K:K,MATCH($C178,'Policy Characteristics'!$C:$C,0))),"",INDEX('Policy Characteristics'!K:K,MATCH($C178,'Policy Characteristics'!$C:$C,0)))</f>
        <v>transportation-sector-main.html#ev-mandate</v>
      </c>
      <c r="R178" s="354" t="str">
        <f>IF(ISBLANK(INDEX('Policy Characteristics'!L:L,MATCH($C178,'Policy Characteristics'!$C:$C,0))),"",INDEX('Policy Characteristics'!L:L,MATCH($C178,'Policy Characteristics'!$C:$C,0)))</f>
        <v>ev-mandate.html</v>
      </c>
    </row>
    <row r="179" spans="1:18" ht="20" customHeight="1">
      <c r="A179" s="354" t="str">
        <f>IF(ISBLANK(INDEX('Policy Characteristics'!A:A,MATCH($C179,'Policy Characteristics'!$C:$C,0))),"",INDEX('Policy Characteristics'!A:A,MATCH($C179,'Policy Characteristics'!$C:$C,0)))</f>
        <v>Transportation</v>
      </c>
      <c r="B179" s="366" t="str">
        <f>IF(ISBLANK(INDEX('Policy Characteristics'!B:B,MATCH($C179,'Policy Characteristics'!$C:$C,0))),"",INDEX('Policy Characteristics'!B:B,MATCH($C179,'Policy Characteristics'!$C:$C,0)))</f>
        <v>Federal Zero-Emission Vehicle Sales Standard</v>
      </c>
      <c r="C179" s="354" t="str">
        <f t="shared" si="9"/>
        <v>Additional Minimum Required ZEV Sales Percentage for Model Region</v>
      </c>
      <c r="D179" s="345" t="s">
        <v>716</v>
      </c>
      <c r="E179" s="345" t="s">
        <v>684</v>
      </c>
      <c r="F179" s="345" t="s">
        <v>717</v>
      </c>
      <c r="G179" s="345" t="s">
        <v>707</v>
      </c>
      <c r="H179" s="241">
        <v>497</v>
      </c>
      <c r="I179" s="367" t="s">
        <v>680</v>
      </c>
      <c r="J179" s="368" t="str">
        <f>IF(ISBLANK(INDEX('Policy Characteristics'!D:D,MATCH($C179,'Policy Characteristics'!$C:$C,0))),"",INDEX('Policy Characteristics'!D:D,MATCH($C179,'Policy Characteristics'!$C:$C,0)))</f>
        <v>ZEV Sales Standard</v>
      </c>
      <c r="K179" s="354"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4" t="str">
        <f>IF(ISBLANK(INDEX('Policy Characteristics'!I:I,MATCH($C179,'Policy Characteristics'!$C:$C,0))),"",INDEX('Policy Characteristics'!I:I,MATCH($C179,'Policy Characteristics'!$C:$C,0)))</f>
        <v>% of new vehicles sold</v>
      </c>
      <c r="P179" s="3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4" t="str">
        <f>IF(ISBLANK(INDEX('Policy Characteristics'!K:K,MATCH($C179,'Policy Characteristics'!$C:$C,0))),"",INDEX('Policy Characteristics'!K:K,MATCH($C179,'Policy Characteristics'!$C:$C,0)))</f>
        <v>transportation-sector-main.html#ev-mandate</v>
      </c>
      <c r="R179" s="354" t="str">
        <f>IF(ISBLANK(INDEX('Policy Characteristics'!L:L,MATCH($C179,'Policy Characteristics'!$C:$C,0))),"",INDEX('Policy Characteristics'!L:L,MATCH($C179,'Policy Characteristics'!$C:$C,0)))</f>
        <v>ev-mandate.html</v>
      </c>
    </row>
    <row r="180" spans="1:18" ht="20" customHeight="1">
      <c r="A180" s="354" t="str">
        <f>IF(ISBLANK(INDEX('Policy Characteristics'!A:A,MATCH($C180,'Policy Characteristics'!$C:$C,0))),"",INDEX('Policy Characteristics'!A:A,MATCH($C180,'Policy Characteristics'!$C:$C,0)))</f>
        <v>Transportation</v>
      </c>
      <c r="B180" s="366" t="str">
        <f>IF(ISBLANK(INDEX('Policy Characteristics'!B:B,MATCH($C180,'Policy Characteristics'!$C:$C,0))),"",INDEX('Policy Characteristics'!B:B,MATCH($C180,'Policy Characteristics'!$C:$C,0)))</f>
        <v>Federal Zero-Emission Vehicle Sales Standard</v>
      </c>
      <c r="C180" s="354" t="str">
        <f t="shared" si="9"/>
        <v>Additional Minimum Required ZEV Sales Percentage for Model Region</v>
      </c>
      <c r="D180" s="345" t="s">
        <v>714</v>
      </c>
      <c r="E180" s="345" t="s">
        <v>686</v>
      </c>
      <c r="F180" s="345" t="s">
        <v>715</v>
      </c>
      <c r="G180" s="345" t="s">
        <v>708</v>
      </c>
      <c r="H180" s="241">
        <v>498</v>
      </c>
      <c r="I180" s="367" t="s">
        <v>680</v>
      </c>
      <c r="J180" s="368" t="str">
        <f>IF(ISBLANK(INDEX('Policy Characteristics'!D:D,MATCH($C180,'Policy Characteristics'!$C:$C,0))),"",INDEX('Policy Characteristics'!D:D,MATCH($C180,'Policy Characteristics'!$C:$C,0)))</f>
        <v>ZEV Sales Standard</v>
      </c>
      <c r="K180" s="354"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4" t="str">
        <f>IF(ISBLANK(INDEX('Policy Characteristics'!I:I,MATCH($C180,'Policy Characteristics'!$C:$C,0))),"",INDEX('Policy Characteristics'!I:I,MATCH($C180,'Policy Characteristics'!$C:$C,0)))</f>
        <v>% of new vehicles sold</v>
      </c>
      <c r="P180" s="3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4" t="str">
        <f>IF(ISBLANK(INDEX('Policy Characteristics'!K:K,MATCH($C180,'Policy Characteristics'!$C:$C,0))),"",INDEX('Policy Characteristics'!K:K,MATCH($C180,'Policy Characteristics'!$C:$C,0)))</f>
        <v>transportation-sector-main.html#ev-mandate</v>
      </c>
      <c r="R180" s="354" t="str">
        <f>IF(ISBLANK(INDEX('Policy Characteristics'!L:L,MATCH($C180,'Policy Characteristics'!$C:$C,0))),"",INDEX('Policy Characteristics'!L:L,MATCH($C180,'Policy Characteristics'!$C:$C,0)))</f>
        <v>ev-mandate.html</v>
      </c>
    </row>
    <row r="181" spans="1:18" ht="20" customHeight="1">
      <c r="A181" s="354" t="str">
        <f>IF(ISBLANK(INDEX('Policy Characteristics'!A:A,MATCH($C181,'Policy Characteristics'!$C:$C,0))),"",INDEX('Policy Characteristics'!A:A,MATCH($C181,'Policy Characteristics'!$C:$C,0)))</f>
        <v>Transportation</v>
      </c>
      <c r="B181" s="366" t="str">
        <f>IF(ISBLANK(INDEX('Policy Characteristics'!B:B,MATCH($C181,'Policy Characteristics'!$C:$C,0))),"",INDEX('Policy Characteristics'!B:B,MATCH($C181,'Policy Characteristics'!$C:$C,0)))</f>
        <v>Federal Zero-Emission Vehicle Sales Standard</v>
      </c>
      <c r="C181" s="354" t="str">
        <f t="shared" si="9"/>
        <v>Additional Minimum Required ZEV Sales Percentage for Model Region</v>
      </c>
      <c r="D181" s="345" t="s">
        <v>716</v>
      </c>
      <c r="E181" s="345" t="s">
        <v>686</v>
      </c>
      <c r="F181" s="345" t="s">
        <v>717</v>
      </c>
      <c r="G181" s="345" t="s">
        <v>708</v>
      </c>
      <c r="H181" s="241">
        <v>499</v>
      </c>
      <c r="I181" s="367" t="s">
        <v>680</v>
      </c>
      <c r="J181" s="368" t="str">
        <f>IF(ISBLANK(INDEX('Policy Characteristics'!D:D,MATCH($C181,'Policy Characteristics'!$C:$C,0))),"",INDEX('Policy Characteristics'!D:D,MATCH($C181,'Policy Characteristics'!$C:$C,0)))</f>
        <v>ZEV Sales Standard</v>
      </c>
      <c r="K181" s="354"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4" t="str">
        <f>IF(ISBLANK(INDEX('Policy Characteristics'!I:I,MATCH($C181,'Policy Characteristics'!$C:$C,0))),"",INDEX('Policy Characteristics'!I:I,MATCH($C181,'Policy Characteristics'!$C:$C,0)))</f>
        <v>% of new vehicles sold</v>
      </c>
      <c r="P181" s="3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4" t="str">
        <f>IF(ISBLANK(INDEX('Policy Characteristics'!K:K,MATCH($C181,'Policy Characteristics'!$C:$C,0))),"",INDEX('Policy Characteristics'!K:K,MATCH($C181,'Policy Characteristics'!$C:$C,0)))</f>
        <v>transportation-sector-main.html#ev-mandate</v>
      </c>
      <c r="R181" s="354" t="str">
        <f>IF(ISBLANK(INDEX('Policy Characteristics'!L:L,MATCH($C181,'Policy Characteristics'!$C:$C,0))),"",INDEX('Policy Characteristics'!L:L,MATCH($C181,'Policy Characteristics'!$C:$C,0)))</f>
        <v>ev-mandate.html</v>
      </c>
    </row>
    <row r="182" spans="1:18" ht="20" customHeight="1">
      <c r="A182" s="354" t="str">
        <f>IF(ISBLANK(INDEX('Policy Characteristics'!A:A,MATCH($C182,'Policy Characteristics'!$C:$C,0))),"",INDEX('Policy Characteristics'!A:A,MATCH($C182,'Policy Characteristics'!$C:$C,0)))</f>
        <v>Transportation</v>
      </c>
      <c r="B182" s="366" t="str">
        <f>IF(ISBLANK(INDEX('Policy Characteristics'!B:B,MATCH($C182,'Policy Characteristics'!$C:$C,0))),"",INDEX('Policy Characteristics'!B:B,MATCH($C182,'Policy Characteristics'!$C:$C,0)))</f>
        <v>Federal Zero-Emission Vehicle Sales Standard</v>
      </c>
      <c r="C182" s="354" t="str">
        <f t="shared" si="9"/>
        <v>Additional Minimum Required ZEV Sales Percentage for Model Region</v>
      </c>
      <c r="D182" s="345" t="s">
        <v>714</v>
      </c>
      <c r="E182" s="345" t="s">
        <v>688</v>
      </c>
      <c r="F182" s="345" t="s">
        <v>715</v>
      </c>
      <c r="G182" s="345" t="s">
        <v>709</v>
      </c>
      <c r="H182" s="241">
        <v>500</v>
      </c>
      <c r="I182" s="367" t="s">
        <v>680</v>
      </c>
      <c r="J182" s="368" t="str">
        <f>IF(ISBLANK(INDEX('Policy Characteristics'!D:D,MATCH($C182,'Policy Characteristics'!$C:$C,0))),"",INDEX('Policy Characteristics'!D:D,MATCH($C182,'Policy Characteristics'!$C:$C,0)))</f>
        <v>ZEV Sales Standard</v>
      </c>
      <c r="K182" s="354"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4" t="str">
        <f>IF(ISBLANK(INDEX('Policy Characteristics'!I:I,MATCH($C182,'Policy Characteristics'!$C:$C,0))),"",INDEX('Policy Characteristics'!I:I,MATCH($C182,'Policy Characteristics'!$C:$C,0)))</f>
        <v>% of new vehicles sold</v>
      </c>
      <c r="P182" s="3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4" t="str">
        <f>IF(ISBLANK(INDEX('Policy Characteristics'!K:K,MATCH($C182,'Policy Characteristics'!$C:$C,0))),"",INDEX('Policy Characteristics'!K:K,MATCH($C182,'Policy Characteristics'!$C:$C,0)))</f>
        <v>transportation-sector-main.html#ev-mandate</v>
      </c>
      <c r="R182" s="354" t="str">
        <f>IF(ISBLANK(INDEX('Policy Characteristics'!L:L,MATCH($C182,'Policy Characteristics'!$C:$C,0))),"",INDEX('Policy Characteristics'!L:L,MATCH($C182,'Policy Characteristics'!$C:$C,0)))</f>
        <v>ev-mandate.html</v>
      </c>
    </row>
    <row r="183" spans="1:18" ht="20" customHeight="1">
      <c r="A183" s="354" t="str">
        <f>IF(ISBLANK(INDEX('Policy Characteristics'!A:A,MATCH($C183,'Policy Characteristics'!$C:$C,0))),"",INDEX('Policy Characteristics'!A:A,MATCH($C183,'Policy Characteristics'!$C:$C,0)))</f>
        <v>Transportation</v>
      </c>
      <c r="B183" s="366" t="str">
        <f>IF(ISBLANK(INDEX('Policy Characteristics'!B:B,MATCH($C183,'Policy Characteristics'!$C:$C,0))),"",INDEX('Policy Characteristics'!B:B,MATCH($C183,'Policy Characteristics'!$C:$C,0)))</f>
        <v>Federal Zero-Emission Vehicle Sales Standard</v>
      </c>
      <c r="C183" s="354" t="str">
        <f t="shared" si="9"/>
        <v>Additional Minimum Required ZEV Sales Percentage for Model Region</v>
      </c>
      <c r="D183" s="345" t="s">
        <v>716</v>
      </c>
      <c r="E183" s="345" t="s">
        <v>688</v>
      </c>
      <c r="F183" s="345" t="s">
        <v>717</v>
      </c>
      <c r="G183" s="345" t="s">
        <v>713</v>
      </c>
      <c r="H183" s="241">
        <v>501</v>
      </c>
      <c r="I183" s="367" t="s">
        <v>680</v>
      </c>
      <c r="J183" s="368" t="str">
        <f>IF(ISBLANK(INDEX('Policy Characteristics'!D:D,MATCH($C183,'Policy Characteristics'!$C:$C,0))),"",INDEX('Policy Characteristics'!D:D,MATCH($C183,'Policy Characteristics'!$C:$C,0)))</f>
        <v>ZEV Sales Standard</v>
      </c>
      <c r="K183" s="354"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4" t="str">
        <f>IF(ISBLANK(INDEX('Policy Characteristics'!I:I,MATCH($C183,'Policy Characteristics'!$C:$C,0))),"",INDEX('Policy Characteristics'!I:I,MATCH($C183,'Policy Characteristics'!$C:$C,0)))</f>
        <v>% of new vehicles sold</v>
      </c>
      <c r="P183" s="3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4" t="str">
        <f>IF(ISBLANK(INDEX('Policy Characteristics'!K:K,MATCH($C183,'Policy Characteristics'!$C:$C,0))),"",INDEX('Policy Characteristics'!K:K,MATCH($C183,'Policy Characteristics'!$C:$C,0)))</f>
        <v>transportation-sector-main.html#ev-mandate</v>
      </c>
      <c r="R183" s="354" t="str">
        <f>IF(ISBLANK(INDEX('Policy Characteristics'!L:L,MATCH($C183,'Policy Characteristics'!$C:$C,0))),"",INDEX('Policy Characteristics'!L:L,MATCH($C183,'Policy Characteristics'!$C:$C,0)))</f>
        <v>ev-mandate.html</v>
      </c>
    </row>
    <row r="184" spans="1:18" ht="20" customHeight="1">
      <c r="A184" s="354" t="str">
        <f>IF(ISBLANK(INDEX('Policy Characteristics'!A:A,MATCH($C184,'Policy Characteristics'!$C:$C,0))),"",INDEX('Policy Characteristics'!A:A,MATCH($C184,'Policy Characteristics'!$C:$C,0)))</f>
        <v>Transportation</v>
      </c>
      <c r="B184" s="366" t="str">
        <f>IF(ISBLANK(INDEX('Policy Characteristics'!B:B,MATCH($C184,'Policy Characteristics'!$C:$C,0))),"",INDEX('Policy Characteristics'!B:B,MATCH($C184,'Policy Characteristics'!$C:$C,0)))</f>
        <v>Federal Zero-Emission Vehicle Sales Standard</v>
      </c>
      <c r="C184" s="354" t="str">
        <f t="shared" si="9"/>
        <v>Additional Minimum Required ZEV Sales Percentage for Model Region</v>
      </c>
      <c r="D184" s="345" t="s">
        <v>714</v>
      </c>
      <c r="E184" s="345" t="s">
        <v>690</v>
      </c>
      <c r="F184" s="345" t="s">
        <v>715</v>
      </c>
      <c r="G184" s="345" t="s">
        <v>710</v>
      </c>
      <c r="H184" s="241">
        <v>188</v>
      </c>
      <c r="I184" s="367" t="s">
        <v>670</v>
      </c>
      <c r="J184" s="368" t="str">
        <f>IF(ISBLANK(INDEX('Policy Characteristics'!D:D,MATCH($C184,'Policy Characteristics'!$C:$C,0))),"",INDEX('Policy Characteristics'!D:D,MATCH($C184,'Policy Characteristics'!$C:$C,0)))</f>
        <v>ZEV Sales Standard</v>
      </c>
      <c r="K184" s="354"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4" t="str">
        <f>IF(ISBLANK(INDEX('Policy Characteristics'!I:I,MATCH($C184,'Policy Characteristics'!$C:$C,0))),"",INDEX('Policy Characteristics'!I:I,MATCH($C184,'Policy Characteristics'!$C:$C,0)))</f>
        <v>% of new vehicles sold</v>
      </c>
      <c r="P184" s="3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4" t="str">
        <f>IF(ISBLANK(INDEX('Policy Characteristics'!K:K,MATCH($C184,'Policy Characteristics'!$C:$C,0))),"",INDEX('Policy Characteristics'!K:K,MATCH($C184,'Policy Characteristics'!$C:$C,0)))</f>
        <v>transportation-sector-main.html#ev-mandate</v>
      </c>
      <c r="R184" s="354" t="str">
        <f>IF(ISBLANK(INDEX('Policy Characteristics'!L:L,MATCH($C184,'Policy Characteristics'!$C:$C,0))),"",INDEX('Policy Characteristics'!L:L,MATCH($C184,'Policy Characteristics'!$C:$C,0)))</f>
        <v>ev-mandate.html</v>
      </c>
    </row>
    <row r="185" spans="1:18" ht="20" customHeight="1">
      <c r="A185" s="354" t="str">
        <f>IF(ISBLANK(INDEX('Policy Characteristics'!A:A,MATCH($C185,'Policy Characteristics'!$C:$C,0))),"",INDEX('Policy Characteristics'!A:A,MATCH($C185,'Policy Characteristics'!$C:$C,0)))</f>
        <v>Transportation</v>
      </c>
      <c r="B185" s="366" t="str">
        <f>IF(ISBLANK(INDEX('Policy Characteristics'!B:B,MATCH($C185,'Policy Characteristics'!$C:$C,0))),"",INDEX('Policy Characteristics'!B:B,MATCH($C185,'Policy Characteristics'!$C:$C,0)))</f>
        <v>Federal Zero-Emission Vehicle Sales Standard</v>
      </c>
      <c r="C185" s="354" t="str">
        <f t="shared" si="9"/>
        <v>Additional Minimum Required ZEV Sales Percentage for Model Region</v>
      </c>
      <c r="D185" s="345" t="s">
        <v>716</v>
      </c>
      <c r="E185" s="345" t="s">
        <v>690</v>
      </c>
      <c r="F185" s="345" t="s">
        <v>717</v>
      </c>
      <c r="G185" s="345" t="s">
        <v>710</v>
      </c>
      <c r="H185" s="241">
        <v>591</v>
      </c>
      <c r="I185" s="369" t="s">
        <v>680</v>
      </c>
      <c r="J185" s="368" t="str">
        <f>IF(ISBLANK(INDEX('Policy Characteristics'!D:D,MATCH($C185,'Policy Characteristics'!$C:$C,0))),"",INDEX('Policy Characteristics'!D:D,MATCH($C185,'Policy Characteristics'!$C:$C,0)))</f>
        <v>ZEV Sales Standard</v>
      </c>
      <c r="K185" s="354"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4" t="str">
        <f>IF(ISBLANK(INDEX('Policy Characteristics'!I:I,MATCH($C185,'Policy Characteristics'!$C:$C,0))),"",INDEX('Policy Characteristics'!I:I,MATCH($C185,'Policy Characteristics'!$C:$C,0)))</f>
        <v>% of new vehicles sold</v>
      </c>
      <c r="P185" s="3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4" t="str">
        <f>IF(ISBLANK(INDEX('Policy Characteristics'!K:K,MATCH($C185,'Policy Characteristics'!$C:$C,0))),"",INDEX('Policy Characteristics'!K:K,MATCH($C185,'Policy Characteristics'!$C:$C,0)))</f>
        <v>transportation-sector-main.html#ev-mandate</v>
      </c>
      <c r="R185" s="354" t="str">
        <f>IF(ISBLANK(INDEX('Policy Characteristics'!L:L,MATCH($C185,'Policy Characteristics'!$C:$C,0))),"",INDEX('Policy Characteristics'!L:L,MATCH($C185,'Policy Characteristics'!$C:$C,0)))</f>
        <v>ev-mandate.html</v>
      </c>
    </row>
    <row r="186" spans="1:18" ht="20" customHeight="1">
      <c r="A186" s="354" t="str">
        <f>IF(ISBLANK(INDEX('Policy Characteristics'!A:A,MATCH($C186,'Policy Characteristics'!$C:$C,0))),"",INDEX('Policy Characteristics'!A:A,MATCH($C186,'Policy Characteristics'!$C:$C,0)))</f>
        <v>Transportation</v>
      </c>
      <c r="B186" s="366" t="str">
        <f>IF(ISBLANK(INDEX('Policy Characteristics'!B:B,MATCH($C186,'Policy Characteristics'!$C:$C,0))),"",INDEX('Policy Characteristics'!B:B,MATCH($C186,'Policy Characteristics'!$C:$C,0)))</f>
        <v>Non-BAU ZEV-Qualifying Vehicles</v>
      </c>
      <c r="C186" t="s">
        <v>137</v>
      </c>
      <c r="D186" s="253"/>
      <c r="E186" s="253"/>
      <c r="F186" s="253"/>
      <c r="G186" s="253"/>
      <c r="H186" s="18">
        <v>1655</v>
      </c>
      <c r="I186" s="367" t="s">
        <v>670</v>
      </c>
      <c r="J186" s="368" t="str">
        <f>IF(ISBLANK(INDEX('Policy Characteristics'!D:D,MATCH($C186,'Policy Characteristics'!$C:$C,0))),"",INDEX('Policy Characteristics'!D:D,MATCH($C186,'Policy Characteristics'!$C:$C,0)))</f>
        <v>ZEV Sales Standard</v>
      </c>
      <c r="K186" s="354"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4" t="str">
        <f>IF(ISBLANK(INDEX('Policy Characteristics'!I:I,MATCH($C186,'Policy Characteristics'!$C:$C,0))),"",INDEX('Policy Characteristics'!I:I,MATCH($C186,'Policy Characteristics'!$C:$C,0)))</f>
        <v>on/off</v>
      </c>
      <c r="P186" s="3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4" t="str">
        <f>IF(ISBLANK(INDEX('Policy Characteristics'!K:K,MATCH($C186,'Policy Characteristics'!$C:$C,0))),"",INDEX('Policy Characteristics'!K:K,MATCH($C186,'Policy Characteristics'!$C:$C,0)))</f>
        <v/>
      </c>
      <c r="R186" s="354" t="str">
        <f>IF(ISBLANK(INDEX('Policy Characteristics'!L:L,MATCH($C186,'Policy Characteristics'!$C:$C,0))),"",INDEX('Policy Characteristics'!L:L,MATCH($C186,'Policy Characteristics'!$C:$C,0)))</f>
        <v/>
      </c>
    </row>
    <row r="187" spans="1:18" s="345" customFormat="1" ht="20" customHeight="1">
      <c r="A187" s="354" t="str">
        <f>IF(ISBLANK(INDEX('Policy Characteristics'!A:A,MATCH($C187,'Policy Characteristics'!$C:$C,0))),"",INDEX('Policy Characteristics'!A:A,MATCH($C187,'Policy Characteristics'!$C:$C,0)))</f>
        <v>Transportation</v>
      </c>
      <c r="B187" s="366" t="str">
        <f>IF(ISBLANK(INDEX('Policy Characteristics'!B:B,MATCH($C187,'Policy Characteristics'!$C:$C,0))),"",INDEX('Policy Characteristics'!B:B,MATCH($C187,'Policy Characteristics'!$C:$C,0)))</f>
        <v>Subsidy for Vehicle Battery Production</v>
      </c>
      <c r="C187" t="s">
        <v>141</v>
      </c>
      <c r="H187" s="18">
        <v>2257</v>
      </c>
      <c r="I187" s="367" t="s">
        <v>670</v>
      </c>
      <c r="J187" s="368" t="str">
        <f>IF(ISBLANK(INDEX('Policy Characteristics'!D:D,MATCH($C187,'Policy Characteristics'!$C:$C,0))),"",INDEX('Policy Characteristics'!D:D,MATCH($C187,'Policy Characteristics'!$C:$C,0)))</f>
        <v>Vehicle Battery Production Subsidy</v>
      </c>
      <c r="K187" s="354"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4" t="str">
        <f>IF(ISBLANK(INDEX('Policy Characteristics'!I:I,MATCH($C187,'Policy Characteristics'!$C:$C,0))),"",INDEX('Policy Characteristics'!I:I,MATCH($C187,'Policy Characteristics'!$C:$C,0)))</f>
        <v>thousand KRW/kWh</v>
      </c>
      <c r="P187" s="354"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4" t="str">
        <f>IF(ISBLANK(INDEX('Policy Characteristics'!K:K,MATCH($C187,'Policy Characteristics'!$C:$C,0))),"",INDEX('Policy Characteristics'!K:K,MATCH($C187,'Policy Characteristics'!$C:$C,0)))</f>
        <v/>
      </c>
      <c r="R187" s="354" t="str">
        <f>IF(ISBLANK(INDEX('Policy Characteristics'!L:L,MATCH($C187,'Policy Characteristics'!$C:$C,0))),"",INDEX('Policy Characteristics'!L:L,MATCH($C187,'Policy Characteristics'!$C:$C,0)))</f>
        <v/>
      </c>
    </row>
    <row r="188" spans="1:18" s="345" customFormat="1" ht="20" customHeight="1">
      <c r="A188" s="354" t="str">
        <f>IF(ISBLANK(INDEX('Policy Characteristics'!A:A,MATCH($C188,'Policy Characteristics'!$C:$C,0))),"",INDEX('Policy Characteristics'!A:A,MATCH($C188,'Policy Characteristics'!$C:$C,0)))</f>
        <v>Transportation</v>
      </c>
      <c r="B188" s="366" t="str">
        <f>IF(ISBLANK(INDEX('Policy Characteristics'!B:B,MATCH($C188,'Policy Characteristics'!$C:$C,0))),"",INDEX('Policy Characteristics'!B:B,MATCH($C188,'Policy Characteristics'!$C:$C,0)))</f>
        <v>Non-BAU State-Level Zero-Emission Vehicle Sales Standard</v>
      </c>
      <c r="C188" s="345" t="s">
        <v>146</v>
      </c>
      <c r="D188" s="253" t="s">
        <v>714</v>
      </c>
      <c r="E188" s="253" t="s">
        <v>666</v>
      </c>
      <c r="F188" s="253" t="s">
        <v>715</v>
      </c>
      <c r="G188" s="345" t="s">
        <v>693</v>
      </c>
      <c r="H188" s="18">
        <v>2710</v>
      </c>
      <c r="I188" s="253" t="s">
        <v>680</v>
      </c>
      <c r="J188" s="368" t="str">
        <f>IF(ISBLANK(INDEX('Policy Characteristics'!D:D,MATCH($C188,'Policy Characteristics'!$C:$C,0))),"",INDEX('Policy Characteristics'!D:D,MATCH($C188,'Policy Characteristics'!$C:$C,0)))</f>
        <v>ZEV Sales Standard</v>
      </c>
      <c r="K188" s="354"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4" t="str">
        <f>IF(ISBLANK(INDEX('Policy Characteristics'!I:I,MATCH($C188,'Policy Characteristics'!$C:$C,0))),"",INDEX('Policy Characteristics'!I:I,MATCH($C188,'Policy Characteristics'!$C:$C,0)))</f>
        <v>on/off</v>
      </c>
      <c r="P188" s="354"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4" t="str">
        <f>IF(ISBLANK(INDEX('Policy Characteristics'!K:K,MATCH($C188,'Policy Characteristics'!$C:$C,0))),"",INDEX('Policy Characteristics'!K:K,MATCH($C188,'Policy Characteristics'!$C:$C,0)))</f>
        <v/>
      </c>
      <c r="R188" s="354" t="str">
        <f>IF(ISBLANK(INDEX('Policy Characteristics'!L:L,MATCH($C188,'Policy Characteristics'!$C:$C,0))),"",INDEX('Policy Characteristics'!L:L,MATCH($C188,'Policy Characteristics'!$C:$C,0)))</f>
        <v/>
      </c>
    </row>
    <row r="189" spans="1:18" s="345" customFormat="1" ht="20" customHeight="1">
      <c r="A189" s="354" t="str">
        <f>IF(ISBLANK(INDEX('Policy Characteristics'!A:A,MATCH($C189,'Policy Characteristics'!$C:$C,0))),"",INDEX('Policy Characteristics'!A:A,MATCH($C189,'Policy Characteristics'!$C:$C,0)))</f>
        <v>Transportation</v>
      </c>
      <c r="B189" s="366" t="str">
        <f>IF(ISBLANK(INDEX('Policy Characteristics'!B:B,MATCH($C189,'Policy Characteristics'!$C:$C,0))),"",INDEX('Policy Characteristics'!B:B,MATCH($C189,'Policy Characteristics'!$C:$C,0)))</f>
        <v>Non-BAU State-Level Zero-Emission Vehicle Sales Standard</v>
      </c>
      <c r="C189" s="354" t="str">
        <f>C188</f>
        <v>Boolean Use Non BAU Minimum Required ZEV Sales Percentage by Subregion</v>
      </c>
      <c r="D189" s="345" t="s">
        <v>716</v>
      </c>
      <c r="E189" s="345" t="s">
        <v>666</v>
      </c>
      <c r="F189" s="345" t="s">
        <v>717</v>
      </c>
      <c r="G189" s="345" t="s">
        <v>711</v>
      </c>
      <c r="H189" s="18">
        <v>2711</v>
      </c>
      <c r="I189" s="253" t="s">
        <v>680</v>
      </c>
      <c r="J189" s="368" t="str">
        <f>IF(ISBLANK(INDEX('Policy Characteristics'!D:D,MATCH($C189,'Policy Characteristics'!$C:$C,0))),"",INDEX('Policy Characteristics'!D:D,MATCH($C189,'Policy Characteristics'!$C:$C,0)))</f>
        <v>ZEV Sales Standard</v>
      </c>
      <c r="K189" s="354"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4" t="str">
        <f>IF(ISBLANK(INDEX('Policy Characteristics'!I:I,MATCH($C189,'Policy Characteristics'!$C:$C,0))),"",INDEX('Policy Characteristics'!I:I,MATCH($C189,'Policy Characteristics'!$C:$C,0)))</f>
        <v>on/off</v>
      </c>
      <c r="P189" s="354"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4" t="str">
        <f>IF(ISBLANK(INDEX('Policy Characteristics'!K:K,MATCH($C189,'Policy Characteristics'!$C:$C,0))),"",INDEX('Policy Characteristics'!K:K,MATCH($C189,'Policy Characteristics'!$C:$C,0)))</f>
        <v/>
      </c>
      <c r="R189" s="354" t="str">
        <f>IF(ISBLANK(INDEX('Policy Characteristics'!L:L,MATCH($C189,'Policy Characteristics'!$C:$C,0))),"",INDEX('Policy Characteristics'!L:L,MATCH($C189,'Policy Characteristics'!$C:$C,0)))</f>
        <v/>
      </c>
    </row>
    <row r="190" spans="1:18" s="345" customFormat="1" ht="20" customHeight="1">
      <c r="A190" s="354" t="str">
        <f>IF(ISBLANK(INDEX('Policy Characteristics'!A:A,MATCH($C190,'Policy Characteristics'!$C:$C,0))),"",INDEX('Policy Characteristics'!A:A,MATCH($C190,'Policy Characteristics'!$C:$C,0)))</f>
        <v>Transportation</v>
      </c>
      <c r="B190" s="366" t="str">
        <f>IF(ISBLANK(INDEX('Policy Characteristics'!B:B,MATCH($C190,'Policy Characteristics'!$C:$C,0))),"",INDEX('Policy Characteristics'!B:B,MATCH($C190,'Policy Characteristics'!$C:$C,0)))</f>
        <v>Non-BAU State-Level Zero-Emission Vehicle Sales Standard</v>
      </c>
      <c r="C190" s="354" t="str">
        <f t="shared" ref="C190:C199" si="10">C189</f>
        <v>Boolean Use Non BAU Minimum Required ZEV Sales Percentage by Subregion</v>
      </c>
      <c r="D190" s="345" t="s">
        <v>714</v>
      </c>
      <c r="E190" s="345" t="s">
        <v>682</v>
      </c>
      <c r="F190" s="345" t="s">
        <v>715</v>
      </c>
      <c r="G190" s="345" t="s">
        <v>706</v>
      </c>
      <c r="H190" s="18">
        <v>2712</v>
      </c>
      <c r="I190" s="253" t="s">
        <v>680</v>
      </c>
      <c r="J190" s="368" t="str">
        <f>IF(ISBLANK(INDEX('Policy Characteristics'!D:D,MATCH($C190,'Policy Characteristics'!$C:$C,0))),"",INDEX('Policy Characteristics'!D:D,MATCH($C190,'Policy Characteristics'!$C:$C,0)))</f>
        <v>ZEV Sales Standard</v>
      </c>
      <c r="K190" s="354"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4" t="str">
        <f>IF(ISBLANK(INDEX('Policy Characteristics'!I:I,MATCH($C190,'Policy Characteristics'!$C:$C,0))),"",INDEX('Policy Characteristics'!I:I,MATCH($C190,'Policy Characteristics'!$C:$C,0)))</f>
        <v>on/off</v>
      </c>
      <c r="P190" s="354"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4" t="str">
        <f>IF(ISBLANK(INDEX('Policy Characteristics'!K:K,MATCH($C190,'Policy Characteristics'!$C:$C,0))),"",INDEX('Policy Characteristics'!K:K,MATCH($C190,'Policy Characteristics'!$C:$C,0)))</f>
        <v/>
      </c>
      <c r="R190" s="354" t="str">
        <f>IF(ISBLANK(INDEX('Policy Characteristics'!L:L,MATCH($C190,'Policy Characteristics'!$C:$C,0))),"",INDEX('Policy Characteristics'!L:L,MATCH($C190,'Policy Characteristics'!$C:$C,0)))</f>
        <v/>
      </c>
    </row>
    <row r="191" spans="1:18" s="345" customFormat="1" ht="20" customHeight="1">
      <c r="A191" s="354" t="str">
        <f>IF(ISBLANK(INDEX('Policy Characteristics'!A:A,MATCH($C191,'Policy Characteristics'!$C:$C,0))),"",INDEX('Policy Characteristics'!A:A,MATCH($C191,'Policy Characteristics'!$C:$C,0)))</f>
        <v>Transportation</v>
      </c>
      <c r="B191" s="366" t="str">
        <f>IF(ISBLANK(INDEX('Policy Characteristics'!B:B,MATCH($C191,'Policy Characteristics'!$C:$C,0))),"",INDEX('Policy Characteristics'!B:B,MATCH($C191,'Policy Characteristics'!$C:$C,0)))</f>
        <v>Non-BAU State-Level Zero-Emission Vehicle Sales Standard</v>
      </c>
      <c r="C191" s="354" t="str">
        <f t="shared" si="10"/>
        <v>Boolean Use Non BAU Minimum Required ZEV Sales Percentage by Subregion</v>
      </c>
      <c r="D191" s="345" t="s">
        <v>716</v>
      </c>
      <c r="E191" s="345" t="s">
        <v>682</v>
      </c>
      <c r="F191" s="345" t="s">
        <v>717</v>
      </c>
      <c r="G191" s="345" t="s">
        <v>712</v>
      </c>
      <c r="H191" s="18">
        <v>2713</v>
      </c>
      <c r="I191" s="253" t="s">
        <v>680</v>
      </c>
      <c r="J191" s="368" t="str">
        <f>IF(ISBLANK(INDEX('Policy Characteristics'!D:D,MATCH($C191,'Policy Characteristics'!$C:$C,0))),"",INDEX('Policy Characteristics'!D:D,MATCH($C191,'Policy Characteristics'!$C:$C,0)))</f>
        <v>ZEV Sales Standard</v>
      </c>
      <c r="K191" s="354"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4" t="str">
        <f>IF(ISBLANK(INDEX('Policy Characteristics'!I:I,MATCH($C191,'Policy Characteristics'!$C:$C,0))),"",INDEX('Policy Characteristics'!I:I,MATCH($C191,'Policy Characteristics'!$C:$C,0)))</f>
        <v>on/off</v>
      </c>
      <c r="P191" s="354"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4" t="str">
        <f>IF(ISBLANK(INDEX('Policy Characteristics'!K:K,MATCH($C191,'Policy Characteristics'!$C:$C,0))),"",INDEX('Policy Characteristics'!K:K,MATCH($C191,'Policy Characteristics'!$C:$C,0)))</f>
        <v/>
      </c>
      <c r="R191" s="354" t="str">
        <f>IF(ISBLANK(INDEX('Policy Characteristics'!L:L,MATCH($C191,'Policy Characteristics'!$C:$C,0))),"",INDEX('Policy Characteristics'!L:L,MATCH($C191,'Policy Characteristics'!$C:$C,0)))</f>
        <v/>
      </c>
    </row>
    <row r="192" spans="1:18" s="345" customFormat="1" ht="20" customHeight="1">
      <c r="A192" s="354" t="str">
        <f>IF(ISBLANK(INDEX('Policy Characteristics'!A:A,MATCH($C192,'Policy Characteristics'!$C:$C,0))),"",INDEX('Policy Characteristics'!A:A,MATCH($C192,'Policy Characteristics'!$C:$C,0)))</f>
        <v>Transportation</v>
      </c>
      <c r="B192" s="366" t="str">
        <f>IF(ISBLANK(INDEX('Policy Characteristics'!B:B,MATCH($C192,'Policy Characteristics'!$C:$C,0))),"",INDEX('Policy Characteristics'!B:B,MATCH($C192,'Policy Characteristics'!$C:$C,0)))</f>
        <v>Non-BAU State-Level Zero-Emission Vehicle Sales Standard</v>
      </c>
      <c r="C192" s="354" t="str">
        <f t="shared" si="10"/>
        <v>Boolean Use Non BAU Minimum Required ZEV Sales Percentage by Subregion</v>
      </c>
      <c r="D192" s="345" t="s">
        <v>714</v>
      </c>
      <c r="E192" s="345" t="s">
        <v>684</v>
      </c>
      <c r="F192" s="345" t="s">
        <v>715</v>
      </c>
      <c r="G192" s="345" t="s">
        <v>707</v>
      </c>
      <c r="H192" s="18">
        <v>2714</v>
      </c>
      <c r="I192" s="253" t="s">
        <v>680</v>
      </c>
      <c r="J192" s="368" t="str">
        <f>IF(ISBLANK(INDEX('Policy Characteristics'!D:D,MATCH($C192,'Policy Characteristics'!$C:$C,0))),"",INDEX('Policy Characteristics'!D:D,MATCH($C192,'Policy Characteristics'!$C:$C,0)))</f>
        <v>ZEV Sales Standard</v>
      </c>
      <c r="K192" s="354"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4" t="str">
        <f>IF(ISBLANK(INDEX('Policy Characteristics'!I:I,MATCH($C192,'Policy Characteristics'!$C:$C,0))),"",INDEX('Policy Characteristics'!I:I,MATCH($C192,'Policy Characteristics'!$C:$C,0)))</f>
        <v>on/off</v>
      </c>
      <c r="P192" s="354"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4" t="str">
        <f>IF(ISBLANK(INDEX('Policy Characteristics'!K:K,MATCH($C192,'Policy Characteristics'!$C:$C,0))),"",INDEX('Policy Characteristics'!K:K,MATCH($C192,'Policy Characteristics'!$C:$C,0)))</f>
        <v/>
      </c>
      <c r="R192" s="354" t="str">
        <f>IF(ISBLANK(INDEX('Policy Characteristics'!L:L,MATCH($C192,'Policy Characteristics'!$C:$C,0))),"",INDEX('Policy Characteristics'!L:L,MATCH($C192,'Policy Characteristics'!$C:$C,0)))</f>
        <v/>
      </c>
    </row>
    <row r="193" spans="1:19" s="345" customFormat="1" ht="20" customHeight="1">
      <c r="A193" s="354" t="str">
        <f>IF(ISBLANK(INDEX('Policy Characteristics'!A:A,MATCH($C193,'Policy Characteristics'!$C:$C,0))),"",INDEX('Policy Characteristics'!A:A,MATCH($C193,'Policy Characteristics'!$C:$C,0)))</f>
        <v>Transportation</v>
      </c>
      <c r="B193" s="366" t="str">
        <f>IF(ISBLANK(INDEX('Policy Characteristics'!B:B,MATCH($C193,'Policy Characteristics'!$C:$C,0))),"",INDEX('Policy Characteristics'!B:B,MATCH($C193,'Policy Characteristics'!$C:$C,0)))</f>
        <v>Non-BAU State-Level Zero-Emission Vehicle Sales Standard</v>
      </c>
      <c r="C193" s="354" t="str">
        <f t="shared" si="10"/>
        <v>Boolean Use Non BAU Minimum Required ZEV Sales Percentage by Subregion</v>
      </c>
      <c r="D193" s="345" t="s">
        <v>716</v>
      </c>
      <c r="E193" s="345" t="s">
        <v>684</v>
      </c>
      <c r="F193" s="345" t="s">
        <v>717</v>
      </c>
      <c r="G193" s="345" t="s">
        <v>707</v>
      </c>
      <c r="H193" s="18">
        <v>2715</v>
      </c>
      <c r="I193" s="253" t="s">
        <v>680</v>
      </c>
      <c r="J193" s="368" t="str">
        <f>IF(ISBLANK(INDEX('Policy Characteristics'!D:D,MATCH($C193,'Policy Characteristics'!$C:$C,0))),"",INDEX('Policy Characteristics'!D:D,MATCH($C193,'Policy Characteristics'!$C:$C,0)))</f>
        <v>ZEV Sales Standard</v>
      </c>
      <c r="K193" s="354"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4" t="str">
        <f>IF(ISBLANK(INDEX('Policy Characteristics'!I:I,MATCH($C193,'Policy Characteristics'!$C:$C,0))),"",INDEX('Policy Characteristics'!I:I,MATCH($C193,'Policy Characteristics'!$C:$C,0)))</f>
        <v>on/off</v>
      </c>
      <c r="P193" s="354"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4" t="str">
        <f>IF(ISBLANK(INDEX('Policy Characteristics'!K:K,MATCH($C193,'Policy Characteristics'!$C:$C,0))),"",INDEX('Policy Characteristics'!K:K,MATCH($C193,'Policy Characteristics'!$C:$C,0)))</f>
        <v/>
      </c>
      <c r="R193" s="354" t="str">
        <f>IF(ISBLANK(INDEX('Policy Characteristics'!L:L,MATCH($C193,'Policy Characteristics'!$C:$C,0))),"",INDEX('Policy Characteristics'!L:L,MATCH($C193,'Policy Characteristics'!$C:$C,0)))</f>
        <v/>
      </c>
    </row>
    <row r="194" spans="1:19" s="345" customFormat="1" ht="20" customHeight="1">
      <c r="A194" s="354" t="str">
        <f>IF(ISBLANK(INDEX('Policy Characteristics'!A:A,MATCH($C194,'Policy Characteristics'!$C:$C,0))),"",INDEX('Policy Characteristics'!A:A,MATCH($C194,'Policy Characteristics'!$C:$C,0)))</f>
        <v>Transportation</v>
      </c>
      <c r="B194" s="366" t="str">
        <f>IF(ISBLANK(INDEX('Policy Characteristics'!B:B,MATCH($C194,'Policy Characteristics'!$C:$C,0))),"",INDEX('Policy Characteristics'!B:B,MATCH($C194,'Policy Characteristics'!$C:$C,0)))</f>
        <v>Non-BAU State-Level Zero-Emission Vehicle Sales Standard</v>
      </c>
      <c r="C194" s="354" t="str">
        <f t="shared" si="10"/>
        <v>Boolean Use Non BAU Minimum Required ZEV Sales Percentage by Subregion</v>
      </c>
      <c r="D194" s="345" t="s">
        <v>714</v>
      </c>
      <c r="E194" s="345" t="s">
        <v>686</v>
      </c>
      <c r="F194" s="345" t="s">
        <v>715</v>
      </c>
      <c r="G194" s="345" t="s">
        <v>708</v>
      </c>
      <c r="H194" s="18">
        <v>2716</v>
      </c>
      <c r="I194" s="253" t="s">
        <v>680</v>
      </c>
      <c r="J194" s="368" t="str">
        <f>IF(ISBLANK(INDEX('Policy Characteristics'!D:D,MATCH($C194,'Policy Characteristics'!$C:$C,0))),"",INDEX('Policy Characteristics'!D:D,MATCH($C194,'Policy Characteristics'!$C:$C,0)))</f>
        <v>ZEV Sales Standard</v>
      </c>
      <c r="K194" s="354"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4" t="str">
        <f>IF(ISBLANK(INDEX('Policy Characteristics'!I:I,MATCH($C194,'Policy Characteristics'!$C:$C,0))),"",INDEX('Policy Characteristics'!I:I,MATCH($C194,'Policy Characteristics'!$C:$C,0)))</f>
        <v>on/off</v>
      </c>
      <c r="P194" s="354"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4" t="str">
        <f>IF(ISBLANK(INDEX('Policy Characteristics'!K:K,MATCH($C194,'Policy Characteristics'!$C:$C,0))),"",INDEX('Policy Characteristics'!K:K,MATCH($C194,'Policy Characteristics'!$C:$C,0)))</f>
        <v/>
      </c>
      <c r="R194" s="354" t="str">
        <f>IF(ISBLANK(INDEX('Policy Characteristics'!L:L,MATCH($C194,'Policy Characteristics'!$C:$C,0))),"",INDEX('Policy Characteristics'!L:L,MATCH($C194,'Policy Characteristics'!$C:$C,0)))</f>
        <v/>
      </c>
    </row>
    <row r="195" spans="1:19" s="345" customFormat="1" ht="20" customHeight="1">
      <c r="A195" s="354" t="str">
        <f>IF(ISBLANK(INDEX('Policy Characteristics'!A:A,MATCH($C195,'Policy Characteristics'!$C:$C,0))),"",INDEX('Policy Characteristics'!A:A,MATCH($C195,'Policy Characteristics'!$C:$C,0)))</f>
        <v>Transportation</v>
      </c>
      <c r="B195" s="366" t="str">
        <f>IF(ISBLANK(INDEX('Policy Characteristics'!B:B,MATCH($C195,'Policy Characteristics'!$C:$C,0))),"",INDEX('Policy Characteristics'!B:B,MATCH($C195,'Policy Characteristics'!$C:$C,0)))</f>
        <v>Non-BAU State-Level Zero-Emission Vehicle Sales Standard</v>
      </c>
      <c r="C195" s="354" t="str">
        <f t="shared" si="10"/>
        <v>Boolean Use Non BAU Minimum Required ZEV Sales Percentage by Subregion</v>
      </c>
      <c r="D195" s="345" t="s">
        <v>716</v>
      </c>
      <c r="E195" s="345" t="s">
        <v>686</v>
      </c>
      <c r="F195" s="345" t="s">
        <v>717</v>
      </c>
      <c r="G195" s="345" t="s">
        <v>708</v>
      </c>
      <c r="H195" s="18">
        <v>2717</v>
      </c>
      <c r="I195" s="253" t="s">
        <v>680</v>
      </c>
      <c r="J195" s="368" t="str">
        <f>IF(ISBLANK(INDEX('Policy Characteristics'!D:D,MATCH($C195,'Policy Characteristics'!$C:$C,0))),"",INDEX('Policy Characteristics'!D:D,MATCH($C195,'Policy Characteristics'!$C:$C,0)))</f>
        <v>ZEV Sales Standard</v>
      </c>
      <c r="K195" s="354"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4" t="str">
        <f>IF(ISBLANK(INDEX('Policy Characteristics'!I:I,MATCH($C195,'Policy Characteristics'!$C:$C,0))),"",INDEX('Policy Characteristics'!I:I,MATCH($C195,'Policy Characteristics'!$C:$C,0)))</f>
        <v>on/off</v>
      </c>
      <c r="P195" s="354"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4" t="str">
        <f>IF(ISBLANK(INDEX('Policy Characteristics'!K:K,MATCH($C195,'Policy Characteristics'!$C:$C,0))),"",INDEX('Policy Characteristics'!K:K,MATCH($C195,'Policy Characteristics'!$C:$C,0)))</f>
        <v/>
      </c>
      <c r="R195" s="354" t="str">
        <f>IF(ISBLANK(INDEX('Policy Characteristics'!L:L,MATCH($C195,'Policy Characteristics'!$C:$C,0))),"",INDEX('Policy Characteristics'!L:L,MATCH($C195,'Policy Characteristics'!$C:$C,0)))</f>
        <v/>
      </c>
    </row>
    <row r="196" spans="1:19" s="345" customFormat="1" ht="20" customHeight="1">
      <c r="A196" s="354" t="str">
        <f>IF(ISBLANK(INDEX('Policy Characteristics'!A:A,MATCH($C196,'Policy Characteristics'!$C:$C,0))),"",INDEX('Policy Characteristics'!A:A,MATCH($C196,'Policy Characteristics'!$C:$C,0)))</f>
        <v>Transportation</v>
      </c>
      <c r="B196" s="366" t="str">
        <f>IF(ISBLANK(INDEX('Policy Characteristics'!B:B,MATCH($C196,'Policy Characteristics'!$C:$C,0))),"",INDEX('Policy Characteristics'!B:B,MATCH($C196,'Policy Characteristics'!$C:$C,0)))</f>
        <v>Non-BAU State-Level Zero-Emission Vehicle Sales Standard</v>
      </c>
      <c r="C196" s="354" t="str">
        <f t="shared" si="10"/>
        <v>Boolean Use Non BAU Minimum Required ZEV Sales Percentage by Subregion</v>
      </c>
      <c r="D196" s="345" t="s">
        <v>714</v>
      </c>
      <c r="E196" s="345" t="s">
        <v>688</v>
      </c>
      <c r="F196" s="345" t="s">
        <v>715</v>
      </c>
      <c r="G196" s="345" t="s">
        <v>709</v>
      </c>
      <c r="H196" s="18">
        <v>2718</v>
      </c>
      <c r="I196" s="253" t="s">
        <v>680</v>
      </c>
      <c r="J196" s="368" t="str">
        <f>IF(ISBLANK(INDEX('Policy Characteristics'!D:D,MATCH($C196,'Policy Characteristics'!$C:$C,0))),"",INDEX('Policy Characteristics'!D:D,MATCH($C196,'Policy Characteristics'!$C:$C,0)))</f>
        <v>ZEV Sales Standard</v>
      </c>
      <c r="K196" s="354"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4" t="str">
        <f>IF(ISBLANK(INDEX('Policy Characteristics'!I:I,MATCH($C196,'Policy Characteristics'!$C:$C,0))),"",INDEX('Policy Characteristics'!I:I,MATCH($C196,'Policy Characteristics'!$C:$C,0)))</f>
        <v>on/off</v>
      </c>
      <c r="P196" s="354"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4" t="str">
        <f>IF(ISBLANK(INDEX('Policy Characteristics'!K:K,MATCH($C196,'Policy Characteristics'!$C:$C,0))),"",INDEX('Policy Characteristics'!K:K,MATCH($C196,'Policy Characteristics'!$C:$C,0)))</f>
        <v/>
      </c>
      <c r="R196" s="354" t="str">
        <f>IF(ISBLANK(INDEX('Policy Characteristics'!L:L,MATCH($C196,'Policy Characteristics'!$C:$C,0))),"",INDEX('Policy Characteristics'!L:L,MATCH($C196,'Policy Characteristics'!$C:$C,0)))</f>
        <v/>
      </c>
    </row>
    <row r="197" spans="1:19" s="345" customFormat="1" ht="20" customHeight="1">
      <c r="A197" s="354" t="str">
        <f>IF(ISBLANK(INDEX('Policy Characteristics'!A:A,MATCH($C197,'Policy Characteristics'!$C:$C,0))),"",INDEX('Policy Characteristics'!A:A,MATCH($C197,'Policy Characteristics'!$C:$C,0)))</f>
        <v>Transportation</v>
      </c>
      <c r="B197" s="366" t="str">
        <f>IF(ISBLANK(INDEX('Policy Characteristics'!B:B,MATCH($C197,'Policy Characteristics'!$C:$C,0))),"",INDEX('Policy Characteristics'!B:B,MATCH($C197,'Policy Characteristics'!$C:$C,0)))</f>
        <v>Non-BAU State-Level Zero-Emission Vehicle Sales Standard</v>
      </c>
      <c r="C197" s="354" t="str">
        <f t="shared" si="10"/>
        <v>Boolean Use Non BAU Minimum Required ZEV Sales Percentage by Subregion</v>
      </c>
      <c r="D197" s="345" t="s">
        <v>716</v>
      </c>
      <c r="E197" s="345" t="s">
        <v>688</v>
      </c>
      <c r="F197" s="345" t="s">
        <v>717</v>
      </c>
      <c r="G197" s="345" t="s">
        <v>713</v>
      </c>
      <c r="H197" s="18">
        <v>2719</v>
      </c>
      <c r="I197" s="253" t="s">
        <v>680</v>
      </c>
      <c r="J197" s="368" t="str">
        <f>IF(ISBLANK(INDEX('Policy Characteristics'!D:D,MATCH($C197,'Policy Characteristics'!$C:$C,0))),"",INDEX('Policy Characteristics'!D:D,MATCH($C197,'Policy Characteristics'!$C:$C,0)))</f>
        <v>ZEV Sales Standard</v>
      </c>
      <c r="K197" s="354"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4" t="str">
        <f>IF(ISBLANK(INDEX('Policy Characteristics'!I:I,MATCH($C197,'Policy Characteristics'!$C:$C,0))),"",INDEX('Policy Characteristics'!I:I,MATCH($C197,'Policy Characteristics'!$C:$C,0)))</f>
        <v>on/off</v>
      </c>
      <c r="P197" s="354"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4" t="str">
        <f>IF(ISBLANK(INDEX('Policy Characteristics'!K:K,MATCH($C197,'Policy Characteristics'!$C:$C,0))),"",INDEX('Policy Characteristics'!K:K,MATCH($C197,'Policy Characteristics'!$C:$C,0)))</f>
        <v/>
      </c>
      <c r="R197" s="354" t="str">
        <f>IF(ISBLANK(INDEX('Policy Characteristics'!L:L,MATCH($C197,'Policy Characteristics'!$C:$C,0))),"",INDEX('Policy Characteristics'!L:L,MATCH($C197,'Policy Characteristics'!$C:$C,0)))</f>
        <v/>
      </c>
    </row>
    <row r="198" spans="1:19" s="345" customFormat="1" ht="20" customHeight="1">
      <c r="A198" s="354" t="str">
        <f>IF(ISBLANK(INDEX('Policy Characteristics'!A:A,MATCH($C198,'Policy Characteristics'!$C:$C,0))),"",INDEX('Policy Characteristics'!A:A,MATCH($C198,'Policy Characteristics'!$C:$C,0)))</f>
        <v>Transportation</v>
      </c>
      <c r="B198" s="366" t="str">
        <f>IF(ISBLANK(INDEX('Policy Characteristics'!B:B,MATCH($C198,'Policy Characteristics'!$C:$C,0))),"",INDEX('Policy Characteristics'!B:B,MATCH($C198,'Policy Characteristics'!$C:$C,0)))</f>
        <v>Non-BAU State-Level Zero-Emission Vehicle Sales Standard</v>
      </c>
      <c r="C198" s="354" t="str">
        <f t="shared" si="10"/>
        <v>Boolean Use Non BAU Minimum Required ZEV Sales Percentage by Subregion</v>
      </c>
      <c r="D198" s="345" t="s">
        <v>714</v>
      </c>
      <c r="E198" s="345" t="s">
        <v>690</v>
      </c>
      <c r="F198" s="345" t="s">
        <v>715</v>
      </c>
      <c r="G198" s="345" t="s">
        <v>710</v>
      </c>
      <c r="H198" s="18">
        <v>2720</v>
      </c>
      <c r="I198" s="253" t="s">
        <v>680</v>
      </c>
      <c r="J198" s="368" t="str">
        <f>IF(ISBLANK(INDEX('Policy Characteristics'!D:D,MATCH($C198,'Policy Characteristics'!$C:$C,0))),"",INDEX('Policy Characteristics'!D:D,MATCH($C198,'Policy Characteristics'!$C:$C,0)))</f>
        <v>ZEV Sales Standard</v>
      </c>
      <c r="K198" s="354"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4" t="str">
        <f>IF(ISBLANK(INDEX('Policy Characteristics'!I:I,MATCH($C198,'Policy Characteristics'!$C:$C,0))),"",INDEX('Policy Characteristics'!I:I,MATCH($C198,'Policy Characteristics'!$C:$C,0)))</f>
        <v>on/off</v>
      </c>
      <c r="P198" s="354"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4" t="str">
        <f>IF(ISBLANK(INDEX('Policy Characteristics'!K:K,MATCH($C198,'Policy Characteristics'!$C:$C,0))),"",INDEX('Policy Characteristics'!K:K,MATCH($C198,'Policy Characteristics'!$C:$C,0)))</f>
        <v/>
      </c>
      <c r="R198" s="354" t="str">
        <f>IF(ISBLANK(INDEX('Policy Characteristics'!L:L,MATCH($C198,'Policy Characteristics'!$C:$C,0))),"",INDEX('Policy Characteristics'!L:L,MATCH($C198,'Policy Characteristics'!$C:$C,0)))</f>
        <v/>
      </c>
    </row>
    <row r="199" spans="1:19" ht="20" customHeight="1">
      <c r="A199" s="354" t="str">
        <f>IF(ISBLANK(INDEX('Policy Characteristics'!A:A,MATCH($C199,'Policy Characteristics'!$C:$C,0))),"",INDEX('Policy Characteristics'!A:A,MATCH($C199,'Policy Characteristics'!$C:$C,0)))</f>
        <v>Transportation</v>
      </c>
      <c r="B199" s="366" t="str">
        <f>IF(ISBLANK(INDEX('Policy Characteristics'!B:B,MATCH($C199,'Policy Characteristics'!$C:$C,0))),"",INDEX('Policy Characteristics'!B:B,MATCH($C199,'Policy Characteristics'!$C:$C,0)))</f>
        <v>Non-BAU State-Level Zero-Emission Vehicle Sales Standard</v>
      </c>
      <c r="C199" s="354" t="str">
        <f t="shared" si="10"/>
        <v>Boolean Use Non BAU Minimum Required ZEV Sales Percentage by Subregion</v>
      </c>
      <c r="D199" s="345" t="s">
        <v>716</v>
      </c>
      <c r="E199" s="345" t="s">
        <v>690</v>
      </c>
      <c r="F199" s="345" t="s">
        <v>717</v>
      </c>
      <c r="G199" s="345" t="s">
        <v>710</v>
      </c>
      <c r="H199" s="18">
        <v>2721</v>
      </c>
      <c r="I199" s="253" t="s">
        <v>680</v>
      </c>
      <c r="J199" s="368" t="str">
        <f>IF(ISBLANK(INDEX('Policy Characteristics'!D:D,MATCH($C199,'Policy Characteristics'!$C:$C,0))),"",INDEX('Policy Characteristics'!D:D,MATCH($C199,'Policy Characteristics'!$C:$C,0)))</f>
        <v>ZEV Sales Standard</v>
      </c>
      <c r="K199" s="354"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4" t="str">
        <f>IF(ISBLANK(INDEX('Policy Characteristics'!I:I,MATCH($C199,'Policy Characteristics'!$C:$C,0))),"",INDEX('Policy Characteristics'!I:I,MATCH($C199,'Policy Characteristics'!$C:$C,0)))</f>
        <v>on/off</v>
      </c>
      <c r="P199" s="354"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4" t="str">
        <f>IF(ISBLANK(INDEX('Policy Characteristics'!K:K,MATCH($C199,'Policy Characteristics'!$C:$C,0))),"",INDEX('Policy Characteristics'!K:K,MATCH($C199,'Policy Characteristics'!$C:$C,0)))</f>
        <v/>
      </c>
      <c r="R199" s="354" t="str">
        <f>IF(ISBLANK(INDEX('Policy Characteristics'!L:L,MATCH($C199,'Policy Characteristics'!$C:$C,0))),"",INDEX('Policy Characteristics'!L:L,MATCH($C199,'Policy Characteristics'!$C:$C,0)))</f>
        <v/>
      </c>
    </row>
    <row r="200" spans="1:19" ht="15">
      <c r="A200" s="354" t="str">
        <f>IF(ISBLANK(INDEX('Policy Characteristics'!A:A,MATCH($C200,'Policy Characteristics'!$C:$C,0))),"",INDEX('Policy Characteristics'!A:A,MATCH($C200,'Policy Characteristics'!$C:$C,0)))</f>
        <v>Transportation</v>
      </c>
      <c r="B200" s="366" t="str">
        <f>IF(ISBLANK(INDEX('Policy Characteristics'!B:B,MATCH($C200,'Policy Characteristics'!$C:$C,0))),"",INDEX('Policy Characteristics'!B:B,MATCH($C200,'Policy Characteristics'!$C:$C,0)))</f>
        <v>Non-BAU Max Fuel Consumption by Vehicle Type</v>
      </c>
      <c r="C200" t="s">
        <v>3861</v>
      </c>
      <c r="D200" s="345"/>
      <c r="E200" s="345"/>
      <c r="F200" s="345"/>
      <c r="G200" s="345"/>
      <c r="H200" s="18">
        <v>2771</v>
      </c>
      <c r="I200" s="253" t="s">
        <v>670</v>
      </c>
      <c r="J200" s="368" t="str">
        <f>IF(ISBLANK(INDEX('Policy Characteristics'!D:D,MATCH($C200,'Policy Characteristics'!$C:$C,0))),"",INDEX('Policy Characteristics'!D:D,MATCH($C200,'Policy Characteristics'!$C:$C,0)))</f>
        <v>Low Carbon Fuel Standard</v>
      </c>
      <c r="K200" s="354" t="str">
        <f>IF(ISBLANK(INDEX('Policy Characteristics'!E:E,MATCH($C200,'Policy Characteristics'!$C:$C,0))),"",INDEX('Policy Characteristics'!E:E,MATCH($C200,'Policy Characteristics'!$C:$C,0)))</f>
        <v/>
      </c>
      <c r="L200" s="245">
        <f>IF(ISBLANK(INDEX('Policy Characteristics'!F:F,MATCH($C200,'Policy Characteristics'!$C:$C,0))),"",INDEX('Policy Characteristics'!F:F,MATCH($C200,'Policy Characteristics'!$C:$C,0)))</f>
        <v>0</v>
      </c>
      <c r="M200" s="245">
        <f>IF(ISBLANK(INDEX('Policy Characteristics'!G:G,MATCH($C200,'Policy Characteristics'!$C:$C,0))),"",INDEX('Policy Characteristics'!G:G,MATCH($C200,'Policy Characteristics'!$C:$C,0)))</f>
        <v>1</v>
      </c>
      <c r="N200" s="245">
        <f>IF(ISBLANK(INDEX('Policy Characteristics'!H:H,MATCH($C200,'Policy Characteristics'!$C:$C,0))),"",INDEX('Policy Characteristics'!H:H,MATCH($C200,'Policy Characteristics'!$C:$C,0)))</f>
        <v>1</v>
      </c>
      <c r="O200" s="354" t="str">
        <f>IF(ISBLANK(INDEX('Policy Characteristics'!I:I,MATCH($C200,'Policy Characteristics'!$C:$C,0))),"",INDEX('Policy Characteristics'!I:I,MATCH($C200,'Policy Characteristics'!$C:$C,0)))</f>
        <v>on/off</v>
      </c>
      <c r="P200" s="354"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354" t="str">
        <f>IF(ISBLANK(INDEX('Policy Characteristics'!K:K,MATCH($C200,'Policy Characteristics'!$C:$C,0))),"",INDEX('Policy Characteristics'!K:K,MATCH($C200,'Policy Characteristics'!$C:$C,0)))</f>
        <v/>
      </c>
      <c r="R200" s="354" t="str">
        <f>IF(ISBLANK(INDEX('Policy Characteristics'!L:L,MATCH($C200,'Policy Characteristics'!$C:$C,0))),"",INDEX('Policy Characteristics'!L:L,MATCH($C200,'Policy Characteristics'!$C:$C,0)))</f>
        <v/>
      </c>
      <c r="S200" s="345" t="s">
        <v>1897</v>
      </c>
    </row>
    <row r="201" spans="1:19" ht="20" customHeight="1">
      <c r="A201" s="354" t="str">
        <f>IF(ISBLANK(INDEX('Policy Characteristics'!A:A,MATCH($C201,'Policy Characteristics'!$C:$C,0))),"",INDEX('Policy Characteristics'!A:A,MATCH($C201,'Policy Characteristics'!$C:$C,0)))</f>
        <v>Buildings and Appliances</v>
      </c>
      <c r="B201" s="366" t="str">
        <f>IF(ISBLANK(INDEX('Policy Characteristics'!B:B,MATCH($C201,'Policy Characteristics'!$C:$C,0))),"",INDEX('Policy Characteristics'!B:B,MATCH($C201,'Policy Characteristics'!$C:$C,0)))</f>
        <v>Building Component Electrification</v>
      </c>
      <c r="C201" t="s">
        <v>151</v>
      </c>
      <c r="D201" s="253" t="s">
        <v>718</v>
      </c>
      <c r="E201" s="253" t="s">
        <v>719</v>
      </c>
      <c r="F201" s="253" t="s">
        <v>720</v>
      </c>
      <c r="G201" s="253" t="s">
        <v>721</v>
      </c>
      <c r="H201" s="18">
        <v>435</v>
      </c>
      <c r="I201" s="367" t="s">
        <v>670</v>
      </c>
      <c r="J201" s="368" t="str">
        <f>IF(ISBLANK(INDEX('Policy Characteristics'!D:D,MATCH($C201,'Policy Characteristics'!$C:$C,0))),"",INDEX('Policy Characteristics'!D:D,MATCH($C201,'Policy Characteristics'!$C:$C,0)))</f>
        <v>Building Component Electrification</v>
      </c>
      <c r="K201" s="354"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4" t="str">
        <f>IF(ISBLANK(INDEX('Policy Characteristics'!I:I,MATCH($C201,'Policy Characteristics'!$C:$C,0))),"",INDEX('Policy Characteristics'!I:I,MATCH($C201,'Policy Characteristics'!$C:$C,0)))</f>
        <v>% of newly sold non-electric building components</v>
      </c>
      <c r="P201" s="3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4" t="str">
        <f>IF(ISBLANK(INDEX('Policy Characteristics'!K:K,MATCH($C201,'Policy Characteristics'!$C:$C,0))),"",INDEX('Policy Characteristics'!K:K,MATCH($C201,'Policy Characteristics'!$C:$C,0)))</f>
        <v>buildings-sector-main.html#component-elec</v>
      </c>
      <c r="R201" s="354" t="str">
        <f>IF(ISBLANK(INDEX('Policy Characteristics'!L:L,MATCH($C201,'Policy Characteristics'!$C:$C,0))),"",INDEX('Policy Characteristics'!L:L,MATCH($C201,'Policy Characteristics'!$C:$C,0)))</f>
        <v>building-component-electrification.html</v>
      </c>
    </row>
    <row r="202" spans="1:19" ht="20" customHeight="1">
      <c r="A202" s="354" t="str">
        <f>IF(ISBLANK(INDEX('Policy Characteristics'!A:A,MATCH($C202,'Policy Characteristics'!$C:$C,0))),"",INDEX('Policy Characteristics'!A:A,MATCH($C202,'Policy Characteristics'!$C:$C,0)))</f>
        <v>Buildings and Appliances</v>
      </c>
      <c r="B202" s="366" t="str">
        <f>IF(ISBLANK(INDEX('Policy Characteristics'!B:B,MATCH($C202,'Policy Characteristics'!$C:$C,0))),"",INDEX('Policy Characteristics'!B:B,MATCH($C202,'Policy Characteristics'!$C:$C,0)))</f>
        <v>Building Component Electrification</v>
      </c>
      <c r="C202" s="354" t="str">
        <f t="shared" ref="C202:C214" si="11">C$201</f>
        <v>Fraction of New Bldg Components Shifted to Other Fuels</v>
      </c>
      <c r="D202" s="253" t="s">
        <v>722</v>
      </c>
      <c r="E202" s="253" t="s">
        <v>719</v>
      </c>
      <c r="F202" s="253" t="s">
        <v>723</v>
      </c>
      <c r="G202" s="253" t="s">
        <v>721</v>
      </c>
      <c r="H202" s="18">
        <v>436</v>
      </c>
      <c r="I202" s="367" t="s">
        <v>680</v>
      </c>
      <c r="J202" s="368" t="str">
        <f>IF(ISBLANK(INDEX('Policy Characteristics'!D:D,MATCH($C202,'Policy Characteristics'!$C:$C,0))),"",INDEX('Policy Characteristics'!D:D,MATCH($C202,'Policy Characteristics'!$C:$C,0)))</f>
        <v>Building Component Electrification</v>
      </c>
      <c r="K202" s="354"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4" t="str">
        <f>IF(ISBLANK(INDEX('Policy Characteristics'!I:I,MATCH($C202,'Policy Characteristics'!$C:$C,0))),"",INDEX('Policy Characteristics'!I:I,MATCH($C202,'Policy Characteristics'!$C:$C,0)))</f>
        <v>% of newly sold non-electric building components</v>
      </c>
      <c r="P202" s="3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4" t="str">
        <f>IF(ISBLANK(INDEX('Policy Characteristics'!K:K,MATCH($C202,'Policy Characteristics'!$C:$C,0))),"",INDEX('Policy Characteristics'!K:K,MATCH($C202,'Policy Characteristics'!$C:$C,0)))</f>
        <v>buildings-sector-main.html#component-elec</v>
      </c>
      <c r="R202" s="354" t="str">
        <f>IF(ISBLANK(INDEX('Policy Characteristics'!L:L,MATCH($C202,'Policy Characteristics'!$C:$C,0))),"",INDEX('Policy Characteristics'!L:L,MATCH($C202,'Policy Characteristics'!$C:$C,0)))</f>
        <v>building-component-electrification.html</v>
      </c>
    </row>
    <row r="203" spans="1:19" ht="20" customHeight="1">
      <c r="A203" s="354" t="str">
        <f>IF(ISBLANK(INDEX('Policy Characteristics'!A:A,MATCH($C203,'Policy Characteristics'!$C:$C,0))),"",INDEX('Policy Characteristics'!A:A,MATCH($C203,'Policy Characteristics'!$C:$C,0)))</f>
        <v>Buildings and Appliances</v>
      </c>
      <c r="B203" s="366" t="str">
        <f>IF(ISBLANK(INDEX('Policy Characteristics'!B:B,MATCH($C203,'Policy Characteristics'!$C:$C,0))),"",INDEX('Policy Characteristics'!B:B,MATCH($C203,'Policy Characteristics'!$C:$C,0)))</f>
        <v>Building Component Electrification</v>
      </c>
      <c r="C203" s="354" t="str">
        <f t="shared" si="11"/>
        <v>Fraction of New Bldg Components Shifted to Other Fuels</v>
      </c>
      <c r="D203" s="253" t="s">
        <v>724</v>
      </c>
      <c r="E203" s="253" t="s">
        <v>719</v>
      </c>
      <c r="F203" s="253" t="s">
        <v>725</v>
      </c>
      <c r="G203" s="253" t="s">
        <v>721</v>
      </c>
      <c r="H203" s="18">
        <v>437</v>
      </c>
      <c r="I203" s="367" t="s">
        <v>680</v>
      </c>
      <c r="J203" s="368" t="str">
        <f>IF(ISBLANK(INDEX('Policy Characteristics'!D:D,MATCH($C203,'Policy Characteristics'!$C:$C,0))),"",INDEX('Policy Characteristics'!D:D,MATCH($C203,'Policy Characteristics'!$C:$C,0)))</f>
        <v>Building Component Electrification</v>
      </c>
      <c r="K203" s="354"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4" t="str">
        <f>IF(ISBLANK(INDEX('Policy Characteristics'!I:I,MATCH($C203,'Policy Characteristics'!$C:$C,0))),"",INDEX('Policy Characteristics'!I:I,MATCH($C203,'Policy Characteristics'!$C:$C,0)))</f>
        <v>% of newly sold non-electric building components</v>
      </c>
      <c r="P203" s="3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4" t="str">
        <f>IF(ISBLANK(INDEX('Policy Characteristics'!K:K,MATCH($C203,'Policy Characteristics'!$C:$C,0))),"",INDEX('Policy Characteristics'!K:K,MATCH($C203,'Policy Characteristics'!$C:$C,0)))</f>
        <v>buildings-sector-main.html#component-elec</v>
      </c>
      <c r="R203" s="354" t="str">
        <f>IF(ISBLANK(INDEX('Policy Characteristics'!L:L,MATCH($C203,'Policy Characteristics'!$C:$C,0))),"",INDEX('Policy Characteristics'!L:L,MATCH($C203,'Policy Characteristics'!$C:$C,0)))</f>
        <v>building-component-electrification.html</v>
      </c>
    </row>
    <row r="204" spans="1:19" ht="20" customHeight="1">
      <c r="A204" s="354" t="str">
        <f>IF(ISBLANK(INDEX('Policy Characteristics'!A:A,MATCH($C204,'Policy Characteristics'!$C:$C,0))),"",INDEX('Policy Characteristics'!A:A,MATCH($C204,'Policy Characteristics'!$C:$C,0)))</f>
        <v>Buildings and Appliances</v>
      </c>
      <c r="B204" s="366" t="str">
        <f>IF(ISBLANK(INDEX('Policy Characteristics'!B:B,MATCH($C204,'Policy Characteristics'!$C:$C,0))),"",INDEX('Policy Characteristics'!B:B,MATCH($C204,'Policy Characteristics'!$C:$C,0)))</f>
        <v>Building Component Electrification</v>
      </c>
      <c r="C204" s="354" t="str">
        <f t="shared" si="11"/>
        <v>Fraction of New Bldg Components Shifted to Other Fuels</v>
      </c>
      <c r="D204" s="253" t="s">
        <v>726</v>
      </c>
      <c r="E204" s="253" t="s">
        <v>719</v>
      </c>
      <c r="F204" s="253" t="s">
        <v>727</v>
      </c>
      <c r="G204" s="253" t="s">
        <v>721</v>
      </c>
      <c r="H204" s="18">
        <v>438</v>
      </c>
      <c r="I204" s="367" t="s">
        <v>670</v>
      </c>
      <c r="J204" s="368" t="str">
        <f>IF(ISBLANK(INDEX('Policy Characteristics'!D:D,MATCH($C204,'Policy Characteristics'!$C:$C,0))),"",INDEX('Policy Characteristics'!D:D,MATCH($C204,'Policy Characteristics'!$C:$C,0)))</f>
        <v>Building Component Electrification</v>
      </c>
      <c r="K204" s="354"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4" t="str">
        <f>IF(ISBLANK(INDEX('Policy Characteristics'!I:I,MATCH($C204,'Policy Characteristics'!$C:$C,0))),"",INDEX('Policy Characteristics'!I:I,MATCH($C204,'Policy Characteristics'!$C:$C,0)))</f>
        <v>% of newly sold non-electric building components</v>
      </c>
      <c r="P204" s="3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4" t="str">
        <f>IF(ISBLANK(INDEX('Policy Characteristics'!K:K,MATCH($C204,'Policy Characteristics'!$C:$C,0))),"",INDEX('Policy Characteristics'!K:K,MATCH($C204,'Policy Characteristics'!$C:$C,0)))</f>
        <v>buildings-sector-main.html#component-elec</v>
      </c>
      <c r="R204" s="354" t="str">
        <f>IF(ISBLANK(INDEX('Policy Characteristics'!L:L,MATCH($C204,'Policy Characteristics'!$C:$C,0))),"",INDEX('Policy Characteristics'!L:L,MATCH($C204,'Policy Characteristics'!$C:$C,0)))</f>
        <v>building-component-electrification.html</v>
      </c>
    </row>
    <row r="205" spans="1:19" ht="20" customHeight="1">
      <c r="A205" s="354" t="str">
        <f>IF(ISBLANK(INDEX('Policy Characteristics'!A:A,MATCH($C205,'Policy Characteristics'!$C:$C,0))),"",INDEX('Policy Characteristics'!A:A,MATCH($C205,'Policy Characteristics'!$C:$C,0)))</f>
        <v>Buildings and Appliances</v>
      </c>
      <c r="B205" s="366" t="str">
        <f>IF(ISBLANK(INDEX('Policy Characteristics'!B:B,MATCH($C205,'Policy Characteristics'!$C:$C,0))),"",INDEX('Policy Characteristics'!B:B,MATCH($C205,'Policy Characteristics'!$C:$C,0)))</f>
        <v>Building Component Electrification</v>
      </c>
      <c r="C205" s="354" t="str">
        <f t="shared" si="11"/>
        <v>Fraction of New Bldg Components Shifted to Other Fuels</v>
      </c>
      <c r="D205" s="253" t="s">
        <v>728</v>
      </c>
      <c r="E205" s="253" t="s">
        <v>719</v>
      </c>
      <c r="F205" s="253" t="s">
        <v>729</v>
      </c>
      <c r="G205" s="253" t="s">
        <v>721</v>
      </c>
      <c r="H205" s="18">
        <v>439</v>
      </c>
      <c r="I205" s="367" t="s">
        <v>670</v>
      </c>
      <c r="J205" s="368" t="str">
        <f>IF(ISBLANK(INDEX('Policy Characteristics'!D:D,MATCH($C205,'Policy Characteristics'!$C:$C,0))),"",INDEX('Policy Characteristics'!D:D,MATCH($C205,'Policy Characteristics'!$C:$C,0)))</f>
        <v>Building Component Electrification</v>
      </c>
      <c r="K205" s="354"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4" t="str">
        <f>IF(ISBLANK(INDEX('Policy Characteristics'!I:I,MATCH($C205,'Policy Characteristics'!$C:$C,0))),"",INDEX('Policy Characteristics'!I:I,MATCH($C205,'Policy Characteristics'!$C:$C,0)))</f>
        <v>% of newly sold non-electric building components</v>
      </c>
      <c r="P205" s="3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4" t="str">
        <f>IF(ISBLANK(INDEX('Policy Characteristics'!K:K,MATCH($C205,'Policy Characteristics'!$C:$C,0))),"",INDEX('Policy Characteristics'!K:K,MATCH($C205,'Policy Characteristics'!$C:$C,0)))</f>
        <v>buildings-sector-main.html#component-elec</v>
      </c>
      <c r="R205" s="354" t="str">
        <f>IF(ISBLANK(INDEX('Policy Characteristics'!L:L,MATCH($C205,'Policy Characteristics'!$C:$C,0))),"",INDEX('Policy Characteristics'!L:L,MATCH($C205,'Policy Characteristics'!$C:$C,0)))</f>
        <v>building-component-electrification.html</v>
      </c>
    </row>
    <row r="206" spans="1:19" ht="20" customHeight="1">
      <c r="A206" s="354" t="str">
        <f>IF(ISBLANK(INDEX('Policy Characteristics'!A:A,MATCH($C206,'Policy Characteristics'!$C:$C,0))),"",INDEX('Policy Characteristics'!A:A,MATCH($C206,'Policy Characteristics'!$C:$C,0)))</f>
        <v>Buildings and Appliances</v>
      </c>
      <c r="B206" s="366" t="str">
        <f>IF(ISBLANK(INDEX('Policy Characteristics'!B:B,MATCH($C206,'Policy Characteristics'!$C:$C,0))),"",INDEX('Policy Characteristics'!B:B,MATCH($C206,'Policy Characteristics'!$C:$C,0)))</f>
        <v>Building Component Electrification</v>
      </c>
      <c r="C206" s="354" t="str">
        <f t="shared" si="11"/>
        <v>Fraction of New Bldg Components Shifted to Other Fuels</v>
      </c>
      <c r="D206" s="253" t="s">
        <v>718</v>
      </c>
      <c r="E206" s="253" t="s">
        <v>730</v>
      </c>
      <c r="F206" s="253" t="s">
        <v>720</v>
      </c>
      <c r="G206" s="253" t="s">
        <v>731</v>
      </c>
      <c r="H206" s="18">
        <v>440</v>
      </c>
      <c r="I206" s="367" t="s">
        <v>670</v>
      </c>
      <c r="J206" s="368" t="str">
        <f>IF(ISBLANK(INDEX('Policy Characteristics'!D:D,MATCH($C206,'Policy Characteristics'!$C:$C,0))),"",INDEX('Policy Characteristics'!D:D,MATCH($C206,'Policy Characteristics'!$C:$C,0)))</f>
        <v>Building Component Electrification</v>
      </c>
      <c r="K206" s="354"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4" t="str">
        <f>IF(ISBLANK(INDEX('Policy Characteristics'!I:I,MATCH($C206,'Policy Characteristics'!$C:$C,0))),"",INDEX('Policy Characteristics'!I:I,MATCH($C206,'Policy Characteristics'!$C:$C,0)))</f>
        <v>% of newly sold non-electric building components</v>
      </c>
      <c r="P206" s="3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4" t="str">
        <f>IF(ISBLANK(INDEX('Policy Characteristics'!K:K,MATCH($C206,'Policy Characteristics'!$C:$C,0))),"",INDEX('Policy Characteristics'!K:K,MATCH($C206,'Policy Characteristics'!$C:$C,0)))</f>
        <v>buildings-sector-main.html#component-elec</v>
      </c>
      <c r="R206" s="354" t="str">
        <f>IF(ISBLANK(INDEX('Policy Characteristics'!L:L,MATCH($C206,'Policy Characteristics'!$C:$C,0))),"",INDEX('Policy Characteristics'!L:L,MATCH($C206,'Policy Characteristics'!$C:$C,0)))</f>
        <v>building-component-electrification.html</v>
      </c>
    </row>
    <row r="207" spans="1:19" ht="20" customHeight="1">
      <c r="A207" s="354" t="str">
        <f>IF(ISBLANK(INDEX('Policy Characteristics'!A:A,MATCH($C207,'Policy Characteristics'!$C:$C,0))),"",INDEX('Policy Characteristics'!A:A,MATCH($C207,'Policy Characteristics'!$C:$C,0)))</f>
        <v>Buildings and Appliances</v>
      </c>
      <c r="B207" s="366" t="str">
        <f>IF(ISBLANK(INDEX('Policy Characteristics'!B:B,MATCH($C207,'Policy Characteristics'!$C:$C,0))),"",INDEX('Policy Characteristics'!B:B,MATCH($C207,'Policy Characteristics'!$C:$C,0)))</f>
        <v>Building Component Electrification</v>
      </c>
      <c r="C207" s="354" t="str">
        <f t="shared" si="11"/>
        <v>Fraction of New Bldg Components Shifted to Other Fuels</v>
      </c>
      <c r="D207" s="253" t="s">
        <v>722</v>
      </c>
      <c r="E207" s="253" t="s">
        <v>730</v>
      </c>
      <c r="F207" s="253" t="s">
        <v>723</v>
      </c>
      <c r="G207" s="253" t="s">
        <v>731</v>
      </c>
      <c r="H207" s="18">
        <v>441</v>
      </c>
      <c r="I207" s="367" t="s">
        <v>680</v>
      </c>
      <c r="J207" s="368" t="str">
        <f>IF(ISBLANK(INDEX('Policy Characteristics'!D:D,MATCH($C207,'Policy Characteristics'!$C:$C,0))),"",INDEX('Policy Characteristics'!D:D,MATCH($C207,'Policy Characteristics'!$C:$C,0)))</f>
        <v>Building Component Electrification</v>
      </c>
      <c r="K207" s="354"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4" t="str">
        <f>IF(ISBLANK(INDEX('Policy Characteristics'!I:I,MATCH($C207,'Policy Characteristics'!$C:$C,0))),"",INDEX('Policy Characteristics'!I:I,MATCH($C207,'Policy Characteristics'!$C:$C,0)))</f>
        <v>% of newly sold non-electric building components</v>
      </c>
      <c r="P207" s="3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4" t="str">
        <f>IF(ISBLANK(INDEX('Policy Characteristics'!K:K,MATCH($C207,'Policy Characteristics'!$C:$C,0))),"",INDEX('Policy Characteristics'!K:K,MATCH($C207,'Policy Characteristics'!$C:$C,0)))</f>
        <v>buildings-sector-main.html#component-elec</v>
      </c>
      <c r="R207" s="354" t="str">
        <f>IF(ISBLANK(INDEX('Policy Characteristics'!L:L,MATCH($C207,'Policy Characteristics'!$C:$C,0))),"",INDEX('Policy Characteristics'!L:L,MATCH($C207,'Policy Characteristics'!$C:$C,0)))</f>
        <v>building-component-electrification.html</v>
      </c>
    </row>
    <row r="208" spans="1:19" ht="20" customHeight="1">
      <c r="A208" s="354" t="str">
        <f>IF(ISBLANK(INDEX('Policy Characteristics'!A:A,MATCH($C208,'Policy Characteristics'!$C:$C,0))),"",INDEX('Policy Characteristics'!A:A,MATCH($C208,'Policy Characteristics'!$C:$C,0)))</f>
        <v>Buildings and Appliances</v>
      </c>
      <c r="B208" s="366" t="str">
        <f>IF(ISBLANK(INDEX('Policy Characteristics'!B:B,MATCH($C208,'Policy Characteristics'!$C:$C,0))),"",INDEX('Policy Characteristics'!B:B,MATCH($C208,'Policy Characteristics'!$C:$C,0)))</f>
        <v>Building Component Electrification</v>
      </c>
      <c r="C208" s="354" t="str">
        <f t="shared" si="11"/>
        <v>Fraction of New Bldg Components Shifted to Other Fuels</v>
      </c>
      <c r="D208" s="253" t="s">
        <v>724</v>
      </c>
      <c r="E208" s="253" t="s">
        <v>730</v>
      </c>
      <c r="F208" s="253" t="s">
        <v>725</v>
      </c>
      <c r="G208" s="253" t="s">
        <v>731</v>
      </c>
      <c r="H208" s="18">
        <v>442</v>
      </c>
      <c r="I208" s="367" t="s">
        <v>680</v>
      </c>
      <c r="J208" s="368" t="str">
        <f>IF(ISBLANK(INDEX('Policy Characteristics'!D:D,MATCH($C208,'Policy Characteristics'!$C:$C,0))),"",INDEX('Policy Characteristics'!D:D,MATCH($C208,'Policy Characteristics'!$C:$C,0)))</f>
        <v>Building Component Electrification</v>
      </c>
      <c r="K208" s="354"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4" t="str">
        <f>IF(ISBLANK(INDEX('Policy Characteristics'!I:I,MATCH($C208,'Policy Characteristics'!$C:$C,0))),"",INDEX('Policy Characteristics'!I:I,MATCH($C208,'Policy Characteristics'!$C:$C,0)))</f>
        <v>% of newly sold non-electric building components</v>
      </c>
      <c r="P208" s="3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4" t="str">
        <f>IF(ISBLANK(INDEX('Policy Characteristics'!K:K,MATCH($C208,'Policy Characteristics'!$C:$C,0))),"",INDEX('Policy Characteristics'!K:K,MATCH($C208,'Policy Characteristics'!$C:$C,0)))</f>
        <v>buildings-sector-main.html#component-elec</v>
      </c>
      <c r="R208" s="354" t="str">
        <f>IF(ISBLANK(INDEX('Policy Characteristics'!L:L,MATCH($C208,'Policy Characteristics'!$C:$C,0))),"",INDEX('Policy Characteristics'!L:L,MATCH($C208,'Policy Characteristics'!$C:$C,0)))</f>
        <v>building-component-electrification.html</v>
      </c>
    </row>
    <row r="209" spans="1:18" ht="20" customHeight="1">
      <c r="A209" s="354" t="str">
        <f>IF(ISBLANK(INDEX('Policy Characteristics'!A:A,MATCH($C209,'Policy Characteristics'!$C:$C,0))),"",INDEX('Policy Characteristics'!A:A,MATCH($C209,'Policy Characteristics'!$C:$C,0)))</f>
        <v>Buildings and Appliances</v>
      </c>
      <c r="B209" s="366" t="str">
        <f>IF(ISBLANK(INDEX('Policy Characteristics'!B:B,MATCH($C209,'Policy Characteristics'!$C:$C,0))),"",INDEX('Policy Characteristics'!B:B,MATCH($C209,'Policy Characteristics'!$C:$C,0)))</f>
        <v>Building Component Electrification</v>
      </c>
      <c r="C209" s="354" t="str">
        <f t="shared" si="11"/>
        <v>Fraction of New Bldg Components Shifted to Other Fuels</v>
      </c>
      <c r="D209" s="253" t="s">
        <v>726</v>
      </c>
      <c r="E209" s="253" t="s">
        <v>730</v>
      </c>
      <c r="F209" s="253" t="s">
        <v>727</v>
      </c>
      <c r="G209" s="253" t="s">
        <v>731</v>
      </c>
      <c r="H209" s="18">
        <v>443</v>
      </c>
      <c r="I209" s="367" t="s">
        <v>670</v>
      </c>
      <c r="J209" s="368" t="str">
        <f>IF(ISBLANK(INDEX('Policy Characteristics'!D:D,MATCH($C209,'Policy Characteristics'!$C:$C,0))),"",INDEX('Policy Characteristics'!D:D,MATCH($C209,'Policy Characteristics'!$C:$C,0)))</f>
        <v>Building Component Electrification</v>
      </c>
      <c r="K209" s="354"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4" t="str">
        <f>IF(ISBLANK(INDEX('Policy Characteristics'!I:I,MATCH($C209,'Policy Characteristics'!$C:$C,0))),"",INDEX('Policy Characteristics'!I:I,MATCH($C209,'Policy Characteristics'!$C:$C,0)))</f>
        <v>% of newly sold non-electric building components</v>
      </c>
      <c r="P209" s="3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4" t="str">
        <f>IF(ISBLANK(INDEX('Policy Characteristics'!K:K,MATCH($C209,'Policy Characteristics'!$C:$C,0))),"",INDEX('Policy Characteristics'!K:K,MATCH($C209,'Policy Characteristics'!$C:$C,0)))</f>
        <v>buildings-sector-main.html#component-elec</v>
      </c>
      <c r="R209" s="354" t="str">
        <f>IF(ISBLANK(INDEX('Policy Characteristics'!L:L,MATCH($C209,'Policy Characteristics'!$C:$C,0))),"",INDEX('Policy Characteristics'!L:L,MATCH($C209,'Policy Characteristics'!$C:$C,0)))</f>
        <v>building-component-electrification.html</v>
      </c>
    </row>
    <row r="210" spans="1:18" ht="20" customHeight="1">
      <c r="A210" s="354" t="str">
        <f>IF(ISBLANK(INDEX('Policy Characteristics'!A:A,MATCH($C210,'Policy Characteristics'!$C:$C,0))),"",INDEX('Policy Characteristics'!A:A,MATCH($C210,'Policy Characteristics'!$C:$C,0)))</f>
        <v>Buildings and Appliances</v>
      </c>
      <c r="B210" s="366" t="str">
        <f>IF(ISBLANK(INDEX('Policy Characteristics'!B:B,MATCH($C210,'Policy Characteristics'!$C:$C,0))),"",INDEX('Policy Characteristics'!B:B,MATCH($C210,'Policy Characteristics'!$C:$C,0)))</f>
        <v>Building Component Electrification</v>
      </c>
      <c r="C210" s="354" t="str">
        <f t="shared" si="11"/>
        <v>Fraction of New Bldg Components Shifted to Other Fuels</v>
      </c>
      <c r="D210" s="253" t="s">
        <v>728</v>
      </c>
      <c r="E210" s="253" t="s">
        <v>730</v>
      </c>
      <c r="F210" s="253" t="s">
        <v>729</v>
      </c>
      <c r="G210" s="253" t="s">
        <v>731</v>
      </c>
      <c r="H210" s="18">
        <v>444</v>
      </c>
      <c r="I210" s="367" t="s">
        <v>670</v>
      </c>
      <c r="J210" s="368" t="str">
        <f>IF(ISBLANK(INDEX('Policy Characteristics'!D:D,MATCH($C210,'Policy Characteristics'!$C:$C,0))),"",INDEX('Policy Characteristics'!D:D,MATCH($C210,'Policy Characteristics'!$C:$C,0)))</f>
        <v>Building Component Electrification</v>
      </c>
      <c r="K210" s="354"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4" t="str">
        <f>IF(ISBLANK(INDEX('Policy Characteristics'!I:I,MATCH($C210,'Policy Characteristics'!$C:$C,0))),"",INDEX('Policy Characteristics'!I:I,MATCH($C210,'Policy Characteristics'!$C:$C,0)))</f>
        <v>% of newly sold non-electric building components</v>
      </c>
      <c r="P210" s="3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4" t="str">
        <f>IF(ISBLANK(INDEX('Policy Characteristics'!K:K,MATCH($C210,'Policy Characteristics'!$C:$C,0))),"",INDEX('Policy Characteristics'!K:K,MATCH($C210,'Policy Characteristics'!$C:$C,0)))</f>
        <v>buildings-sector-main.html#component-elec</v>
      </c>
      <c r="R210" s="354" t="str">
        <f>IF(ISBLANK(INDEX('Policy Characteristics'!L:L,MATCH($C210,'Policy Characteristics'!$C:$C,0))),"",INDEX('Policy Characteristics'!L:L,MATCH($C210,'Policy Characteristics'!$C:$C,0)))</f>
        <v>building-component-electrification.html</v>
      </c>
    </row>
    <row r="211" spans="1:18" ht="20" customHeight="1">
      <c r="A211" s="354" t="str">
        <f>IF(ISBLANK(INDEX('Policy Characteristics'!A:A,MATCH($C211,'Policy Characteristics'!$C:$C,0))),"",INDEX('Policy Characteristics'!A:A,MATCH($C211,'Policy Characteristics'!$C:$C,0)))</f>
        <v>Buildings and Appliances</v>
      </c>
      <c r="B211" s="366" t="str">
        <f>IF(ISBLANK(INDEX('Policy Characteristics'!B:B,MATCH($C211,'Policy Characteristics'!$C:$C,0))),"",INDEX('Policy Characteristics'!B:B,MATCH($C211,'Policy Characteristics'!$C:$C,0)))</f>
        <v>Building Component Electrification</v>
      </c>
      <c r="C211" s="354" t="str">
        <f t="shared" si="11"/>
        <v>Fraction of New Bldg Components Shifted to Other Fuels</v>
      </c>
      <c r="D211" s="253" t="s">
        <v>718</v>
      </c>
      <c r="E211" s="253" t="s">
        <v>732</v>
      </c>
      <c r="F211" s="253" t="s">
        <v>720</v>
      </c>
      <c r="G211" s="253" t="s">
        <v>733</v>
      </c>
      <c r="H211" s="18">
        <v>445</v>
      </c>
      <c r="I211" s="367" t="s">
        <v>670</v>
      </c>
      <c r="J211" s="368" t="str">
        <f>IF(ISBLANK(INDEX('Policy Characteristics'!D:D,MATCH($C211,'Policy Characteristics'!$C:$C,0))),"",INDEX('Policy Characteristics'!D:D,MATCH($C211,'Policy Characteristics'!$C:$C,0)))</f>
        <v>Building Component Electrification</v>
      </c>
      <c r="K211" s="354"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4" t="str">
        <f>IF(ISBLANK(INDEX('Policy Characteristics'!I:I,MATCH($C211,'Policy Characteristics'!$C:$C,0))),"",INDEX('Policy Characteristics'!I:I,MATCH($C211,'Policy Characteristics'!$C:$C,0)))</f>
        <v>% of newly sold non-electric building components</v>
      </c>
      <c r="P211" s="3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4" t="str">
        <f>IF(ISBLANK(INDEX('Policy Characteristics'!K:K,MATCH($C211,'Policy Characteristics'!$C:$C,0))),"",INDEX('Policy Characteristics'!K:K,MATCH($C211,'Policy Characteristics'!$C:$C,0)))</f>
        <v>buildings-sector-main.html#component-elec</v>
      </c>
      <c r="R211" s="354" t="str">
        <f>IF(ISBLANK(INDEX('Policy Characteristics'!L:L,MATCH($C211,'Policy Characteristics'!$C:$C,0))),"",INDEX('Policy Characteristics'!L:L,MATCH($C211,'Policy Characteristics'!$C:$C,0)))</f>
        <v>building-component-electrification.html</v>
      </c>
    </row>
    <row r="212" spans="1:18" ht="20" customHeight="1">
      <c r="A212" s="354" t="str">
        <f>IF(ISBLANK(INDEX('Policy Characteristics'!A:A,MATCH($C212,'Policy Characteristics'!$C:$C,0))),"",INDEX('Policy Characteristics'!A:A,MATCH($C212,'Policy Characteristics'!$C:$C,0)))</f>
        <v>Buildings and Appliances</v>
      </c>
      <c r="B212" s="366" t="str">
        <f>IF(ISBLANK(INDEX('Policy Characteristics'!B:B,MATCH($C212,'Policy Characteristics'!$C:$C,0))),"",INDEX('Policy Characteristics'!B:B,MATCH($C212,'Policy Characteristics'!$C:$C,0)))</f>
        <v>Building Component Electrification</v>
      </c>
      <c r="C212" s="354" t="str">
        <f t="shared" si="11"/>
        <v>Fraction of New Bldg Components Shifted to Other Fuels</v>
      </c>
      <c r="D212" s="253" t="s">
        <v>722</v>
      </c>
      <c r="E212" s="253" t="s">
        <v>732</v>
      </c>
      <c r="F212" s="253" t="s">
        <v>723</v>
      </c>
      <c r="G212" s="253" t="s">
        <v>733</v>
      </c>
      <c r="H212" s="18">
        <v>446</v>
      </c>
      <c r="I212" s="367" t="s">
        <v>680</v>
      </c>
      <c r="J212" s="368" t="str">
        <f>IF(ISBLANK(INDEX('Policy Characteristics'!D:D,MATCH($C212,'Policy Characteristics'!$C:$C,0))),"",INDEX('Policy Characteristics'!D:D,MATCH($C212,'Policy Characteristics'!$C:$C,0)))</f>
        <v>Building Component Electrification</v>
      </c>
      <c r="K212" s="354"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4" t="str">
        <f>IF(ISBLANK(INDEX('Policy Characteristics'!I:I,MATCH($C212,'Policy Characteristics'!$C:$C,0))),"",INDEX('Policy Characteristics'!I:I,MATCH($C212,'Policy Characteristics'!$C:$C,0)))</f>
        <v>% of newly sold non-electric building components</v>
      </c>
      <c r="P212" s="3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4" t="str">
        <f>IF(ISBLANK(INDEX('Policy Characteristics'!K:K,MATCH($C212,'Policy Characteristics'!$C:$C,0))),"",INDEX('Policy Characteristics'!K:K,MATCH($C212,'Policy Characteristics'!$C:$C,0)))</f>
        <v>buildings-sector-main.html#component-elec</v>
      </c>
      <c r="R212" s="354" t="str">
        <f>IF(ISBLANK(INDEX('Policy Characteristics'!L:L,MATCH($C212,'Policy Characteristics'!$C:$C,0))),"",INDEX('Policy Characteristics'!L:L,MATCH($C212,'Policy Characteristics'!$C:$C,0)))</f>
        <v>building-component-electrification.html</v>
      </c>
    </row>
    <row r="213" spans="1:18" ht="20" customHeight="1">
      <c r="A213" s="354" t="str">
        <f>IF(ISBLANK(INDEX('Policy Characteristics'!A:A,MATCH($C213,'Policy Characteristics'!$C:$C,0))),"",INDEX('Policy Characteristics'!A:A,MATCH($C213,'Policy Characteristics'!$C:$C,0)))</f>
        <v>Buildings and Appliances</v>
      </c>
      <c r="B213" s="366" t="str">
        <f>IF(ISBLANK(INDEX('Policy Characteristics'!B:B,MATCH($C213,'Policy Characteristics'!$C:$C,0))),"",INDEX('Policy Characteristics'!B:B,MATCH($C213,'Policy Characteristics'!$C:$C,0)))</f>
        <v>Building Component Electrification</v>
      </c>
      <c r="C213" s="354" t="str">
        <f t="shared" si="11"/>
        <v>Fraction of New Bldg Components Shifted to Other Fuels</v>
      </c>
      <c r="D213" s="253" t="s">
        <v>724</v>
      </c>
      <c r="E213" s="253" t="s">
        <v>732</v>
      </c>
      <c r="F213" s="253" t="s">
        <v>725</v>
      </c>
      <c r="G213" s="253" t="s">
        <v>733</v>
      </c>
      <c r="H213" s="18">
        <v>447</v>
      </c>
      <c r="I213" s="367" t="s">
        <v>680</v>
      </c>
      <c r="J213" s="368" t="str">
        <f>IF(ISBLANK(INDEX('Policy Characteristics'!D:D,MATCH($C213,'Policy Characteristics'!$C:$C,0))),"",INDEX('Policy Characteristics'!D:D,MATCH($C213,'Policy Characteristics'!$C:$C,0)))</f>
        <v>Building Component Electrification</v>
      </c>
      <c r="K213" s="354"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4" t="str">
        <f>IF(ISBLANK(INDEX('Policy Characteristics'!I:I,MATCH($C213,'Policy Characteristics'!$C:$C,0))),"",INDEX('Policy Characteristics'!I:I,MATCH($C213,'Policy Characteristics'!$C:$C,0)))</f>
        <v>% of newly sold non-electric building components</v>
      </c>
      <c r="P213" s="3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4" t="str">
        <f>IF(ISBLANK(INDEX('Policy Characteristics'!K:K,MATCH($C213,'Policy Characteristics'!$C:$C,0))),"",INDEX('Policy Characteristics'!K:K,MATCH($C213,'Policy Characteristics'!$C:$C,0)))</f>
        <v>buildings-sector-main.html#component-elec</v>
      </c>
      <c r="R213" s="354" t="str">
        <f>IF(ISBLANK(INDEX('Policy Characteristics'!L:L,MATCH($C213,'Policy Characteristics'!$C:$C,0))),"",INDEX('Policy Characteristics'!L:L,MATCH($C213,'Policy Characteristics'!$C:$C,0)))</f>
        <v>building-component-electrification.html</v>
      </c>
    </row>
    <row r="214" spans="1:18" ht="20" customHeight="1">
      <c r="A214" s="354" t="str">
        <f>IF(ISBLANK(INDEX('Policy Characteristics'!A:A,MATCH($C214,'Policy Characteristics'!$C:$C,0))),"",INDEX('Policy Characteristics'!A:A,MATCH($C214,'Policy Characteristics'!$C:$C,0)))</f>
        <v>Buildings and Appliances</v>
      </c>
      <c r="B214" s="366" t="str">
        <f>IF(ISBLANK(INDEX('Policy Characteristics'!B:B,MATCH($C214,'Policy Characteristics'!$C:$C,0))),"",INDEX('Policy Characteristics'!B:B,MATCH($C214,'Policy Characteristics'!$C:$C,0)))</f>
        <v>Building Component Electrification</v>
      </c>
      <c r="C214" s="354" t="str">
        <f t="shared" si="11"/>
        <v>Fraction of New Bldg Components Shifted to Other Fuels</v>
      </c>
      <c r="D214" s="253" t="s">
        <v>726</v>
      </c>
      <c r="E214" s="253" t="s">
        <v>732</v>
      </c>
      <c r="F214" s="253" t="s">
        <v>727</v>
      </c>
      <c r="G214" s="253" t="s">
        <v>733</v>
      </c>
      <c r="H214" s="18">
        <v>448</v>
      </c>
      <c r="I214" s="367" t="s">
        <v>670</v>
      </c>
      <c r="J214" s="368" t="str">
        <f>IF(ISBLANK(INDEX('Policy Characteristics'!D:D,MATCH($C214,'Policy Characteristics'!$C:$C,0))),"",INDEX('Policy Characteristics'!D:D,MATCH($C214,'Policy Characteristics'!$C:$C,0)))</f>
        <v>Building Component Electrification</v>
      </c>
      <c r="K214" s="354"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4" t="str">
        <f>IF(ISBLANK(INDEX('Policy Characteristics'!I:I,MATCH($C214,'Policy Characteristics'!$C:$C,0))),"",INDEX('Policy Characteristics'!I:I,MATCH($C214,'Policy Characteristics'!$C:$C,0)))</f>
        <v>% of newly sold non-electric building components</v>
      </c>
      <c r="P214" s="3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4" t="str">
        <f>IF(ISBLANK(INDEX('Policy Characteristics'!K:K,MATCH($C214,'Policy Characteristics'!$C:$C,0))),"",INDEX('Policy Characteristics'!K:K,MATCH($C214,'Policy Characteristics'!$C:$C,0)))</f>
        <v>buildings-sector-main.html#component-elec</v>
      </c>
      <c r="R214" s="354" t="str">
        <f>IF(ISBLANK(INDEX('Policy Characteristics'!L:L,MATCH($C214,'Policy Characteristics'!$C:$C,0))),"",INDEX('Policy Characteristics'!L:L,MATCH($C214,'Policy Characteristics'!$C:$C,0)))</f>
        <v>building-component-electrification.html</v>
      </c>
    </row>
    <row r="215" spans="1:18" ht="20" customHeight="1">
      <c r="A215" s="354" t="str">
        <f>IF(ISBLANK(INDEX('Policy Characteristics'!A:A,MATCH($C215,'Policy Characteristics'!$C:$C,0))),"",INDEX('Policy Characteristics'!A:A,MATCH($C215,'Policy Characteristics'!$C:$C,0)))</f>
        <v>Buildings and Appliances</v>
      </c>
      <c r="B215" s="366" t="str">
        <f>IF(ISBLANK(INDEX('Policy Characteristics'!B:B,MATCH($C215,'Policy Characteristics'!$C:$C,0))),"",INDEX('Policy Characteristics'!B:B,MATCH($C215,'Policy Characteristics'!$C:$C,0)))</f>
        <v>Building Component Electrification</v>
      </c>
      <c r="C215" s="354" t="str">
        <f t="shared" ref="C215" si="12">C$201</f>
        <v>Fraction of New Bldg Components Shifted to Other Fuels</v>
      </c>
      <c r="D215" s="253" t="s">
        <v>728</v>
      </c>
      <c r="E215" s="253" t="s">
        <v>732</v>
      </c>
      <c r="F215" s="253" t="s">
        <v>729</v>
      </c>
      <c r="G215" s="253" t="s">
        <v>733</v>
      </c>
      <c r="H215" s="18">
        <v>449</v>
      </c>
      <c r="I215" s="367" t="s">
        <v>670</v>
      </c>
      <c r="J215" s="368" t="str">
        <f>IF(ISBLANK(INDEX('Policy Characteristics'!D:D,MATCH($C215,'Policy Characteristics'!$C:$C,0))),"",INDEX('Policy Characteristics'!D:D,MATCH($C215,'Policy Characteristics'!$C:$C,0)))</f>
        <v>Building Component Electrification</v>
      </c>
      <c r="K215" s="354" t="str">
        <f>IF(ISBLANK(INDEX('Policy Characteristics'!E:E,MATCH($C215,'Policy Characteristics'!$C:$C,0))),"",INDEX('Policy Characteristics'!E:E,MATCH($C215,'Policy Characteristics'!$C:$C,0)))</f>
        <v>bldgs new component fuel shifting</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1</v>
      </c>
      <c r="N215" s="222">
        <f>IF(ISBLANK(INDEX('Policy Characteristics'!H:H,MATCH($C215,'Policy Characteristics'!$C:$C,0))),"",INDEX('Policy Characteristics'!H:H,MATCH($C215,'Policy Characteristics'!$C:$C,0)))</f>
        <v>0.01</v>
      </c>
      <c r="O215" s="354" t="str">
        <f>IF(ISBLANK(INDEX('Policy Characteristics'!I:I,MATCH($C215,'Policy Characteristics'!$C:$C,0))),"",INDEX('Policy Characteristics'!I:I,MATCH($C215,'Policy Characteristics'!$C:$C,0)))</f>
        <v>% of newly sold non-electric building components</v>
      </c>
      <c r="P215" s="354"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5" s="354" t="str">
        <f>IF(ISBLANK(INDEX('Policy Characteristics'!K:K,MATCH($C215,'Policy Characteristics'!$C:$C,0))),"",INDEX('Policy Characteristics'!K:K,MATCH($C215,'Policy Characteristics'!$C:$C,0)))</f>
        <v>buildings-sector-main.html#component-elec</v>
      </c>
      <c r="R215" s="354" t="str">
        <f>IF(ISBLANK(INDEX('Policy Characteristics'!L:L,MATCH($C215,'Policy Characteristics'!$C:$C,0))),"",INDEX('Policy Characteristics'!L:L,MATCH($C215,'Policy Characteristics'!$C:$C,0)))</f>
        <v>building-component-electrification.html</v>
      </c>
    </row>
    <row r="216" spans="1:18" s="354" customFormat="1" ht="20" customHeight="1">
      <c r="A216" s="354" t="str">
        <f>IF(ISBLANK(INDEX('Policy Characteristics'!A:A,MATCH($C216,'Policy Characteristics'!$C:$C,0))),"",INDEX('Policy Characteristics'!A:A,MATCH($C216,'Policy Characteristics'!$C:$C,0)))</f>
        <v>Buildings and Appliances</v>
      </c>
      <c r="B216" s="366" t="str">
        <f>IF(ISBLANK(INDEX('Policy Characteristics'!B:B,MATCH($C216,'Policy Characteristics'!$C:$C,0))),"",INDEX('Policy Characteristics'!B:B,MATCH($C216,'Policy Characteristics'!$C:$C,0)))</f>
        <v>Building Energy Efficiency Standards</v>
      </c>
      <c r="C216" t="s">
        <v>159</v>
      </c>
      <c r="D216" s="253" t="s">
        <v>718</v>
      </c>
      <c r="E216" s="253" t="s">
        <v>719</v>
      </c>
      <c r="F216" s="253" t="s">
        <v>720</v>
      </c>
      <c r="G216" s="253" t="s">
        <v>721</v>
      </c>
      <c r="H216" s="18">
        <v>13</v>
      </c>
      <c r="I216" s="367" t="s">
        <v>670</v>
      </c>
      <c r="J216" s="368" t="str">
        <f>IF(ISBLANK(INDEX('Policy Characteristics'!D:D,MATCH($C216,'Policy Characteristics'!$C:$C,0))),"",INDEX('Policy Characteristics'!D:D,MATCH($C216,'Policy Characteristics'!$C:$C,0)))</f>
        <v>Building Energy Efficiency Standards</v>
      </c>
      <c r="K216" s="354"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4" t="str">
        <f>IF(ISBLANK(INDEX('Policy Characteristics'!I:I,MATCH($C216,'Policy Characteristics'!$C:$C,0))),"",INDEX('Policy Characteristics'!I:I,MATCH($C216,'Policy Characteristics'!$C:$C,0)))</f>
        <v>% reduction in energy use</v>
      </c>
      <c r="P216" s="3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4" t="str">
        <f>IF(ISBLANK(INDEX('Policy Characteristics'!K:K,MATCH($C216,'Policy Characteristics'!$C:$C,0))),"",INDEX('Policy Characteristics'!K:K,MATCH($C216,'Policy Characteristics'!$C:$C,0)))</f>
        <v>buildings-sector-main.html#eff-stds</v>
      </c>
      <c r="R216" s="354" t="str">
        <f>IF(ISBLANK(INDEX('Policy Characteristics'!L:L,MATCH($C216,'Policy Characteristics'!$C:$C,0))),"",INDEX('Policy Characteristics'!L:L,MATCH($C216,'Policy Characteristics'!$C:$C,0)))</f>
        <v>building-energy-efficiency-standards.html</v>
      </c>
    </row>
    <row r="217" spans="1:18" s="354" customFormat="1" ht="20" customHeight="1">
      <c r="A217" s="354" t="str">
        <f>IF(ISBLANK(INDEX('Policy Characteristics'!A:A,MATCH($C217,'Policy Characteristics'!$C:$C,0))),"",INDEX('Policy Characteristics'!A:A,MATCH($C217,'Policy Characteristics'!$C:$C,0)))</f>
        <v>Buildings and Appliances</v>
      </c>
      <c r="B217" s="366" t="str">
        <f>IF(ISBLANK(INDEX('Policy Characteristics'!B:B,MATCH($C217,'Policy Characteristics'!$C:$C,0))),"",INDEX('Policy Characteristics'!B:B,MATCH($C217,'Policy Characteristics'!$C:$C,0)))</f>
        <v>Building Energy Efficiency Standards</v>
      </c>
      <c r="C217" s="354" t="str">
        <f t="shared" ref="C217:C232" si="13">C$216</f>
        <v>Reduction in E Use Allowed by Component Eff Std</v>
      </c>
      <c r="D217" s="253" t="s">
        <v>722</v>
      </c>
      <c r="E217" s="253" t="s">
        <v>719</v>
      </c>
      <c r="F217" s="253" t="s">
        <v>723</v>
      </c>
      <c r="G217" s="253" t="s">
        <v>721</v>
      </c>
      <c r="H217" s="18">
        <v>14</v>
      </c>
      <c r="I217" s="367" t="s">
        <v>670</v>
      </c>
      <c r="J217" s="368" t="str">
        <f>IF(ISBLANK(INDEX('Policy Characteristics'!D:D,MATCH($C217,'Policy Characteristics'!$C:$C,0))),"",INDEX('Policy Characteristics'!D:D,MATCH($C217,'Policy Characteristics'!$C:$C,0)))</f>
        <v>Building Energy Efficiency Standards</v>
      </c>
      <c r="K217" s="354"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4" t="str">
        <f>IF(ISBLANK(INDEX('Policy Characteristics'!I:I,MATCH($C217,'Policy Characteristics'!$C:$C,0))),"",INDEX('Policy Characteristics'!I:I,MATCH($C217,'Policy Characteristics'!$C:$C,0)))</f>
        <v>% reduction in energy use</v>
      </c>
      <c r="P217" s="3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4" t="str">
        <f>IF(ISBLANK(INDEX('Policy Characteristics'!K:K,MATCH($C217,'Policy Characteristics'!$C:$C,0))),"",INDEX('Policy Characteristics'!K:K,MATCH($C217,'Policy Characteristics'!$C:$C,0)))</f>
        <v>buildings-sector-main.html#eff-stds</v>
      </c>
      <c r="R217" s="354" t="str">
        <f>IF(ISBLANK(INDEX('Policy Characteristics'!L:L,MATCH($C217,'Policy Characteristics'!$C:$C,0))),"",INDEX('Policy Characteristics'!L:L,MATCH($C217,'Policy Characteristics'!$C:$C,0)))</f>
        <v>building-energy-efficiency-standards.html</v>
      </c>
    </row>
    <row r="218" spans="1:18" s="354" customFormat="1" ht="20" customHeight="1">
      <c r="A218" s="354" t="str">
        <f>IF(ISBLANK(INDEX('Policy Characteristics'!A:A,MATCH($C218,'Policy Characteristics'!$C:$C,0))),"",INDEX('Policy Characteristics'!A:A,MATCH($C218,'Policy Characteristics'!$C:$C,0)))</f>
        <v>Buildings and Appliances</v>
      </c>
      <c r="B218" s="366" t="str">
        <f>IF(ISBLANK(INDEX('Policy Characteristics'!B:B,MATCH($C218,'Policy Characteristics'!$C:$C,0))),"",INDEX('Policy Characteristics'!B:B,MATCH($C218,'Policy Characteristics'!$C:$C,0)))</f>
        <v>Building Energy Efficiency Standards</v>
      </c>
      <c r="C218" s="354" t="str">
        <f t="shared" si="13"/>
        <v>Reduction in E Use Allowed by Component Eff Std</v>
      </c>
      <c r="D218" s="253" t="s">
        <v>734</v>
      </c>
      <c r="E218" s="253" t="s">
        <v>719</v>
      </c>
      <c r="F218" s="253" t="s">
        <v>735</v>
      </c>
      <c r="G218" s="253" t="s">
        <v>721</v>
      </c>
      <c r="H218" s="18">
        <v>15</v>
      </c>
      <c r="I218" s="367" t="s">
        <v>670</v>
      </c>
      <c r="J218" s="368" t="str">
        <f>IF(ISBLANK(INDEX('Policy Characteristics'!D:D,MATCH($C218,'Policy Characteristics'!$C:$C,0))),"",INDEX('Policy Characteristics'!D:D,MATCH($C218,'Policy Characteristics'!$C:$C,0)))</f>
        <v>Building Energy Efficiency Standards</v>
      </c>
      <c r="K218" s="354"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4" t="str">
        <f>IF(ISBLANK(INDEX('Policy Characteristics'!I:I,MATCH($C218,'Policy Characteristics'!$C:$C,0))),"",INDEX('Policy Characteristics'!I:I,MATCH($C218,'Policy Characteristics'!$C:$C,0)))</f>
        <v>% reduction in energy use</v>
      </c>
      <c r="P218" s="3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4" t="str">
        <f>IF(ISBLANK(INDEX('Policy Characteristics'!K:K,MATCH($C218,'Policy Characteristics'!$C:$C,0))),"",INDEX('Policy Characteristics'!K:K,MATCH($C218,'Policy Characteristics'!$C:$C,0)))</f>
        <v>buildings-sector-main.html#eff-stds</v>
      </c>
      <c r="R218" s="354" t="str">
        <f>IF(ISBLANK(INDEX('Policy Characteristics'!L:L,MATCH($C218,'Policy Characteristics'!$C:$C,0))),"",INDEX('Policy Characteristics'!L:L,MATCH($C218,'Policy Characteristics'!$C:$C,0)))</f>
        <v>building-energy-efficiency-standards.html</v>
      </c>
    </row>
    <row r="219" spans="1:18" s="354" customFormat="1" ht="20" customHeight="1">
      <c r="A219" s="354" t="str">
        <f>IF(ISBLANK(INDEX('Policy Characteristics'!A:A,MATCH($C219,'Policy Characteristics'!$C:$C,0))),"",INDEX('Policy Characteristics'!A:A,MATCH($C219,'Policy Characteristics'!$C:$C,0)))</f>
        <v>Buildings and Appliances</v>
      </c>
      <c r="B219" s="366" t="str">
        <f>IF(ISBLANK(INDEX('Policy Characteristics'!B:B,MATCH($C219,'Policy Characteristics'!$C:$C,0))),"",INDEX('Policy Characteristics'!B:B,MATCH($C219,'Policy Characteristics'!$C:$C,0)))</f>
        <v>Building Energy Efficiency Standards</v>
      </c>
      <c r="C219" s="354" t="str">
        <f t="shared" si="13"/>
        <v>Reduction in E Use Allowed by Component Eff Std</v>
      </c>
      <c r="D219" s="253" t="s">
        <v>724</v>
      </c>
      <c r="E219" s="253" t="s">
        <v>719</v>
      </c>
      <c r="F219" s="253" t="s">
        <v>725</v>
      </c>
      <c r="G219" s="253" t="s">
        <v>721</v>
      </c>
      <c r="H219" s="18">
        <v>16</v>
      </c>
      <c r="I219" s="367" t="s">
        <v>670</v>
      </c>
      <c r="J219" s="368" t="str">
        <f>IF(ISBLANK(INDEX('Policy Characteristics'!D:D,MATCH($C219,'Policy Characteristics'!$C:$C,0))),"",INDEX('Policy Characteristics'!D:D,MATCH($C219,'Policy Characteristics'!$C:$C,0)))</f>
        <v>Building Energy Efficiency Standards</v>
      </c>
      <c r="K219" s="354"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4" t="str">
        <f>IF(ISBLANK(INDEX('Policy Characteristics'!I:I,MATCH($C219,'Policy Characteristics'!$C:$C,0))),"",INDEX('Policy Characteristics'!I:I,MATCH($C219,'Policy Characteristics'!$C:$C,0)))</f>
        <v>% reduction in energy use</v>
      </c>
      <c r="P219" s="3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4" t="str">
        <f>IF(ISBLANK(INDEX('Policy Characteristics'!K:K,MATCH($C219,'Policy Characteristics'!$C:$C,0))),"",INDEX('Policy Characteristics'!K:K,MATCH($C219,'Policy Characteristics'!$C:$C,0)))</f>
        <v>buildings-sector-main.html#eff-stds</v>
      </c>
      <c r="R219" s="354" t="str">
        <f>IF(ISBLANK(INDEX('Policy Characteristics'!L:L,MATCH($C219,'Policy Characteristics'!$C:$C,0))),"",INDEX('Policy Characteristics'!L:L,MATCH($C219,'Policy Characteristics'!$C:$C,0)))</f>
        <v>building-energy-efficiency-standards.html</v>
      </c>
    </row>
    <row r="220" spans="1:18" s="354" customFormat="1" ht="20" customHeight="1">
      <c r="A220" s="354" t="str">
        <f>IF(ISBLANK(INDEX('Policy Characteristics'!A:A,MATCH($C220,'Policy Characteristics'!$C:$C,0))),"",INDEX('Policy Characteristics'!A:A,MATCH($C220,'Policy Characteristics'!$C:$C,0)))</f>
        <v>Buildings and Appliances</v>
      </c>
      <c r="B220" s="366" t="str">
        <f>IF(ISBLANK(INDEX('Policy Characteristics'!B:B,MATCH($C220,'Policy Characteristics'!$C:$C,0))),"",INDEX('Policy Characteristics'!B:B,MATCH($C220,'Policy Characteristics'!$C:$C,0)))</f>
        <v>Building Energy Efficiency Standards</v>
      </c>
      <c r="C220" s="354" t="str">
        <f t="shared" si="13"/>
        <v>Reduction in E Use Allowed by Component Eff Std</v>
      </c>
      <c r="D220" s="253" t="s">
        <v>726</v>
      </c>
      <c r="E220" s="253" t="s">
        <v>719</v>
      </c>
      <c r="F220" s="253" t="s">
        <v>727</v>
      </c>
      <c r="G220" s="253" t="s">
        <v>721</v>
      </c>
      <c r="H220" s="18">
        <v>17</v>
      </c>
      <c r="I220" s="367" t="s">
        <v>670</v>
      </c>
      <c r="J220" s="368" t="str">
        <f>IF(ISBLANK(INDEX('Policy Characteristics'!D:D,MATCH($C220,'Policy Characteristics'!$C:$C,0))),"",INDEX('Policy Characteristics'!D:D,MATCH($C220,'Policy Characteristics'!$C:$C,0)))</f>
        <v>Building Energy Efficiency Standards</v>
      </c>
      <c r="K220" s="354"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4" t="str">
        <f>IF(ISBLANK(INDEX('Policy Characteristics'!I:I,MATCH($C220,'Policy Characteristics'!$C:$C,0))),"",INDEX('Policy Characteristics'!I:I,MATCH($C220,'Policy Characteristics'!$C:$C,0)))</f>
        <v>% reduction in energy use</v>
      </c>
      <c r="P220" s="3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4" t="str">
        <f>IF(ISBLANK(INDEX('Policy Characteristics'!K:K,MATCH($C220,'Policy Characteristics'!$C:$C,0))),"",INDEX('Policy Characteristics'!K:K,MATCH($C220,'Policy Characteristics'!$C:$C,0)))</f>
        <v>buildings-sector-main.html#eff-stds</v>
      </c>
      <c r="R220" s="354" t="str">
        <f>IF(ISBLANK(INDEX('Policy Characteristics'!L:L,MATCH($C220,'Policy Characteristics'!$C:$C,0))),"",INDEX('Policy Characteristics'!L:L,MATCH($C220,'Policy Characteristics'!$C:$C,0)))</f>
        <v>building-energy-efficiency-standards.html</v>
      </c>
    </row>
    <row r="221" spans="1:18" s="354" customFormat="1" ht="20" customHeight="1">
      <c r="A221" s="354" t="str">
        <f>IF(ISBLANK(INDEX('Policy Characteristics'!A:A,MATCH($C221,'Policy Characteristics'!$C:$C,0))),"",INDEX('Policy Characteristics'!A:A,MATCH($C221,'Policy Characteristics'!$C:$C,0)))</f>
        <v>Buildings and Appliances</v>
      </c>
      <c r="B221" s="366" t="str">
        <f>IF(ISBLANK(INDEX('Policy Characteristics'!B:B,MATCH($C221,'Policy Characteristics'!$C:$C,0))),"",INDEX('Policy Characteristics'!B:B,MATCH($C221,'Policy Characteristics'!$C:$C,0)))</f>
        <v>Building Energy Efficiency Standards</v>
      </c>
      <c r="C221" s="354" t="str">
        <f t="shared" si="13"/>
        <v>Reduction in E Use Allowed by Component Eff Std</v>
      </c>
      <c r="D221" s="253" t="s">
        <v>728</v>
      </c>
      <c r="E221" s="253" t="s">
        <v>719</v>
      </c>
      <c r="F221" s="253" t="s">
        <v>729</v>
      </c>
      <c r="G221" s="253" t="s">
        <v>721</v>
      </c>
      <c r="H221" s="18">
        <v>18</v>
      </c>
      <c r="I221" s="367" t="s">
        <v>670</v>
      </c>
      <c r="J221" s="368" t="str">
        <f>IF(ISBLANK(INDEX('Policy Characteristics'!D:D,MATCH($C221,'Policy Characteristics'!$C:$C,0))),"",INDEX('Policy Characteristics'!D:D,MATCH($C221,'Policy Characteristics'!$C:$C,0)))</f>
        <v>Building Energy Efficiency Standards</v>
      </c>
      <c r="K221" s="354"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4" t="str">
        <f>IF(ISBLANK(INDEX('Policy Characteristics'!I:I,MATCH($C221,'Policy Characteristics'!$C:$C,0))),"",INDEX('Policy Characteristics'!I:I,MATCH($C221,'Policy Characteristics'!$C:$C,0)))</f>
        <v>% reduction in energy use</v>
      </c>
      <c r="P221" s="3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4" t="str">
        <f>IF(ISBLANK(INDEX('Policy Characteristics'!K:K,MATCH($C221,'Policy Characteristics'!$C:$C,0))),"",INDEX('Policy Characteristics'!K:K,MATCH($C221,'Policy Characteristics'!$C:$C,0)))</f>
        <v>buildings-sector-main.html#eff-stds</v>
      </c>
      <c r="R221" s="354" t="str">
        <f>IF(ISBLANK(INDEX('Policy Characteristics'!L:L,MATCH($C221,'Policy Characteristics'!$C:$C,0))),"",INDEX('Policy Characteristics'!L:L,MATCH($C221,'Policy Characteristics'!$C:$C,0)))</f>
        <v>building-energy-efficiency-standards.html</v>
      </c>
    </row>
    <row r="222" spans="1:18" s="354" customFormat="1" ht="20" customHeight="1">
      <c r="A222" s="354" t="str">
        <f>IF(ISBLANK(INDEX('Policy Characteristics'!A:A,MATCH($C222,'Policy Characteristics'!$C:$C,0))),"",INDEX('Policy Characteristics'!A:A,MATCH($C222,'Policy Characteristics'!$C:$C,0)))</f>
        <v>Buildings and Appliances</v>
      </c>
      <c r="B222" s="366" t="str">
        <f>IF(ISBLANK(INDEX('Policy Characteristics'!B:B,MATCH($C222,'Policy Characteristics'!$C:$C,0))),"",INDEX('Policy Characteristics'!B:B,MATCH($C222,'Policy Characteristics'!$C:$C,0)))</f>
        <v>Building Energy Efficiency Standards</v>
      </c>
      <c r="C222" s="354" t="str">
        <f t="shared" si="13"/>
        <v>Reduction in E Use Allowed by Component Eff Std</v>
      </c>
      <c r="D222" s="253" t="s">
        <v>718</v>
      </c>
      <c r="E222" s="253" t="s">
        <v>730</v>
      </c>
      <c r="F222" s="253" t="s">
        <v>720</v>
      </c>
      <c r="G222" s="253" t="s">
        <v>731</v>
      </c>
      <c r="H222" s="18">
        <v>150</v>
      </c>
      <c r="I222" s="367" t="s">
        <v>670</v>
      </c>
      <c r="J222" s="368" t="str">
        <f>IF(ISBLANK(INDEX('Policy Characteristics'!D:D,MATCH($C222,'Policy Characteristics'!$C:$C,0))),"",INDEX('Policy Characteristics'!D:D,MATCH($C222,'Policy Characteristics'!$C:$C,0)))</f>
        <v>Building Energy Efficiency Standards</v>
      </c>
      <c r="K222" s="354"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4" t="str">
        <f>IF(ISBLANK(INDEX('Policy Characteristics'!I:I,MATCH($C222,'Policy Characteristics'!$C:$C,0))),"",INDEX('Policy Characteristics'!I:I,MATCH($C222,'Policy Characteristics'!$C:$C,0)))</f>
        <v>% reduction in energy use</v>
      </c>
      <c r="P222" s="3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4" t="str">
        <f>IF(ISBLANK(INDEX('Policy Characteristics'!K:K,MATCH($C222,'Policy Characteristics'!$C:$C,0))),"",INDEX('Policy Characteristics'!K:K,MATCH($C222,'Policy Characteristics'!$C:$C,0)))</f>
        <v>buildings-sector-main.html#eff-stds</v>
      </c>
      <c r="R222" s="354" t="str">
        <f>IF(ISBLANK(INDEX('Policy Characteristics'!L:L,MATCH($C222,'Policy Characteristics'!$C:$C,0))),"",INDEX('Policy Characteristics'!L:L,MATCH($C222,'Policy Characteristics'!$C:$C,0)))</f>
        <v>building-energy-efficiency-standards.html</v>
      </c>
    </row>
    <row r="223" spans="1:18" s="354" customFormat="1" ht="20" customHeight="1">
      <c r="A223" s="354" t="str">
        <f>IF(ISBLANK(INDEX('Policy Characteristics'!A:A,MATCH($C223,'Policy Characteristics'!$C:$C,0))),"",INDEX('Policy Characteristics'!A:A,MATCH($C223,'Policy Characteristics'!$C:$C,0)))</f>
        <v>Buildings and Appliances</v>
      </c>
      <c r="B223" s="366" t="str">
        <f>IF(ISBLANK(INDEX('Policy Characteristics'!B:B,MATCH($C223,'Policy Characteristics'!$C:$C,0))),"",INDEX('Policy Characteristics'!B:B,MATCH($C223,'Policy Characteristics'!$C:$C,0)))</f>
        <v>Building Energy Efficiency Standards</v>
      </c>
      <c r="C223" s="354" t="str">
        <f t="shared" si="13"/>
        <v>Reduction in E Use Allowed by Component Eff Std</v>
      </c>
      <c r="D223" s="253" t="s">
        <v>722</v>
      </c>
      <c r="E223" s="253" t="s">
        <v>730</v>
      </c>
      <c r="F223" s="253" t="s">
        <v>723</v>
      </c>
      <c r="G223" s="253" t="s">
        <v>731</v>
      </c>
      <c r="H223" s="18">
        <v>151</v>
      </c>
      <c r="I223" s="367" t="s">
        <v>670</v>
      </c>
      <c r="J223" s="368" t="str">
        <f>IF(ISBLANK(INDEX('Policy Characteristics'!D:D,MATCH($C223,'Policy Characteristics'!$C:$C,0))),"",INDEX('Policy Characteristics'!D:D,MATCH($C223,'Policy Characteristics'!$C:$C,0)))</f>
        <v>Building Energy Efficiency Standards</v>
      </c>
      <c r="K223" s="354"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4" t="str">
        <f>IF(ISBLANK(INDEX('Policy Characteristics'!I:I,MATCH($C223,'Policy Characteristics'!$C:$C,0))),"",INDEX('Policy Characteristics'!I:I,MATCH($C223,'Policy Characteristics'!$C:$C,0)))</f>
        <v>% reduction in energy use</v>
      </c>
      <c r="P223" s="3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4" t="str">
        <f>IF(ISBLANK(INDEX('Policy Characteristics'!K:K,MATCH($C223,'Policy Characteristics'!$C:$C,0))),"",INDEX('Policy Characteristics'!K:K,MATCH($C223,'Policy Characteristics'!$C:$C,0)))</f>
        <v>buildings-sector-main.html#eff-stds</v>
      </c>
      <c r="R223" s="354" t="str">
        <f>IF(ISBLANK(INDEX('Policy Characteristics'!L:L,MATCH($C223,'Policy Characteristics'!$C:$C,0))),"",INDEX('Policy Characteristics'!L:L,MATCH($C223,'Policy Characteristics'!$C:$C,0)))</f>
        <v>building-energy-efficiency-standards.html</v>
      </c>
    </row>
    <row r="224" spans="1:18" s="354" customFormat="1" ht="20" customHeight="1">
      <c r="A224" s="354" t="str">
        <f>IF(ISBLANK(INDEX('Policy Characteristics'!A:A,MATCH($C224,'Policy Characteristics'!$C:$C,0))),"",INDEX('Policy Characteristics'!A:A,MATCH($C224,'Policy Characteristics'!$C:$C,0)))</f>
        <v>Buildings and Appliances</v>
      </c>
      <c r="B224" s="366" t="str">
        <f>IF(ISBLANK(INDEX('Policy Characteristics'!B:B,MATCH($C224,'Policy Characteristics'!$C:$C,0))),"",INDEX('Policy Characteristics'!B:B,MATCH($C224,'Policy Characteristics'!$C:$C,0)))</f>
        <v>Building Energy Efficiency Standards</v>
      </c>
      <c r="C224" s="354" t="str">
        <f t="shared" si="13"/>
        <v>Reduction in E Use Allowed by Component Eff Std</v>
      </c>
      <c r="D224" s="253" t="s">
        <v>734</v>
      </c>
      <c r="E224" s="253" t="s">
        <v>730</v>
      </c>
      <c r="F224" s="253" t="s">
        <v>735</v>
      </c>
      <c r="G224" s="253" t="s">
        <v>731</v>
      </c>
      <c r="H224" s="18">
        <v>152</v>
      </c>
      <c r="I224" s="367" t="s">
        <v>670</v>
      </c>
      <c r="J224" s="368" t="str">
        <f>IF(ISBLANK(INDEX('Policy Characteristics'!D:D,MATCH($C224,'Policy Characteristics'!$C:$C,0))),"",INDEX('Policy Characteristics'!D:D,MATCH($C224,'Policy Characteristics'!$C:$C,0)))</f>
        <v>Building Energy Efficiency Standards</v>
      </c>
      <c r="K224" s="354"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4" t="str">
        <f>IF(ISBLANK(INDEX('Policy Characteristics'!I:I,MATCH($C224,'Policy Characteristics'!$C:$C,0))),"",INDEX('Policy Characteristics'!I:I,MATCH($C224,'Policy Characteristics'!$C:$C,0)))</f>
        <v>% reduction in energy use</v>
      </c>
      <c r="P224" s="3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4" t="str">
        <f>IF(ISBLANK(INDEX('Policy Characteristics'!K:K,MATCH($C224,'Policy Characteristics'!$C:$C,0))),"",INDEX('Policy Characteristics'!K:K,MATCH($C224,'Policy Characteristics'!$C:$C,0)))</f>
        <v>buildings-sector-main.html#eff-stds</v>
      </c>
      <c r="R224" s="354" t="str">
        <f>IF(ISBLANK(INDEX('Policy Characteristics'!L:L,MATCH($C224,'Policy Characteristics'!$C:$C,0))),"",INDEX('Policy Characteristics'!L:L,MATCH($C224,'Policy Characteristics'!$C:$C,0)))</f>
        <v>building-energy-efficiency-standards.html</v>
      </c>
    </row>
    <row r="225" spans="1:18" s="354" customFormat="1" ht="20" customHeight="1">
      <c r="A225" s="354" t="str">
        <f>IF(ISBLANK(INDEX('Policy Characteristics'!A:A,MATCH($C225,'Policy Characteristics'!$C:$C,0))),"",INDEX('Policy Characteristics'!A:A,MATCH($C225,'Policy Characteristics'!$C:$C,0)))</f>
        <v>Buildings and Appliances</v>
      </c>
      <c r="B225" s="366" t="str">
        <f>IF(ISBLANK(INDEX('Policy Characteristics'!B:B,MATCH($C225,'Policy Characteristics'!$C:$C,0))),"",INDEX('Policy Characteristics'!B:B,MATCH($C225,'Policy Characteristics'!$C:$C,0)))</f>
        <v>Building Energy Efficiency Standards</v>
      </c>
      <c r="C225" s="354" t="str">
        <f t="shared" si="13"/>
        <v>Reduction in E Use Allowed by Component Eff Std</v>
      </c>
      <c r="D225" s="253" t="s">
        <v>724</v>
      </c>
      <c r="E225" s="253" t="s">
        <v>730</v>
      </c>
      <c r="F225" s="253" t="s">
        <v>725</v>
      </c>
      <c r="G225" s="253" t="s">
        <v>731</v>
      </c>
      <c r="H225" s="18">
        <v>153</v>
      </c>
      <c r="I225" s="367" t="s">
        <v>670</v>
      </c>
      <c r="J225" s="368" t="str">
        <f>IF(ISBLANK(INDEX('Policy Characteristics'!D:D,MATCH($C225,'Policy Characteristics'!$C:$C,0))),"",INDEX('Policy Characteristics'!D:D,MATCH($C225,'Policy Characteristics'!$C:$C,0)))</f>
        <v>Building Energy Efficiency Standards</v>
      </c>
      <c r="K225" s="354"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4" t="str">
        <f>IF(ISBLANK(INDEX('Policy Characteristics'!I:I,MATCH($C225,'Policy Characteristics'!$C:$C,0))),"",INDEX('Policy Characteristics'!I:I,MATCH($C225,'Policy Characteristics'!$C:$C,0)))</f>
        <v>% reduction in energy use</v>
      </c>
      <c r="P225" s="3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4" t="str">
        <f>IF(ISBLANK(INDEX('Policy Characteristics'!K:K,MATCH($C225,'Policy Characteristics'!$C:$C,0))),"",INDEX('Policy Characteristics'!K:K,MATCH($C225,'Policy Characteristics'!$C:$C,0)))</f>
        <v>buildings-sector-main.html#eff-stds</v>
      </c>
      <c r="R225" s="354" t="str">
        <f>IF(ISBLANK(INDEX('Policy Characteristics'!L:L,MATCH($C225,'Policy Characteristics'!$C:$C,0))),"",INDEX('Policy Characteristics'!L:L,MATCH($C225,'Policy Characteristics'!$C:$C,0)))</f>
        <v>building-energy-efficiency-standards.html</v>
      </c>
    </row>
    <row r="226" spans="1:18" s="354" customFormat="1" ht="20" customHeight="1">
      <c r="A226" s="354" t="str">
        <f>IF(ISBLANK(INDEX('Policy Characteristics'!A:A,MATCH($C226,'Policy Characteristics'!$C:$C,0))),"",INDEX('Policy Characteristics'!A:A,MATCH($C226,'Policy Characteristics'!$C:$C,0)))</f>
        <v>Buildings and Appliances</v>
      </c>
      <c r="B226" s="366" t="str">
        <f>IF(ISBLANK(INDEX('Policy Characteristics'!B:B,MATCH($C226,'Policy Characteristics'!$C:$C,0))),"",INDEX('Policy Characteristics'!B:B,MATCH($C226,'Policy Characteristics'!$C:$C,0)))</f>
        <v>Building Energy Efficiency Standards</v>
      </c>
      <c r="C226" s="354" t="str">
        <f t="shared" si="13"/>
        <v>Reduction in E Use Allowed by Component Eff Std</v>
      </c>
      <c r="D226" s="253" t="s">
        <v>726</v>
      </c>
      <c r="E226" s="253" t="s">
        <v>730</v>
      </c>
      <c r="F226" s="253" t="s">
        <v>727</v>
      </c>
      <c r="G226" s="253" t="s">
        <v>731</v>
      </c>
      <c r="H226" s="18">
        <v>154</v>
      </c>
      <c r="I226" s="367" t="s">
        <v>670</v>
      </c>
      <c r="J226" s="368" t="str">
        <f>IF(ISBLANK(INDEX('Policy Characteristics'!D:D,MATCH($C226,'Policy Characteristics'!$C:$C,0))),"",INDEX('Policy Characteristics'!D:D,MATCH($C226,'Policy Characteristics'!$C:$C,0)))</f>
        <v>Building Energy Efficiency Standards</v>
      </c>
      <c r="K226" s="354"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4" t="str">
        <f>IF(ISBLANK(INDEX('Policy Characteristics'!I:I,MATCH($C226,'Policy Characteristics'!$C:$C,0))),"",INDEX('Policy Characteristics'!I:I,MATCH($C226,'Policy Characteristics'!$C:$C,0)))</f>
        <v>% reduction in energy use</v>
      </c>
      <c r="P226" s="3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4" t="str">
        <f>IF(ISBLANK(INDEX('Policy Characteristics'!K:K,MATCH($C226,'Policy Characteristics'!$C:$C,0))),"",INDEX('Policy Characteristics'!K:K,MATCH($C226,'Policy Characteristics'!$C:$C,0)))</f>
        <v>buildings-sector-main.html#eff-stds</v>
      </c>
      <c r="R226" s="354" t="str">
        <f>IF(ISBLANK(INDEX('Policy Characteristics'!L:L,MATCH($C226,'Policy Characteristics'!$C:$C,0))),"",INDEX('Policy Characteristics'!L:L,MATCH($C226,'Policy Characteristics'!$C:$C,0)))</f>
        <v>building-energy-efficiency-standards.html</v>
      </c>
    </row>
    <row r="227" spans="1:18" s="354" customFormat="1" ht="20" customHeight="1">
      <c r="A227" s="354" t="str">
        <f>IF(ISBLANK(INDEX('Policy Characteristics'!A:A,MATCH($C227,'Policy Characteristics'!$C:$C,0))),"",INDEX('Policy Characteristics'!A:A,MATCH($C227,'Policy Characteristics'!$C:$C,0)))</f>
        <v>Buildings and Appliances</v>
      </c>
      <c r="B227" s="366" t="str">
        <f>IF(ISBLANK(INDEX('Policy Characteristics'!B:B,MATCH($C227,'Policy Characteristics'!$C:$C,0))),"",INDEX('Policy Characteristics'!B:B,MATCH($C227,'Policy Characteristics'!$C:$C,0)))</f>
        <v>Building Energy Efficiency Standards</v>
      </c>
      <c r="C227" s="354" t="str">
        <f t="shared" si="13"/>
        <v>Reduction in E Use Allowed by Component Eff Std</v>
      </c>
      <c r="D227" s="253" t="s">
        <v>728</v>
      </c>
      <c r="E227" s="253" t="s">
        <v>730</v>
      </c>
      <c r="F227" s="253" t="s">
        <v>729</v>
      </c>
      <c r="G227" s="253" t="s">
        <v>731</v>
      </c>
      <c r="H227" s="18">
        <v>155</v>
      </c>
      <c r="I227" s="367" t="s">
        <v>670</v>
      </c>
      <c r="J227" s="368" t="str">
        <f>IF(ISBLANK(INDEX('Policy Characteristics'!D:D,MATCH($C227,'Policy Characteristics'!$C:$C,0))),"",INDEX('Policy Characteristics'!D:D,MATCH($C227,'Policy Characteristics'!$C:$C,0)))</f>
        <v>Building Energy Efficiency Standards</v>
      </c>
      <c r="K227" s="354"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4" t="str">
        <f>IF(ISBLANK(INDEX('Policy Characteristics'!I:I,MATCH($C227,'Policy Characteristics'!$C:$C,0))),"",INDEX('Policy Characteristics'!I:I,MATCH($C227,'Policy Characteristics'!$C:$C,0)))</f>
        <v>% reduction in energy use</v>
      </c>
      <c r="P227" s="3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4" t="str">
        <f>IF(ISBLANK(INDEX('Policy Characteristics'!K:K,MATCH($C227,'Policy Characteristics'!$C:$C,0))),"",INDEX('Policy Characteristics'!K:K,MATCH($C227,'Policy Characteristics'!$C:$C,0)))</f>
        <v>buildings-sector-main.html#eff-stds</v>
      </c>
      <c r="R227" s="354" t="str">
        <f>IF(ISBLANK(INDEX('Policy Characteristics'!L:L,MATCH($C227,'Policy Characteristics'!$C:$C,0))),"",INDEX('Policy Characteristics'!L:L,MATCH($C227,'Policy Characteristics'!$C:$C,0)))</f>
        <v>building-energy-efficiency-standards.html</v>
      </c>
    </row>
    <row r="228" spans="1:18" s="354" customFormat="1" ht="20" customHeight="1">
      <c r="A228" s="354" t="str">
        <f>IF(ISBLANK(INDEX('Policy Characteristics'!A:A,MATCH($C228,'Policy Characteristics'!$C:$C,0))),"",INDEX('Policy Characteristics'!A:A,MATCH($C228,'Policy Characteristics'!$C:$C,0)))</f>
        <v>Buildings and Appliances</v>
      </c>
      <c r="B228" s="366" t="str">
        <f>IF(ISBLANK(INDEX('Policy Characteristics'!B:B,MATCH($C228,'Policy Characteristics'!$C:$C,0))),"",INDEX('Policy Characteristics'!B:B,MATCH($C228,'Policy Characteristics'!$C:$C,0)))</f>
        <v>Building Energy Efficiency Standards</v>
      </c>
      <c r="C228" s="354" t="str">
        <f t="shared" si="13"/>
        <v>Reduction in E Use Allowed by Component Eff Std</v>
      </c>
      <c r="D228" s="253" t="s">
        <v>718</v>
      </c>
      <c r="E228" s="253" t="s">
        <v>732</v>
      </c>
      <c r="F228" s="253" t="s">
        <v>720</v>
      </c>
      <c r="G228" s="253" t="s">
        <v>733</v>
      </c>
      <c r="H228" s="18">
        <v>156</v>
      </c>
      <c r="I228" s="367" t="s">
        <v>670</v>
      </c>
      <c r="J228" s="368" t="str">
        <f>IF(ISBLANK(INDEX('Policy Characteristics'!D:D,MATCH($C228,'Policy Characteristics'!$C:$C,0))),"",INDEX('Policy Characteristics'!D:D,MATCH($C228,'Policy Characteristics'!$C:$C,0)))</f>
        <v>Building Energy Efficiency Standards</v>
      </c>
      <c r="K228" s="354"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4" t="str">
        <f>IF(ISBLANK(INDEX('Policy Characteristics'!I:I,MATCH($C228,'Policy Characteristics'!$C:$C,0))),"",INDEX('Policy Characteristics'!I:I,MATCH($C228,'Policy Characteristics'!$C:$C,0)))</f>
        <v>% reduction in energy use</v>
      </c>
      <c r="P228" s="3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4" t="str">
        <f>IF(ISBLANK(INDEX('Policy Characteristics'!K:K,MATCH($C228,'Policy Characteristics'!$C:$C,0))),"",INDEX('Policy Characteristics'!K:K,MATCH($C228,'Policy Characteristics'!$C:$C,0)))</f>
        <v>buildings-sector-main.html#eff-stds</v>
      </c>
      <c r="R228" s="354" t="str">
        <f>IF(ISBLANK(INDEX('Policy Characteristics'!L:L,MATCH($C228,'Policy Characteristics'!$C:$C,0))),"",INDEX('Policy Characteristics'!L:L,MATCH($C228,'Policy Characteristics'!$C:$C,0)))</f>
        <v>building-energy-efficiency-standards.html</v>
      </c>
    </row>
    <row r="229" spans="1:18" s="354" customFormat="1" ht="20" customHeight="1">
      <c r="A229" s="354" t="str">
        <f>IF(ISBLANK(INDEX('Policy Characteristics'!A:A,MATCH($C229,'Policy Characteristics'!$C:$C,0))),"",INDEX('Policy Characteristics'!A:A,MATCH($C229,'Policy Characteristics'!$C:$C,0)))</f>
        <v>Buildings and Appliances</v>
      </c>
      <c r="B229" s="366" t="str">
        <f>IF(ISBLANK(INDEX('Policy Characteristics'!B:B,MATCH($C229,'Policy Characteristics'!$C:$C,0))),"",INDEX('Policy Characteristics'!B:B,MATCH($C229,'Policy Characteristics'!$C:$C,0)))</f>
        <v>Building Energy Efficiency Standards</v>
      </c>
      <c r="C229" s="354" t="str">
        <f t="shared" si="13"/>
        <v>Reduction in E Use Allowed by Component Eff Std</v>
      </c>
      <c r="D229" s="253" t="s">
        <v>722</v>
      </c>
      <c r="E229" s="253" t="s">
        <v>732</v>
      </c>
      <c r="F229" s="253" t="s">
        <v>723</v>
      </c>
      <c r="G229" s="253" t="s">
        <v>733</v>
      </c>
      <c r="H229" s="18">
        <v>157</v>
      </c>
      <c r="I229" s="367" t="s">
        <v>670</v>
      </c>
      <c r="J229" s="368" t="str">
        <f>IF(ISBLANK(INDEX('Policy Characteristics'!D:D,MATCH($C229,'Policy Characteristics'!$C:$C,0))),"",INDEX('Policy Characteristics'!D:D,MATCH($C229,'Policy Characteristics'!$C:$C,0)))</f>
        <v>Building Energy Efficiency Standards</v>
      </c>
      <c r="K229" s="354"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4" t="str">
        <f>IF(ISBLANK(INDEX('Policy Characteristics'!I:I,MATCH($C229,'Policy Characteristics'!$C:$C,0))),"",INDEX('Policy Characteristics'!I:I,MATCH($C229,'Policy Characteristics'!$C:$C,0)))</f>
        <v>% reduction in energy use</v>
      </c>
      <c r="P229" s="3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4" t="str">
        <f>IF(ISBLANK(INDEX('Policy Characteristics'!K:K,MATCH($C229,'Policy Characteristics'!$C:$C,0))),"",INDEX('Policy Characteristics'!K:K,MATCH($C229,'Policy Characteristics'!$C:$C,0)))</f>
        <v>buildings-sector-main.html#eff-stds</v>
      </c>
      <c r="R229" s="354" t="str">
        <f>IF(ISBLANK(INDEX('Policy Characteristics'!L:L,MATCH($C229,'Policy Characteristics'!$C:$C,0))),"",INDEX('Policy Characteristics'!L:L,MATCH($C229,'Policy Characteristics'!$C:$C,0)))</f>
        <v>building-energy-efficiency-standards.html</v>
      </c>
    </row>
    <row r="230" spans="1:18" s="354" customFormat="1" ht="20" customHeight="1">
      <c r="A230" s="354" t="str">
        <f>IF(ISBLANK(INDEX('Policy Characteristics'!A:A,MATCH($C230,'Policy Characteristics'!$C:$C,0))),"",INDEX('Policy Characteristics'!A:A,MATCH($C230,'Policy Characteristics'!$C:$C,0)))</f>
        <v>Buildings and Appliances</v>
      </c>
      <c r="B230" s="366" t="str">
        <f>IF(ISBLANK(INDEX('Policy Characteristics'!B:B,MATCH($C230,'Policy Characteristics'!$C:$C,0))),"",INDEX('Policy Characteristics'!B:B,MATCH($C230,'Policy Characteristics'!$C:$C,0)))</f>
        <v>Building Energy Efficiency Standards</v>
      </c>
      <c r="C230" s="354" t="str">
        <f t="shared" si="13"/>
        <v>Reduction in E Use Allowed by Component Eff Std</v>
      </c>
      <c r="D230" s="253" t="s">
        <v>734</v>
      </c>
      <c r="E230" s="253" t="s">
        <v>732</v>
      </c>
      <c r="F230" s="253" t="s">
        <v>735</v>
      </c>
      <c r="G230" s="253" t="s">
        <v>733</v>
      </c>
      <c r="H230" s="18">
        <v>158</v>
      </c>
      <c r="I230" s="367" t="s">
        <v>670</v>
      </c>
      <c r="J230" s="368" t="str">
        <f>IF(ISBLANK(INDEX('Policy Characteristics'!D:D,MATCH($C230,'Policy Characteristics'!$C:$C,0))),"",INDEX('Policy Characteristics'!D:D,MATCH($C230,'Policy Characteristics'!$C:$C,0)))</f>
        <v>Building Energy Efficiency Standards</v>
      </c>
      <c r="K230" s="354"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4" t="str">
        <f>IF(ISBLANK(INDEX('Policy Characteristics'!I:I,MATCH($C230,'Policy Characteristics'!$C:$C,0))),"",INDEX('Policy Characteristics'!I:I,MATCH($C230,'Policy Characteristics'!$C:$C,0)))</f>
        <v>% reduction in energy use</v>
      </c>
      <c r="P230" s="3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4" t="str">
        <f>IF(ISBLANK(INDEX('Policy Characteristics'!K:K,MATCH($C230,'Policy Characteristics'!$C:$C,0))),"",INDEX('Policy Characteristics'!K:K,MATCH($C230,'Policy Characteristics'!$C:$C,0)))</f>
        <v>buildings-sector-main.html#eff-stds</v>
      </c>
      <c r="R230" s="354" t="str">
        <f>IF(ISBLANK(INDEX('Policy Characteristics'!L:L,MATCH($C230,'Policy Characteristics'!$C:$C,0))),"",INDEX('Policy Characteristics'!L:L,MATCH($C230,'Policy Characteristics'!$C:$C,0)))</f>
        <v>building-energy-efficiency-standards.html</v>
      </c>
    </row>
    <row r="231" spans="1:18" s="354" customFormat="1" ht="20" customHeight="1">
      <c r="A231" s="354" t="str">
        <f>IF(ISBLANK(INDEX('Policy Characteristics'!A:A,MATCH($C231,'Policy Characteristics'!$C:$C,0))),"",INDEX('Policy Characteristics'!A:A,MATCH($C231,'Policy Characteristics'!$C:$C,0)))</f>
        <v>Buildings and Appliances</v>
      </c>
      <c r="B231" s="366" t="str">
        <f>IF(ISBLANK(INDEX('Policy Characteristics'!B:B,MATCH($C231,'Policy Characteristics'!$C:$C,0))),"",INDEX('Policy Characteristics'!B:B,MATCH($C231,'Policy Characteristics'!$C:$C,0)))</f>
        <v>Building Energy Efficiency Standards</v>
      </c>
      <c r="C231" s="354" t="str">
        <f t="shared" si="13"/>
        <v>Reduction in E Use Allowed by Component Eff Std</v>
      </c>
      <c r="D231" s="253" t="s">
        <v>724</v>
      </c>
      <c r="E231" s="253" t="s">
        <v>732</v>
      </c>
      <c r="F231" s="253" t="s">
        <v>725</v>
      </c>
      <c r="G231" s="253" t="s">
        <v>733</v>
      </c>
      <c r="H231" s="18">
        <v>159</v>
      </c>
      <c r="I231" s="367" t="s">
        <v>670</v>
      </c>
      <c r="J231" s="368" t="str">
        <f>IF(ISBLANK(INDEX('Policy Characteristics'!D:D,MATCH($C231,'Policy Characteristics'!$C:$C,0))),"",INDEX('Policy Characteristics'!D:D,MATCH($C231,'Policy Characteristics'!$C:$C,0)))</f>
        <v>Building Energy Efficiency Standards</v>
      </c>
      <c r="K231" s="354"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4" t="str">
        <f>IF(ISBLANK(INDEX('Policy Characteristics'!I:I,MATCH($C231,'Policy Characteristics'!$C:$C,0))),"",INDEX('Policy Characteristics'!I:I,MATCH($C231,'Policy Characteristics'!$C:$C,0)))</f>
        <v>% reduction in energy use</v>
      </c>
      <c r="P231" s="3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4" t="str">
        <f>IF(ISBLANK(INDEX('Policy Characteristics'!K:K,MATCH($C231,'Policy Characteristics'!$C:$C,0))),"",INDEX('Policy Characteristics'!K:K,MATCH($C231,'Policy Characteristics'!$C:$C,0)))</f>
        <v>buildings-sector-main.html#eff-stds</v>
      </c>
      <c r="R231" s="354" t="str">
        <f>IF(ISBLANK(INDEX('Policy Characteristics'!L:L,MATCH($C231,'Policy Characteristics'!$C:$C,0))),"",INDEX('Policy Characteristics'!L:L,MATCH($C231,'Policy Characteristics'!$C:$C,0)))</f>
        <v>building-energy-efficiency-standards.html</v>
      </c>
    </row>
    <row r="232" spans="1:18" s="354" customFormat="1" ht="20" customHeight="1">
      <c r="A232" s="354" t="str">
        <f>IF(ISBLANK(INDEX('Policy Characteristics'!A:A,MATCH($C232,'Policy Characteristics'!$C:$C,0))),"",INDEX('Policy Characteristics'!A:A,MATCH($C232,'Policy Characteristics'!$C:$C,0)))</f>
        <v>Buildings and Appliances</v>
      </c>
      <c r="B232" s="366" t="str">
        <f>IF(ISBLANK(INDEX('Policy Characteristics'!B:B,MATCH($C232,'Policy Characteristics'!$C:$C,0))),"",INDEX('Policy Characteristics'!B:B,MATCH($C232,'Policy Characteristics'!$C:$C,0)))</f>
        <v>Building Energy Efficiency Standards</v>
      </c>
      <c r="C232" s="354" t="str">
        <f t="shared" si="13"/>
        <v>Reduction in E Use Allowed by Component Eff Std</v>
      </c>
      <c r="D232" s="253" t="s">
        <v>726</v>
      </c>
      <c r="E232" s="253" t="s">
        <v>732</v>
      </c>
      <c r="F232" s="253" t="s">
        <v>727</v>
      </c>
      <c r="G232" s="253" t="s">
        <v>733</v>
      </c>
      <c r="H232" s="18">
        <v>160</v>
      </c>
      <c r="I232" s="367" t="s">
        <v>670</v>
      </c>
      <c r="J232" s="368" t="str">
        <f>IF(ISBLANK(INDEX('Policy Characteristics'!D:D,MATCH($C232,'Policy Characteristics'!$C:$C,0))),"",INDEX('Policy Characteristics'!D:D,MATCH($C232,'Policy Characteristics'!$C:$C,0)))</f>
        <v>Building Energy Efficiency Standards</v>
      </c>
      <c r="K232" s="354"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4" t="str">
        <f>IF(ISBLANK(INDEX('Policy Characteristics'!I:I,MATCH($C232,'Policy Characteristics'!$C:$C,0))),"",INDEX('Policy Characteristics'!I:I,MATCH($C232,'Policy Characteristics'!$C:$C,0)))</f>
        <v>% reduction in energy use</v>
      </c>
      <c r="P232" s="3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4" t="str">
        <f>IF(ISBLANK(INDEX('Policy Characteristics'!K:K,MATCH($C232,'Policy Characteristics'!$C:$C,0))),"",INDEX('Policy Characteristics'!K:K,MATCH($C232,'Policy Characteristics'!$C:$C,0)))</f>
        <v>buildings-sector-main.html#eff-stds</v>
      </c>
      <c r="R232" s="354" t="str">
        <f>IF(ISBLANK(INDEX('Policy Characteristics'!L:L,MATCH($C232,'Policy Characteristics'!$C:$C,0))),"",INDEX('Policy Characteristics'!L:L,MATCH($C232,'Policy Characteristics'!$C:$C,0)))</f>
        <v>building-energy-efficiency-standards.html</v>
      </c>
    </row>
    <row r="233" spans="1:18" s="354" customFormat="1" ht="20" customHeight="1">
      <c r="A233" s="354" t="str">
        <f>IF(ISBLANK(INDEX('Policy Characteristics'!A:A,MATCH($C233,'Policy Characteristics'!$C:$C,0))),"",INDEX('Policy Characteristics'!A:A,MATCH($C233,'Policy Characteristics'!$C:$C,0)))</f>
        <v>Buildings and Appliances</v>
      </c>
      <c r="B233" s="366" t="str">
        <f>IF(ISBLANK(INDEX('Policy Characteristics'!B:B,MATCH($C233,'Policy Characteristics'!$C:$C,0))),"",INDEX('Policy Characteristics'!B:B,MATCH($C233,'Policy Characteristics'!$C:$C,0)))</f>
        <v>Building Energy Efficiency Standards</v>
      </c>
      <c r="C233" s="354" t="str">
        <f t="shared" ref="C233" si="14">C$216</f>
        <v>Reduction in E Use Allowed by Component Eff Std</v>
      </c>
      <c r="D233" s="253" t="s">
        <v>728</v>
      </c>
      <c r="E233" s="253" t="s">
        <v>732</v>
      </c>
      <c r="F233" s="253" t="s">
        <v>729</v>
      </c>
      <c r="G233" s="253" t="s">
        <v>733</v>
      </c>
      <c r="H233" s="18">
        <v>161</v>
      </c>
      <c r="I233" s="367" t="s">
        <v>670</v>
      </c>
      <c r="J233" s="368" t="str">
        <f>IF(ISBLANK(INDEX('Policy Characteristics'!D:D,MATCH($C233,'Policy Characteristics'!$C:$C,0))),"",INDEX('Policy Characteristics'!D:D,MATCH($C233,'Policy Characteristics'!$C:$C,0)))</f>
        <v>Building Energy Efficiency Standards</v>
      </c>
      <c r="K233" s="354" t="str">
        <f>IF(ISBLANK(INDEX('Policy Characteristics'!E:E,MATCH($C233,'Policy Characteristics'!$C:$C,0))),"",INDEX('Policy Characteristics'!E:E,MATCH($C233,'Policy Characteristics'!$C:$C,0)))</f>
        <v>bldgs efficiency standards</v>
      </c>
      <c r="L233" s="222">
        <f>IF(ISBLANK(INDEX('Policy Characteristics'!F:F,MATCH($C233,'Policy Characteristics'!$C:$C,0))),"",INDEX('Policy Characteristics'!F:F,MATCH($C233,'Policy Characteristics'!$C:$C,0)))</f>
        <v>0</v>
      </c>
      <c r="M233" s="222">
        <f>IF(ISBLANK(INDEX('Policy Characteristics'!G:G,MATCH($C233,'Policy Characteristics'!$C:$C,0))),"",INDEX('Policy Characteristics'!G:G,MATCH($C233,'Policy Characteristics'!$C:$C,0)))</f>
        <v>0.75</v>
      </c>
      <c r="N233" s="222">
        <f>IF(ISBLANK(INDEX('Policy Characteristics'!H:H,MATCH($C233,'Policy Characteristics'!$C:$C,0))),"",INDEX('Policy Characteristics'!H:H,MATCH($C233,'Policy Characteristics'!$C:$C,0)))</f>
        <v>0.01</v>
      </c>
      <c r="O233" s="354" t="str">
        <f>IF(ISBLANK(INDEX('Policy Characteristics'!I:I,MATCH($C233,'Policy Characteristics'!$C:$C,0))),"",INDEX('Policy Characteristics'!I:I,MATCH($C233,'Policy Characteristics'!$C:$C,0)))</f>
        <v>% reduction in energy use</v>
      </c>
      <c r="P233" s="354"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3" s="354" t="str">
        <f>IF(ISBLANK(INDEX('Policy Characteristics'!K:K,MATCH($C233,'Policy Characteristics'!$C:$C,0))),"",INDEX('Policy Characteristics'!K:K,MATCH($C233,'Policy Characteristics'!$C:$C,0)))</f>
        <v>buildings-sector-main.html#eff-stds</v>
      </c>
      <c r="R233" s="354" t="str">
        <f>IF(ISBLANK(INDEX('Policy Characteristics'!L:L,MATCH($C233,'Policy Characteristics'!$C:$C,0))),"",INDEX('Policy Characteristics'!L:L,MATCH($C233,'Policy Characteristics'!$C:$C,0)))</f>
        <v>building-energy-efficiency-standards.html</v>
      </c>
    </row>
    <row r="234" spans="1:18" s="354" customFormat="1" ht="20" customHeight="1">
      <c r="A234" s="354" t="str">
        <f>IF(ISBLANK(INDEX('Policy Characteristics'!A:A,MATCH($C234,'Policy Characteristics'!$C:$C,0))),"",INDEX('Policy Characteristics'!A:A,MATCH($C234,'Policy Characteristics'!$C:$C,0)))</f>
        <v>Buildings and Appliances</v>
      </c>
      <c r="B234" s="366" t="str">
        <f>IF(ISBLANK(INDEX('Policy Characteristics'!B:B,MATCH($C234,'Policy Characteristics'!$C:$C,0))),"",INDEX('Policy Characteristics'!B:B,MATCH($C234,'Policy Characteristics'!$C:$C,0)))</f>
        <v>Contractor Training</v>
      </c>
      <c r="C234" t="s">
        <v>167</v>
      </c>
      <c r="D234" s="253"/>
      <c r="E234" s="253"/>
      <c r="F234" s="253"/>
      <c r="G234" s="253"/>
      <c r="H234" s="18">
        <v>19</v>
      </c>
      <c r="I234" s="367" t="s">
        <v>670</v>
      </c>
      <c r="J234" s="368" t="str">
        <f>IF(ISBLANK(INDEX('Policy Characteristics'!D:D,MATCH($C234,'Policy Characteristics'!$C:$C,0))),"",INDEX('Policy Characteristics'!D:D,MATCH($C234,'Policy Characteristics'!$C:$C,0)))</f>
        <v>Contractor Training</v>
      </c>
      <c r="K234" s="354" t="str">
        <f>IF(ISBLANK(INDEX('Policy Characteristics'!E:E,MATCH($C234,'Policy Characteristics'!$C:$C,0))),"",INDEX('Policy Characteristics'!E:E,MATCH($C234,'Policy Characteristics'!$C:$C,0)))</f>
        <v>bldgs contractor training</v>
      </c>
      <c r="L234" s="354">
        <f>IF(ISBLANK(INDEX('Policy Characteristics'!F:F,MATCH($C234,'Policy Characteristics'!$C:$C,0))),"",INDEX('Policy Characteristics'!F:F,MATCH($C234,'Policy Characteristics'!$C:$C,0)))</f>
        <v>0</v>
      </c>
      <c r="M234" s="354">
        <f>IF(ISBLANK(INDEX('Policy Characteristics'!G:G,MATCH($C234,'Policy Characteristics'!$C:$C,0))),"",INDEX('Policy Characteristics'!G:G,MATCH($C234,'Policy Characteristics'!$C:$C,0)))</f>
        <v>1</v>
      </c>
      <c r="N234" s="354">
        <f>IF(ISBLANK(INDEX('Policy Characteristics'!H:H,MATCH($C234,'Policy Characteristics'!$C:$C,0))),"",INDEX('Policy Characteristics'!H:H,MATCH($C234,'Policy Characteristics'!$C:$C,0)))</f>
        <v>1</v>
      </c>
      <c r="O234" s="354" t="str">
        <f>IF(ISBLANK(INDEX('Policy Characteristics'!I:I,MATCH($C234,'Policy Characteristics'!$C:$C,0))),"",INDEX('Policy Characteristics'!I:I,MATCH($C234,'Policy Characteristics'!$C:$C,0)))</f>
        <v>on/off</v>
      </c>
      <c r="P234" s="354"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354" t="str">
        <f>IF(ISBLANK(INDEX('Policy Characteristics'!K:K,MATCH($C234,'Policy Characteristics'!$C:$C,0))),"",INDEX('Policy Characteristics'!K:K,MATCH($C234,'Policy Characteristics'!$C:$C,0)))</f>
        <v>buildings-sector-main.html#contractor-ed</v>
      </c>
      <c r="R234" s="354" t="str">
        <f>IF(ISBLANK(INDEX('Policy Characteristics'!L:L,MATCH($C234,'Policy Characteristics'!$C:$C,0))),"",INDEX('Policy Characteristics'!L:L,MATCH($C234,'Policy Characteristics'!$C:$C,0)))</f>
        <v>contractor-training.html</v>
      </c>
    </row>
    <row r="235" spans="1:18" s="354" customFormat="1" ht="20" customHeight="1">
      <c r="A235" s="354" t="str">
        <f>IF(ISBLANK(INDEX('Policy Characteristics'!A:A,MATCH($C235,'Policy Characteristics'!$C:$C,0))),"",INDEX('Policy Characteristics'!A:A,MATCH($C235,'Policy Characteristics'!$C:$C,0)))</f>
        <v>Buildings and Appliances</v>
      </c>
      <c r="B235" s="366" t="str">
        <f>IF(ISBLANK(INDEX('Policy Characteristics'!B:B,MATCH($C235,'Policy Characteristics'!$C:$C,0))),"",INDEX('Policy Characteristics'!B:B,MATCH($C235,'Policy Characteristics'!$C:$C,0)))</f>
        <v>Distributed Solar Carve-Out</v>
      </c>
      <c r="C235" t="s">
        <v>173</v>
      </c>
      <c r="D235" s="253"/>
      <c r="E235" s="253"/>
      <c r="F235" s="253"/>
      <c r="G235" s="253"/>
      <c r="H235" s="18">
        <v>146</v>
      </c>
      <c r="I235" s="367" t="s">
        <v>670</v>
      </c>
      <c r="J235" s="368" t="str">
        <f>IF(ISBLANK(INDEX('Policy Characteristics'!D:D,MATCH($C235,'Policy Characteristics'!$C:$C,0))),"",INDEX('Policy Characteristics'!D:D,MATCH($C235,'Policy Characteristics'!$C:$C,0)))</f>
        <v>Distributed Solar Promotion</v>
      </c>
      <c r="K235" s="354" t="str">
        <f>IF(ISBLANK(INDEX('Policy Characteristics'!E:E,MATCH($C235,'Policy Characteristics'!$C:$C,0))),"",INDEX('Policy Characteristics'!E:E,MATCH($C235,'Policy Characteristics'!$C:$C,0)))</f>
        <v>bldgs min fraction distributed solar</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5.0000000000000001E-3</v>
      </c>
      <c r="O235" s="354" t="str">
        <f>IF(ISBLANK(INDEX('Policy Characteristics'!I:I,MATCH($C235,'Policy Characteristics'!$C:$C,0))),"",INDEX('Policy Characteristics'!I:I,MATCH($C235,'Policy Characteristics'!$C:$C,0)))</f>
        <v>minimum % elec from solar</v>
      </c>
      <c r="P235" s="354"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5" s="354" t="str">
        <f>IF(ISBLANK(INDEX('Policy Characteristics'!K:K,MATCH($C235,'Policy Characteristics'!$C:$C,0))),"",INDEX('Policy Characteristics'!K:K,MATCH($C235,'Policy Characteristics'!$C:$C,0)))</f>
        <v>buildings-sector-main.html#solar-carve-out</v>
      </c>
      <c r="R235" s="354" t="str">
        <f>IF(ISBLANK(INDEX('Policy Characteristics'!L:L,MATCH($C235,'Policy Characteristics'!$C:$C,0))),"",INDEX('Policy Characteristics'!L:L,MATCH($C235,'Policy Characteristics'!$C:$C,0)))</f>
        <v>solar-carve-out.html</v>
      </c>
    </row>
    <row r="236" spans="1:18" s="354" customFormat="1" ht="20" customHeight="1">
      <c r="A236" s="354" t="str">
        <f>IF(ISBLANK(INDEX('Policy Characteristics'!A:A,MATCH($C236,'Policy Characteristics'!$C:$C,0))),"",INDEX('Policy Characteristics'!A:A,MATCH($C236,'Policy Characteristics'!$C:$C,0)))</f>
        <v>Buildings and Appliances</v>
      </c>
      <c r="B236" s="366" t="str">
        <f>IF(ISBLANK(INDEX('Policy Characteristics'!B:B,MATCH($C236,'Policy Characteristics'!$C:$C,0))),"",INDEX('Policy Characteristics'!B:B,MATCH($C236,'Policy Characteristics'!$C:$C,0)))</f>
        <v>Distributed Solar Subsidy</v>
      </c>
      <c r="C236" t="s">
        <v>182</v>
      </c>
      <c r="D236" s="253" t="s">
        <v>719</v>
      </c>
      <c r="E236" s="253"/>
      <c r="F236" s="253" t="s">
        <v>721</v>
      </c>
      <c r="G236" s="253"/>
      <c r="H236" s="18">
        <v>147</v>
      </c>
      <c r="I236" s="367" t="s">
        <v>670</v>
      </c>
      <c r="J236" s="368" t="str">
        <f>IF(ISBLANK(INDEX('Policy Characteristics'!D:D,MATCH($C236,'Policy Characteristics'!$C:$C,0))),"",INDEX('Policy Characteristics'!D:D,MATCH($C236,'Policy Characteristics'!$C:$C,0)))</f>
        <v>Distributed Solar Promotion</v>
      </c>
      <c r="K236" s="354"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4" t="str">
        <f>IF(ISBLANK(INDEX('Policy Characteristics'!I:I,MATCH($C236,'Policy Characteristics'!$C:$C,0))),"",INDEX('Policy Characteristics'!I:I,MATCH($C236,'Policy Characteristics'!$C:$C,0)))</f>
        <v>% of PV system cost</v>
      </c>
      <c r="P236" s="3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4" t="str">
        <f>IF(ISBLANK(INDEX('Policy Characteristics'!K:K,MATCH($C236,'Policy Characteristics'!$C:$C,0))),"",INDEX('Policy Characteristics'!K:K,MATCH($C236,'Policy Characteristics'!$C:$C,0)))</f>
        <v>buildings-sector-main.html#distributed-solar-subsidy</v>
      </c>
      <c r="R236" s="354" t="str">
        <f>IF(ISBLANK(INDEX('Policy Characteristics'!L:L,MATCH($C236,'Policy Characteristics'!$C:$C,0))),"",INDEX('Policy Characteristics'!L:L,MATCH($C236,'Policy Characteristics'!$C:$C,0)))</f>
        <v>distributed-solar-subsidy.html</v>
      </c>
    </row>
    <row r="237" spans="1:18" s="354" customFormat="1" ht="20" customHeight="1">
      <c r="A237" s="354" t="str">
        <f>IF(ISBLANK(INDEX('Policy Characteristics'!A:A,MATCH($C237,'Policy Characteristics'!$C:$C,0))),"",INDEX('Policy Characteristics'!A:A,MATCH($C237,'Policy Characteristics'!$C:$C,0)))</f>
        <v>Buildings and Appliances</v>
      </c>
      <c r="B237" s="366" t="str">
        <f>IF(ISBLANK(INDEX('Policy Characteristics'!B:B,MATCH($C237,'Policy Characteristics'!$C:$C,0))),"",INDEX('Policy Characteristics'!B:B,MATCH($C237,'Policy Characteristics'!$C:$C,0)))</f>
        <v>Distributed Solar Subsidy</v>
      </c>
      <c r="C237" s="354" t="str">
        <f>$C$236</f>
        <v>Additional Perc Subsidy for Distributed Solar PV Capacity</v>
      </c>
      <c r="D237" s="253" t="s">
        <v>730</v>
      </c>
      <c r="E237" s="253"/>
      <c r="F237" s="253" t="s">
        <v>731</v>
      </c>
      <c r="G237" s="253"/>
      <c r="H237" s="18">
        <v>1728</v>
      </c>
      <c r="I237" s="367" t="s">
        <v>670</v>
      </c>
      <c r="J237" s="368" t="str">
        <f>IF(ISBLANK(INDEX('Policy Characteristics'!D:D,MATCH($C237,'Policy Characteristics'!$C:$C,0))),"",INDEX('Policy Characteristics'!D:D,MATCH($C237,'Policy Characteristics'!$C:$C,0)))</f>
        <v>Distributed Solar Promotion</v>
      </c>
      <c r="K237" s="354"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4" t="str">
        <f>IF(ISBLANK(INDEX('Policy Characteristics'!I:I,MATCH($C237,'Policy Characteristics'!$C:$C,0))),"",INDEX('Policy Characteristics'!I:I,MATCH($C237,'Policy Characteristics'!$C:$C,0)))</f>
        <v>% of PV system cost</v>
      </c>
      <c r="P237" s="3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4" t="str">
        <f>IF(ISBLANK(INDEX('Policy Characteristics'!K:K,MATCH($C237,'Policy Characteristics'!$C:$C,0))),"",INDEX('Policy Characteristics'!K:K,MATCH($C237,'Policy Characteristics'!$C:$C,0)))</f>
        <v>buildings-sector-main.html#distributed-solar-subsidy</v>
      </c>
      <c r="R237" s="354" t="str">
        <f>IF(ISBLANK(INDEX('Policy Characteristics'!L:L,MATCH($C237,'Policy Characteristics'!$C:$C,0))),"",INDEX('Policy Characteristics'!L:L,MATCH($C237,'Policy Characteristics'!$C:$C,0)))</f>
        <v>distributed-solar-subsidy.html</v>
      </c>
    </row>
    <row r="238" spans="1:18" s="354" customFormat="1" ht="20" customHeight="1">
      <c r="A238" s="354" t="str">
        <f>IF(ISBLANK(INDEX('Policy Characteristics'!A:A,MATCH($C238,'Policy Characteristics'!$C:$C,0))),"",INDEX('Policy Characteristics'!A:A,MATCH($C238,'Policy Characteristics'!$C:$C,0)))</f>
        <v>Buildings and Appliances</v>
      </c>
      <c r="B238" s="366" t="str">
        <f>IF(ISBLANK(INDEX('Policy Characteristics'!B:B,MATCH($C238,'Policy Characteristics'!$C:$C,0))),"",INDEX('Policy Characteristics'!B:B,MATCH($C238,'Policy Characteristics'!$C:$C,0)))</f>
        <v>Distributed Solar Subsidy</v>
      </c>
      <c r="C238" s="354" t="str">
        <f>$C$236</f>
        <v>Additional Perc Subsidy for Distributed Solar PV Capacity</v>
      </c>
      <c r="D238" s="253" t="s">
        <v>732</v>
      </c>
      <c r="E238" s="253"/>
      <c r="F238" s="253" t="s">
        <v>733</v>
      </c>
      <c r="G238" s="253"/>
      <c r="H238" s="18">
        <v>1729</v>
      </c>
      <c r="I238" s="367" t="s">
        <v>670</v>
      </c>
      <c r="J238" s="368" t="str">
        <f>IF(ISBLANK(INDEX('Policy Characteristics'!D:D,MATCH($C238,'Policy Characteristics'!$C:$C,0))),"",INDEX('Policy Characteristics'!D:D,MATCH($C238,'Policy Characteristics'!$C:$C,0)))</f>
        <v>Distributed Solar Promotion</v>
      </c>
      <c r="K238" s="354" t="str">
        <f>IF(ISBLANK(INDEX('Policy Characteristics'!E:E,MATCH($C238,'Policy Characteristics'!$C:$C,0))),"",INDEX('Policy Characteristics'!E:E,MATCH($C238,'Policy Characteristics'!$C:$C,0)))</f>
        <v>bldgs distributed solar subsidy</v>
      </c>
      <c r="L238" s="222">
        <f>IF(ISBLANK(INDEX('Policy Characteristics'!F:F,MATCH($C238,'Policy Characteristics'!$C:$C,0))),"",INDEX('Policy Characteristics'!F:F,MATCH($C238,'Policy Characteristics'!$C:$C,0)))</f>
        <v>0</v>
      </c>
      <c r="M238" s="222">
        <f>IF(ISBLANK(INDEX('Policy Characteristics'!G:G,MATCH($C238,'Policy Characteristics'!$C:$C,0))),"",INDEX('Policy Characteristics'!G:G,MATCH($C238,'Policy Characteristics'!$C:$C,0)))</f>
        <v>0.5</v>
      </c>
      <c r="N238" s="222">
        <f>IF(ISBLANK(INDEX('Policy Characteristics'!H:H,MATCH($C238,'Policy Characteristics'!$C:$C,0))),"",INDEX('Policy Characteristics'!H:H,MATCH($C238,'Policy Characteristics'!$C:$C,0)))</f>
        <v>0.01</v>
      </c>
      <c r="O238" s="354" t="str">
        <f>IF(ISBLANK(INDEX('Policy Characteristics'!I:I,MATCH($C238,'Policy Characteristics'!$C:$C,0))),"",INDEX('Policy Characteristics'!I:I,MATCH($C238,'Policy Characteristics'!$C:$C,0)))</f>
        <v>% of PV system cost</v>
      </c>
      <c r="P238" s="354"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8" s="354" t="str">
        <f>IF(ISBLANK(INDEX('Policy Characteristics'!K:K,MATCH($C238,'Policy Characteristics'!$C:$C,0))),"",INDEX('Policy Characteristics'!K:K,MATCH($C238,'Policy Characteristics'!$C:$C,0)))</f>
        <v>buildings-sector-main.html#distributed-solar-subsidy</v>
      </c>
      <c r="R238" s="354" t="str">
        <f>IF(ISBLANK(INDEX('Policy Characteristics'!L:L,MATCH($C238,'Policy Characteristics'!$C:$C,0))),"",INDEX('Policy Characteristics'!L:L,MATCH($C238,'Policy Characteristics'!$C:$C,0)))</f>
        <v>distributed-solar-subsidy.html</v>
      </c>
    </row>
    <row r="239" spans="1:18" s="354" customFormat="1" ht="20" customHeight="1">
      <c r="A239" s="354" t="str">
        <f>IF(ISBLANK(INDEX('Policy Characteristics'!A:A,MATCH($C239,'Policy Characteristics'!$C:$C,0))),"",INDEX('Policy Characteristics'!A:A,MATCH($C239,'Policy Characteristics'!$C:$C,0)))</f>
        <v>Buildings and Appliances</v>
      </c>
      <c r="B239" s="366" t="str">
        <f>IF(ISBLANK(INDEX('Policy Characteristics'!B:B,MATCH($C239,'Policy Characteristics'!$C:$C,0))),"",INDEX('Policy Characteristics'!B:B,MATCH($C239,'Policy Characteristics'!$C:$C,0)))</f>
        <v>Distributed Solar Capacity Requirement</v>
      </c>
      <c r="C239" t="s">
        <v>189</v>
      </c>
      <c r="D239" s="253" t="s">
        <v>719</v>
      </c>
      <c r="E239" s="253"/>
      <c r="F239" s="253" t="s">
        <v>721</v>
      </c>
      <c r="G239" s="253"/>
      <c r="H239" s="18">
        <v>2433</v>
      </c>
      <c r="I239" s="367" t="s">
        <v>670</v>
      </c>
      <c r="J239" s="368" t="str">
        <f>IF(ISBLANK(INDEX('Policy Characteristics'!D:D,MATCH($C239,'Policy Characteristics'!$C:$C,0))),"",INDEX('Policy Characteristics'!D:D,MATCH($C239,'Policy Characteristics'!$C:$C,0)))</f>
        <v>Distributed Solar Promotion</v>
      </c>
      <c r="K239" s="354"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6">
        <f>IF(ISBLANK(INDEX('Policy Characteristics'!G:G,MATCH($C239,'Policy Characteristics'!$C:$C,0))),"",INDEX('Policy Characteristics'!G:G,MATCH($C239,'Policy Characteristics'!$C:$C,0)))</f>
        <v>100000</v>
      </c>
      <c r="N239" s="266">
        <f>IF(ISBLANK(INDEX('Policy Characteristics'!H:H,MATCH($C239,'Policy Characteristics'!$C:$C,0))),"",INDEX('Policy Characteristics'!H:H,MATCH($C239,'Policy Characteristics'!$C:$C,0)))</f>
        <v>200</v>
      </c>
      <c r="O239" s="354" t="str">
        <f>IF(ISBLANK(INDEX('Policy Characteristics'!I:I,MATCH($C239,'Policy Characteristics'!$C:$C,0))),"",INDEX('Policy Characteristics'!I:I,MATCH($C239,'Policy Characteristics'!$C:$C,0)))</f>
        <v>MW</v>
      </c>
      <c r="P239" s="354"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4" t="str">
        <f>IF(ISBLANK(INDEX('Policy Characteristics'!K:K,MATCH($C239,'Policy Characteristics'!$C:$C,0))),"",INDEX('Policy Characteristics'!K:K,MATCH($C239,'Policy Characteristics'!$C:$C,0)))</f>
        <v/>
      </c>
      <c r="R239" s="354" t="str">
        <f>IF(ISBLANK(INDEX('Policy Characteristics'!L:L,MATCH($C239,'Policy Characteristics'!$C:$C,0))),"",INDEX('Policy Characteristics'!L:L,MATCH($C239,'Policy Characteristics'!$C:$C,0)))</f>
        <v/>
      </c>
    </row>
    <row r="240" spans="1:18" s="354" customFormat="1" ht="20" customHeight="1">
      <c r="A240" s="354" t="str">
        <f>IF(ISBLANK(INDEX('Policy Characteristics'!A:A,MATCH($C240,'Policy Characteristics'!$C:$C,0))),"",INDEX('Policy Characteristics'!A:A,MATCH($C240,'Policy Characteristics'!$C:$C,0)))</f>
        <v>Buildings and Appliances</v>
      </c>
      <c r="B240" s="366" t="str">
        <f>IF(ISBLANK(INDEX('Policy Characteristics'!B:B,MATCH($C240,'Policy Characteristics'!$C:$C,0))),"",INDEX('Policy Characteristics'!B:B,MATCH($C240,'Policy Characteristics'!$C:$C,0)))</f>
        <v>Distributed Solar Capacity Requirement</v>
      </c>
      <c r="C240" s="354" t="str">
        <f>C$239</f>
        <v>Min Required Rooftop Solar Capacity</v>
      </c>
      <c r="D240" s="253" t="s">
        <v>730</v>
      </c>
      <c r="E240" s="253"/>
      <c r="F240" s="253" t="s">
        <v>731</v>
      </c>
      <c r="G240" s="253"/>
      <c r="H240" s="18">
        <v>2434</v>
      </c>
      <c r="I240" s="367" t="s">
        <v>670</v>
      </c>
      <c r="J240" s="368" t="str">
        <f>IF(ISBLANK(INDEX('Policy Characteristics'!D:D,MATCH($C240,'Policy Characteristics'!$C:$C,0))),"",INDEX('Policy Characteristics'!D:D,MATCH($C240,'Policy Characteristics'!$C:$C,0)))</f>
        <v>Distributed Solar Promotion</v>
      </c>
      <c r="K240" s="354"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6">
        <f>IF(ISBLANK(INDEX('Policy Characteristics'!G:G,MATCH($C240,'Policy Characteristics'!$C:$C,0))),"",INDEX('Policy Characteristics'!G:G,MATCH($C240,'Policy Characteristics'!$C:$C,0)))</f>
        <v>100000</v>
      </c>
      <c r="N240" s="266">
        <f>IF(ISBLANK(INDEX('Policy Characteristics'!H:H,MATCH($C240,'Policy Characteristics'!$C:$C,0))),"",INDEX('Policy Characteristics'!H:H,MATCH($C240,'Policy Characteristics'!$C:$C,0)))</f>
        <v>200</v>
      </c>
      <c r="O240" s="354" t="str">
        <f>IF(ISBLANK(INDEX('Policy Characteristics'!I:I,MATCH($C240,'Policy Characteristics'!$C:$C,0))),"",INDEX('Policy Characteristics'!I:I,MATCH($C240,'Policy Characteristics'!$C:$C,0)))</f>
        <v>MW</v>
      </c>
      <c r="P240" s="354"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4" t="str">
        <f>IF(ISBLANK(INDEX('Policy Characteristics'!K:K,MATCH($C240,'Policy Characteristics'!$C:$C,0))),"",INDEX('Policy Characteristics'!K:K,MATCH($C240,'Policy Characteristics'!$C:$C,0)))</f>
        <v/>
      </c>
      <c r="R240" s="354" t="str">
        <f>IF(ISBLANK(INDEX('Policy Characteristics'!L:L,MATCH($C240,'Policy Characteristics'!$C:$C,0))),"",INDEX('Policy Characteristics'!L:L,MATCH($C240,'Policy Characteristics'!$C:$C,0)))</f>
        <v/>
      </c>
    </row>
    <row r="241" spans="1:18" s="354" customFormat="1" ht="20" customHeight="1">
      <c r="A241" s="354" t="str">
        <f>IF(ISBLANK(INDEX('Policy Characteristics'!A:A,MATCH($C241,'Policy Characteristics'!$C:$C,0))),"",INDEX('Policy Characteristics'!A:A,MATCH($C241,'Policy Characteristics'!$C:$C,0)))</f>
        <v>Buildings and Appliances</v>
      </c>
      <c r="B241" s="366" t="str">
        <f>IF(ISBLANK(INDEX('Policy Characteristics'!B:B,MATCH($C241,'Policy Characteristics'!$C:$C,0))),"",INDEX('Policy Characteristics'!B:B,MATCH($C241,'Policy Characteristics'!$C:$C,0)))</f>
        <v>Distributed Solar Capacity Requirement</v>
      </c>
      <c r="C241" s="354" t="str">
        <f>C$239</f>
        <v>Min Required Rooftop Solar Capacity</v>
      </c>
      <c r="D241" s="253" t="s">
        <v>732</v>
      </c>
      <c r="E241" s="253"/>
      <c r="F241" s="253" t="s">
        <v>733</v>
      </c>
      <c r="G241" s="253"/>
      <c r="H241" s="18">
        <v>2435</v>
      </c>
      <c r="I241" s="367" t="s">
        <v>670</v>
      </c>
      <c r="J241" s="368" t="str">
        <f>IF(ISBLANK(INDEX('Policy Characteristics'!D:D,MATCH($C241,'Policy Characteristics'!$C:$C,0))),"",INDEX('Policy Characteristics'!D:D,MATCH($C241,'Policy Characteristics'!$C:$C,0)))</f>
        <v>Distributed Solar Promotion</v>
      </c>
      <c r="K241" s="354" t="str">
        <f>IF(ISBLANK(INDEX('Policy Characteristics'!E:E,MATCH($C241,'Policy Characteristics'!$C:$C,0))),"",INDEX('Policy Characteristics'!E:E,MATCH($C241,'Policy Characteristics'!$C:$C,0)))</f>
        <v>bldgs min req rooftop solar</v>
      </c>
      <c r="L241" s="222">
        <f>IF(ISBLANK(INDEX('Policy Characteristics'!F:F,MATCH($C241,'Policy Characteristics'!$C:$C,0))),"",INDEX('Policy Characteristics'!F:F,MATCH($C241,'Policy Characteristics'!$C:$C,0)))</f>
        <v>0</v>
      </c>
      <c r="M241" s="266">
        <f>IF(ISBLANK(INDEX('Policy Characteristics'!G:G,MATCH($C241,'Policy Characteristics'!$C:$C,0))),"",INDEX('Policy Characteristics'!G:G,MATCH($C241,'Policy Characteristics'!$C:$C,0)))</f>
        <v>100000</v>
      </c>
      <c r="N241" s="266">
        <f>IF(ISBLANK(INDEX('Policy Characteristics'!H:H,MATCH($C241,'Policy Characteristics'!$C:$C,0))),"",INDEX('Policy Characteristics'!H:H,MATCH($C241,'Policy Characteristics'!$C:$C,0)))</f>
        <v>200</v>
      </c>
      <c r="O241" s="354" t="str">
        <f>IF(ISBLANK(INDEX('Policy Characteristics'!I:I,MATCH($C241,'Policy Characteristics'!$C:$C,0))),"",INDEX('Policy Characteristics'!I:I,MATCH($C241,'Policy Characteristics'!$C:$C,0)))</f>
        <v>MW</v>
      </c>
      <c r="P241" s="354" t="str">
        <f>IF(ISBLANK(INDEX('Policy Characteristics'!J:J,MATCH($C241,'Policy Characteristics'!$C:$C,0))),"",INDEX('Policy Characteristics'!J:J,MATCH($C241,'Policy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1" s="354" t="str">
        <f>IF(ISBLANK(INDEX('Policy Characteristics'!K:K,MATCH($C241,'Policy Characteristics'!$C:$C,0))),"",INDEX('Policy Characteristics'!K:K,MATCH($C241,'Policy Characteristics'!$C:$C,0)))</f>
        <v/>
      </c>
      <c r="R241" s="354" t="str">
        <f>IF(ISBLANK(INDEX('Policy Characteristics'!L:L,MATCH($C241,'Policy Characteristics'!$C:$C,0))),"",INDEX('Policy Characteristics'!L:L,MATCH($C241,'Policy Characteristics'!$C:$C,0)))</f>
        <v/>
      </c>
    </row>
    <row r="242" spans="1:18" s="354" customFormat="1" ht="20" customHeight="1">
      <c r="A242" s="354" t="str">
        <f>IF(ISBLANK(INDEX('Policy Characteristics'!A:A,MATCH($C242,'Policy Characteristics'!$C:$C,0))),"",INDEX('Policy Characteristics'!A:A,MATCH($C242,'Policy Characteristics'!$C:$C,0)))</f>
        <v>Buildings and Appliances</v>
      </c>
      <c r="B242" s="366" t="str">
        <f>IF(ISBLANK(INDEX('Policy Characteristics'!B:B,MATCH($C242,'Policy Characteristics'!$C:$C,0))),"",INDEX('Policy Characteristics'!B:B,MATCH($C242,'Policy Characteristics'!$C:$C,0)))</f>
        <v>Non BAU Distributed Solar Capacity</v>
      </c>
      <c r="C242" t="s">
        <v>193</v>
      </c>
      <c r="D242" s="253" t="s">
        <v>719</v>
      </c>
      <c r="E242" s="253"/>
      <c r="F242" s="253" t="s">
        <v>721</v>
      </c>
      <c r="G242" s="253"/>
      <c r="H242" s="18">
        <v>2748</v>
      </c>
      <c r="I242" s="367" t="s">
        <v>670</v>
      </c>
      <c r="J242" s="368" t="str">
        <f>IF(ISBLANK(INDEX('Policy Characteristics'!D:D,MATCH($C242,'Policy Characteristics'!$C:$C,0))),"",INDEX('Policy Characteristics'!D:D,MATCH($C242,'Policy Characteristics'!$C:$C,0)))</f>
        <v>Distributed Solar Promotion</v>
      </c>
      <c r="K242" s="354"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6">
        <f>IF(ISBLANK(INDEX('Policy Characteristics'!G:G,MATCH($C242,'Policy Characteristics'!$C:$C,0))),"",INDEX('Policy Characteristics'!G:G,MATCH($C242,'Policy Characteristics'!$C:$C,0)))</f>
        <v>1</v>
      </c>
      <c r="N242" s="266">
        <f>IF(ISBLANK(INDEX('Policy Characteristics'!H:H,MATCH($C242,'Policy Characteristics'!$C:$C,0))),"",INDEX('Policy Characteristics'!H:H,MATCH($C242,'Policy Characteristics'!$C:$C,0)))</f>
        <v>1</v>
      </c>
      <c r="O242" s="354" t="str">
        <f>IF(ISBLANK(INDEX('Policy Characteristics'!I:I,MATCH($C242,'Policy Characteristics'!$C:$C,0))),"",INDEX('Policy Characteristics'!I:I,MATCH($C242,'Policy Characteristics'!$C:$C,0)))</f>
        <v>on/off</v>
      </c>
      <c r="P242" s="354"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4" customFormat="1" ht="20" customHeight="1">
      <c r="A243" s="354" t="str">
        <f>IF(ISBLANK(INDEX('Policy Characteristics'!A:A,MATCH($C243,'Policy Characteristics'!$C:$C,0))),"",INDEX('Policy Characteristics'!A:A,MATCH($C243,'Policy Characteristics'!$C:$C,0)))</f>
        <v>Buildings and Appliances</v>
      </c>
      <c r="B243" s="366" t="str">
        <f>IF(ISBLANK(INDEX('Policy Characteristics'!B:B,MATCH($C243,'Policy Characteristics'!$C:$C,0))),"",INDEX('Policy Characteristics'!B:B,MATCH($C243,'Policy Characteristics'!$C:$C,0)))</f>
        <v>Non BAU Distributed Solar Capacity</v>
      </c>
      <c r="C243" s="354" t="str">
        <f>$C$242</f>
        <v>Boolean Use Non BAU Distributed Solar Capacity</v>
      </c>
      <c r="D243" s="253" t="s">
        <v>730</v>
      </c>
      <c r="E243" s="253"/>
      <c r="F243" s="253" t="s">
        <v>731</v>
      </c>
      <c r="G243" s="253"/>
      <c r="H243" s="18">
        <v>2749</v>
      </c>
      <c r="I243" s="367" t="s">
        <v>670</v>
      </c>
      <c r="J243" s="368" t="str">
        <f>IF(ISBLANK(INDEX('Policy Characteristics'!D:D,MATCH($C243,'Policy Characteristics'!$C:$C,0))),"",INDEX('Policy Characteristics'!D:D,MATCH($C243,'Policy Characteristics'!$C:$C,0)))</f>
        <v>Distributed Solar Promotion</v>
      </c>
      <c r="K243" s="354"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6">
        <f>IF(ISBLANK(INDEX('Policy Characteristics'!G:G,MATCH($C243,'Policy Characteristics'!$C:$C,0))),"",INDEX('Policy Characteristics'!G:G,MATCH($C243,'Policy Characteristics'!$C:$C,0)))</f>
        <v>1</v>
      </c>
      <c r="N243" s="266">
        <f>IF(ISBLANK(INDEX('Policy Characteristics'!H:H,MATCH($C243,'Policy Characteristics'!$C:$C,0))),"",INDEX('Policy Characteristics'!H:H,MATCH($C243,'Policy Characteristics'!$C:$C,0)))</f>
        <v>1</v>
      </c>
      <c r="O243" s="354" t="str">
        <f>IF(ISBLANK(INDEX('Policy Characteristics'!I:I,MATCH($C243,'Policy Characteristics'!$C:$C,0))),"",INDEX('Policy Characteristics'!I:I,MATCH($C243,'Policy Characteristics'!$C:$C,0)))</f>
        <v>on/off</v>
      </c>
      <c r="P243" s="354"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4" customFormat="1" ht="20" customHeight="1">
      <c r="A244" s="354" t="str">
        <f>IF(ISBLANK(INDEX('Policy Characteristics'!A:A,MATCH($C244,'Policy Characteristics'!$C:$C,0))),"",INDEX('Policy Characteristics'!A:A,MATCH($C244,'Policy Characteristics'!$C:$C,0)))</f>
        <v>Buildings and Appliances</v>
      </c>
      <c r="B244" s="366" t="str">
        <f>IF(ISBLANK(INDEX('Policy Characteristics'!B:B,MATCH($C244,'Policy Characteristics'!$C:$C,0))),"",INDEX('Policy Characteristics'!B:B,MATCH($C244,'Policy Characteristics'!$C:$C,0)))</f>
        <v>Non BAU Distributed Solar Capacity</v>
      </c>
      <c r="C244" s="354" t="str">
        <f>$C$242</f>
        <v>Boolean Use Non BAU Distributed Solar Capacity</v>
      </c>
      <c r="D244" s="253" t="s">
        <v>732</v>
      </c>
      <c r="E244" s="253"/>
      <c r="F244" s="253" t="s">
        <v>733</v>
      </c>
      <c r="G244" s="253"/>
      <c r="H244" s="18">
        <v>2750</v>
      </c>
      <c r="I244" s="367" t="s">
        <v>680</v>
      </c>
      <c r="J244" s="368" t="str">
        <f>IF(ISBLANK(INDEX('Policy Characteristics'!D:D,MATCH($C244,'Policy Characteristics'!$C:$C,0))),"",INDEX('Policy Characteristics'!D:D,MATCH($C244,'Policy Characteristics'!$C:$C,0)))</f>
        <v>Distributed Solar Promotion</v>
      </c>
      <c r="K244" s="354" t="str">
        <f>IF(ISBLANK(INDEX('Policy Characteristics'!E:E,MATCH($C244,'Policy Characteristics'!$C:$C,0))),"",INDEX('Policy Characteristics'!E:E,MATCH($C244,'Policy Characteristics'!$C:$C,0)))</f>
        <v>non BAU dist solar</v>
      </c>
      <c r="L244" s="222">
        <f>IF(ISBLANK(INDEX('Policy Characteristics'!F:F,MATCH($C244,'Policy Characteristics'!$C:$C,0))),"",INDEX('Policy Characteristics'!F:F,MATCH($C244,'Policy Characteristics'!$C:$C,0)))</f>
        <v>0</v>
      </c>
      <c r="M244" s="266">
        <f>IF(ISBLANK(INDEX('Policy Characteristics'!G:G,MATCH($C244,'Policy Characteristics'!$C:$C,0))),"",INDEX('Policy Characteristics'!G:G,MATCH($C244,'Policy Characteristics'!$C:$C,0)))</f>
        <v>1</v>
      </c>
      <c r="N244" s="266">
        <f>IF(ISBLANK(INDEX('Policy Characteristics'!H:H,MATCH($C244,'Policy Characteristics'!$C:$C,0))),"",INDEX('Policy Characteristics'!H:H,MATCH($C244,'Policy Characteristics'!$C:$C,0)))</f>
        <v>1</v>
      </c>
      <c r="O244" s="354" t="str">
        <f>IF(ISBLANK(INDEX('Policy Characteristics'!I:I,MATCH($C244,'Policy Characteristics'!$C:$C,0))),"",INDEX('Policy Characteristics'!I:I,MATCH($C244,'Policy Characteristics'!$C:$C,0)))</f>
        <v>on/off</v>
      </c>
      <c r="P244" s="354" t="str">
        <f>IF(ISBLANK(INDEX('Policy Characteristics'!J:J,MATCH($C244,'Policy Characteristics'!$C:$C,0))),"",INDEX('Policy Characteristics'!J:J,MATCH($C244,'Policy Characteristics'!$C:$C,0)))</f>
        <v>**Description:** When this policy is activated, it is assumed that the distributed solar deployment policy will not be implemented.</v>
      </c>
    </row>
    <row r="245" spans="1:18" s="354" customFormat="1" ht="20" customHeight="1">
      <c r="A245" s="354" t="str">
        <f>IF(ISBLANK(INDEX('Policy Characteristics'!A:A,MATCH($C245,'Policy Characteristics'!$C:$C,0))),"",INDEX('Policy Characteristics'!A:A,MATCH($C245,'Policy Characteristics'!$C:$C,0)))</f>
        <v>Buildings and Appliances</v>
      </c>
      <c r="B245" s="366" t="str">
        <f>IF(ISBLANK(INDEX('Policy Characteristics'!B:B,MATCH($C245,'Policy Characteristics'!$C:$C,0))),"",INDEX('Policy Characteristics'!B:B,MATCH($C245,'Policy Characteristics'!$C:$C,0)))</f>
        <v>Improved Labeling</v>
      </c>
      <c r="C245" t="s">
        <v>196</v>
      </c>
      <c r="D245" s="253"/>
      <c r="E245" s="253"/>
      <c r="F245" s="253"/>
      <c r="G245" s="253"/>
      <c r="H245" s="18">
        <v>20</v>
      </c>
      <c r="I245" s="367" t="s">
        <v>670</v>
      </c>
      <c r="J245" s="368" t="str">
        <f>IF(ISBLANK(INDEX('Policy Characteristics'!D:D,MATCH($C245,'Policy Characteristics'!$C:$C,0))),"",INDEX('Policy Characteristics'!D:D,MATCH($C245,'Policy Characteristics'!$C:$C,0)))</f>
        <v>Improved Labeling</v>
      </c>
      <c r="K245" s="354" t="str">
        <f>IF(ISBLANK(INDEX('Policy Characteristics'!E:E,MATCH($C245,'Policy Characteristics'!$C:$C,0))),"",INDEX('Policy Characteristics'!E:E,MATCH($C245,'Policy Characteristics'!$C:$C,0)))</f>
        <v>bldgs device labeling</v>
      </c>
      <c r="L245" s="354">
        <f>IF(ISBLANK(INDEX('Policy Characteristics'!F:F,MATCH($C245,'Policy Characteristics'!$C:$C,0))),"",INDEX('Policy Characteristics'!F:F,MATCH($C245,'Policy Characteristics'!$C:$C,0)))</f>
        <v>0</v>
      </c>
      <c r="M245" s="354">
        <f>IF(ISBLANK(INDEX('Policy Characteristics'!G:G,MATCH($C245,'Policy Characteristics'!$C:$C,0))),"",INDEX('Policy Characteristics'!G:G,MATCH($C245,'Policy Characteristics'!$C:$C,0)))</f>
        <v>1</v>
      </c>
      <c r="N245" s="354">
        <f>IF(ISBLANK(INDEX('Policy Characteristics'!H:H,MATCH($C245,'Policy Characteristics'!$C:$C,0))),"",INDEX('Policy Characteristics'!H:H,MATCH($C245,'Policy Characteristics'!$C:$C,0)))</f>
        <v>1</v>
      </c>
      <c r="O245" s="354" t="str">
        <f>IF(ISBLANK(INDEX('Policy Characteristics'!I:I,MATCH($C245,'Policy Characteristics'!$C:$C,0))),"",INDEX('Policy Characteristics'!I:I,MATCH($C245,'Policy Characteristics'!$C:$C,0)))</f>
        <v>on/off</v>
      </c>
      <c r="P245" s="354"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354" t="str">
        <f>IF(ISBLANK(INDEX('Policy Characteristics'!K:K,MATCH($C245,'Policy Characteristics'!$C:$C,0))),"",INDEX('Policy Characteristics'!K:K,MATCH($C245,'Policy Characteristics'!$C:$C,0)))</f>
        <v>buildings-sector-main.html#device-labeling</v>
      </c>
      <c r="R245" s="354" t="str">
        <f>IF(ISBLANK(INDEX('Policy Characteristics'!L:L,MATCH($C245,'Policy Characteristics'!$C:$C,0))),"",INDEX('Policy Characteristics'!L:L,MATCH($C245,'Policy Characteristics'!$C:$C,0)))</f>
        <v>improved-labeling.html</v>
      </c>
    </row>
    <row r="246" spans="1:18" s="354" customFormat="1" ht="20" customHeight="1">
      <c r="A246" s="354" t="str">
        <f>IF(ISBLANK(INDEX('Policy Characteristics'!A:A,MATCH($C246,'Policy Characteristics'!$C:$C,0))),"",INDEX('Policy Characteristics'!A:A,MATCH($C246,'Policy Characteristics'!$C:$C,0)))</f>
        <v>Buildings and Appliances</v>
      </c>
      <c r="B246" s="366" t="str">
        <f>IF(ISBLANK(INDEX('Policy Characteristics'!B:B,MATCH($C246,'Policy Characteristics'!$C:$C,0))),"",INDEX('Policy Characteristics'!B:B,MATCH($C246,'Policy Characteristics'!$C:$C,0)))</f>
        <v>Retrofit Existing Buildings</v>
      </c>
      <c r="C246" t="s">
        <v>203</v>
      </c>
      <c r="D246" s="253" t="s">
        <v>719</v>
      </c>
      <c r="E246" s="253"/>
      <c r="F246" s="253" t="s">
        <v>721</v>
      </c>
      <c r="G246" s="253"/>
      <c r="H246" s="18">
        <v>378</v>
      </c>
      <c r="I246" s="367" t="s">
        <v>670</v>
      </c>
      <c r="J246" s="368" t="str">
        <f>IF(ISBLANK(INDEX('Policy Characteristics'!D:D,MATCH($C246,'Policy Characteristics'!$C:$C,0))),"",INDEX('Policy Characteristics'!D:D,MATCH($C246,'Policy Characteristics'!$C:$C,0)))</f>
        <v>Increased Retrofitting</v>
      </c>
      <c r="K246" s="354"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4" t="str">
        <f>IF(ISBLANK(INDEX('Policy Characteristics'!I:I,MATCH($C246,'Policy Characteristics'!$C:$C,0))),"",INDEX('Policy Characteristics'!I:I,MATCH($C246,'Policy Characteristics'!$C:$C,0)))</f>
        <v>% of existing buildings</v>
      </c>
      <c r="P246" s="3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4" t="str">
        <f>IF(ISBLANK(INDEX('Policy Characteristics'!K:K,MATCH($C246,'Policy Characteristics'!$C:$C,0))),"",INDEX('Policy Characteristics'!K:K,MATCH($C246,'Policy Characteristics'!$C:$C,0)))</f>
        <v>buildings-sector-main.html#retrofitting</v>
      </c>
      <c r="R246" s="354" t="str">
        <f>IF(ISBLANK(INDEX('Policy Characteristics'!L:L,MATCH($C246,'Policy Characteristics'!$C:$C,0))),"",INDEX('Policy Characteristics'!L:L,MATCH($C246,'Policy Characteristics'!$C:$C,0)))</f>
        <v>increased-retrofitting.html</v>
      </c>
    </row>
    <row r="247" spans="1:18" s="354" customFormat="1" ht="20" customHeight="1">
      <c r="A247" s="354" t="str">
        <f>IF(ISBLANK(INDEX('Policy Characteristics'!A:A,MATCH($C247,'Policy Characteristics'!$C:$C,0))),"",INDEX('Policy Characteristics'!A:A,MATCH($C247,'Policy Characteristics'!$C:$C,0)))</f>
        <v>Buildings and Appliances</v>
      </c>
      <c r="B247" s="366" t="str">
        <f>IF(ISBLANK(INDEX('Policy Characteristics'!B:B,MATCH($C247,'Policy Characteristics'!$C:$C,0))),"",INDEX('Policy Characteristics'!B:B,MATCH($C247,'Policy Characteristics'!$C:$C,0)))</f>
        <v>Retrofit Existing Buildings</v>
      </c>
      <c r="C247" s="354" t="str">
        <f t="shared" ref="C247:C248" si="15">C$246</f>
        <v>Share of Preexisting Buildings Subject to Retrofitting</v>
      </c>
      <c r="D247" s="253" t="s">
        <v>730</v>
      </c>
      <c r="E247" s="253"/>
      <c r="F247" s="253" t="s">
        <v>731</v>
      </c>
      <c r="G247" s="253"/>
      <c r="H247" s="18">
        <v>379</v>
      </c>
      <c r="I247" s="367" t="s">
        <v>670</v>
      </c>
      <c r="J247" s="368" t="str">
        <f>IF(ISBLANK(INDEX('Policy Characteristics'!D:D,MATCH($C247,'Policy Characteristics'!$C:$C,0))),"",INDEX('Policy Characteristics'!D:D,MATCH($C247,'Policy Characteristics'!$C:$C,0)))</f>
        <v>Increased Retrofitting</v>
      </c>
      <c r="K247" s="354"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4" t="str">
        <f>IF(ISBLANK(INDEX('Policy Characteristics'!I:I,MATCH($C247,'Policy Characteristics'!$C:$C,0))),"",INDEX('Policy Characteristics'!I:I,MATCH($C247,'Policy Characteristics'!$C:$C,0)))</f>
        <v>% of existing buildings</v>
      </c>
      <c r="P247" s="3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4" t="str">
        <f>IF(ISBLANK(INDEX('Policy Characteristics'!K:K,MATCH($C247,'Policy Characteristics'!$C:$C,0))),"",INDEX('Policy Characteristics'!K:K,MATCH($C247,'Policy Characteristics'!$C:$C,0)))</f>
        <v>buildings-sector-main.html#retrofitting</v>
      </c>
      <c r="R247" s="354" t="str">
        <f>IF(ISBLANK(INDEX('Policy Characteristics'!L:L,MATCH($C247,'Policy Characteristics'!$C:$C,0))),"",INDEX('Policy Characteristics'!L:L,MATCH($C247,'Policy Characteristics'!$C:$C,0)))</f>
        <v>increased-retrofitting.html</v>
      </c>
    </row>
    <row r="248" spans="1:18" s="354" customFormat="1" ht="20" customHeight="1">
      <c r="A248" s="354" t="str">
        <f>IF(ISBLANK(INDEX('Policy Characteristics'!A:A,MATCH($C248,'Policy Characteristics'!$C:$C,0))),"",INDEX('Policy Characteristics'!A:A,MATCH($C248,'Policy Characteristics'!$C:$C,0)))</f>
        <v>Buildings and Appliances</v>
      </c>
      <c r="B248" s="366" t="str">
        <f>IF(ISBLANK(INDEX('Policy Characteristics'!B:B,MATCH($C248,'Policy Characteristics'!$C:$C,0))),"",INDEX('Policy Characteristics'!B:B,MATCH($C248,'Policy Characteristics'!$C:$C,0)))</f>
        <v>Retrofit Existing Buildings</v>
      </c>
      <c r="C248" s="354" t="str">
        <f t="shared" si="15"/>
        <v>Share of Preexisting Buildings Subject to Retrofitting</v>
      </c>
      <c r="D248" s="253" t="s">
        <v>732</v>
      </c>
      <c r="E248" s="253"/>
      <c r="F248" s="253" t="s">
        <v>733</v>
      </c>
      <c r="G248" s="253"/>
      <c r="H248" s="18">
        <v>380</v>
      </c>
      <c r="I248" s="367" t="s">
        <v>670</v>
      </c>
      <c r="J248" s="368" t="str">
        <f>IF(ISBLANK(INDEX('Policy Characteristics'!D:D,MATCH($C248,'Policy Characteristics'!$C:$C,0))),"",INDEX('Policy Characteristics'!D:D,MATCH($C248,'Policy Characteristics'!$C:$C,0)))</f>
        <v>Increased Retrofitting</v>
      </c>
      <c r="K248" s="354" t="str">
        <f>IF(ISBLANK(INDEX('Policy Characteristics'!E:E,MATCH($C248,'Policy Characteristics'!$C:$C,0))),"",INDEX('Policy Characteristics'!E:E,MATCH($C248,'Policy Characteristics'!$C:$C,0)))</f>
        <v>bldgs retrofitting</v>
      </c>
      <c r="L248" s="222">
        <f>IF(ISBLANK(INDEX('Policy Characteristics'!F:F,MATCH($C248,'Policy Characteristics'!$C:$C,0))),"",INDEX('Policy Characteristics'!F:F,MATCH($C248,'Policy Characteristics'!$C:$C,0)))</f>
        <v>0</v>
      </c>
      <c r="M248" s="222">
        <f>IF(ISBLANK(INDEX('Policy Characteristics'!G:G,MATCH($C248,'Policy Characteristics'!$C:$C,0))),"",INDEX('Policy Characteristics'!G:G,MATCH($C248,'Policy Characteristics'!$C:$C,0)))</f>
        <v>0.5</v>
      </c>
      <c r="N248" s="222">
        <f>IF(ISBLANK(INDEX('Policy Characteristics'!H:H,MATCH($C248,'Policy Characteristics'!$C:$C,0))),"",INDEX('Policy Characteristics'!H:H,MATCH($C248,'Policy Characteristics'!$C:$C,0)))</f>
        <v>0.01</v>
      </c>
      <c r="O248" s="354" t="str">
        <f>IF(ISBLANK(INDEX('Policy Characteristics'!I:I,MATCH($C248,'Policy Characteristics'!$C:$C,0))),"",INDEX('Policy Characteristics'!I:I,MATCH($C248,'Policy Characteristics'!$C:$C,0)))</f>
        <v>% of existing buildings</v>
      </c>
      <c r="P248" s="354"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8" s="354" t="str">
        <f>IF(ISBLANK(INDEX('Policy Characteristics'!K:K,MATCH($C248,'Policy Characteristics'!$C:$C,0))),"",INDEX('Policy Characteristics'!K:K,MATCH($C248,'Policy Characteristics'!$C:$C,0)))</f>
        <v>buildings-sector-main.html#retrofitting</v>
      </c>
      <c r="R248" s="354" t="str">
        <f>IF(ISBLANK(INDEX('Policy Characteristics'!L:L,MATCH($C248,'Policy Characteristics'!$C:$C,0))),"",INDEX('Policy Characteristics'!L:L,MATCH($C248,'Policy Characteristics'!$C:$C,0)))</f>
        <v>increased-retrofitting.html</v>
      </c>
    </row>
    <row r="249" spans="1:18" s="354" customFormat="1" ht="20" customHeight="1">
      <c r="A249" s="354" t="str">
        <f>IF(ISBLANK(INDEX('Policy Characteristics'!A:A,MATCH($C249,'Policy Characteristics'!$C:$C,0))),"",INDEX('Policy Characteristics'!A:A,MATCH($C249,'Policy Characteristics'!$C:$C,0)))</f>
        <v>Buildings and Appliances</v>
      </c>
      <c r="B249" s="366" t="str">
        <f>IF(ISBLANK(INDEX('Policy Characteristics'!B:B,MATCH($C249,'Policy Characteristics'!$C:$C,0))),"",INDEX('Policy Characteristics'!B:B,MATCH($C249,'Policy Characteristics'!$C:$C,0)))</f>
        <v>Rebate for Efficient Products</v>
      </c>
      <c r="C249" t="s">
        <v>211</v>
      </c>
      <c r="D249" s="253" t="s">
        <v>718</v>
      </c>
      <c r="E249" s="253"/>
      <c r="F249" s="253" t="s">
        <v>720</v>
      </c>
      <c r="G249" s="253"/>
      <c r="H249" s="18">
        <v>27</v>
      </c>
      <c r="I249" s="367" t="s">
        <v>670</v>
      </c>
      <c r="J249" s="368" t="str">
        <f>IF(ISBLANK(INDEX('Policy Characteristics'!D:D,MATCH($C249,'Policy Characteristics'!$C:$C,0))),"",INDEX('Policy Characteristics'!D:D,MATCH($C249,'Policy Characteristics'!$C:$C,0)))</f>
        <v>Rebate for Efficient Products</v>
      </c>
      <c r="K249" s="354" t="str">
        <f>IF(ISBLANK(INDEX('Policy Characteristics'!E:E,MATCH($C249,'Policy Characteristics'!$C:$C,0))),"",INDEX('Policy Characteristics'!E:E,MATCH($C249,'Policy Characteristics'!$C:$C,0)))</f>
        <v>bldgs rebate</v>
      </c>
      <c r="L249" s="354">
        <f>IF(ISBLANK(INDEX('Policy Characteristics'!F:F,MATCH($C249,'Policy Characteristics'!$C:$C,0))),"",INDEX('Policy Characteristics'!F:F,MATCH($C249,'Policy Characteristics'!$C:$C,0)))</f>
        <v>0</v>
      </c>
      <c r="M249" s="354">
        <f>IF(ISBLANK(INDEX('Policy Characteristics'!G:G,MATCH($C249,'Policy Characteristics'!$C:$C,0))),"",INDEX('Policy Characteristics'!G:G,MATCH($C249,'Policy Characteristics'!$C:$C,0)))</f>
        <v>1</v>
      </c>
      <c r="N249" s="354">
        <f>IF(ISBLANK(INDEX('Policy Characteristics'!H:H,MATCH($C249,'Policy Characteristics'!$C:$C,0))),"",INDEX('Policy Characteristics'!H:H,MATCH($C249,'Policy Characteristics'!$C:$C,0)))</f>
        <v>1</v>
      </c>
      <c r="O249" s="354" t="str">
        <f>IF(ISBLANK(INDEX('Policy Characteristics'!I:I,MATCH($C249,'Policy Characteristics'!$C:$C,0))),"",INDEX('Policy Characteristics'!I:I,MATCH($C249,'Policy Characteristics'!$C:$C,0)))</f>
        <v>on/off</v>
      </c>
      <c r="P249" s="354"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4" t="str">
        <f>IF(ISBLANK(INDEX('Policy Characteristics'!K:K,MATCH($C249,'Policy Characteristics'!$C:$C,0))),"",INDEX('Policy Characteristics'!K:K,MATCH($C249,'Policy Characteristics'!$C:$C,0)))</f>
        <v>buildings-sector-main.html#rebate</v>
      </c>
      <c r="R249" s="354" t="str">
        <f>IF(ISBLANK(INDEX('Policy Characteristics'!L:L,MATCH($C249,'Policy Characteristics'!$C:$C,0))),"",INDEX('Policy Characteristics'!L:L,MATCH($C249,'Policy Characteristics'!$C:$C,0)))</f>
        <v>rebate-for-efficient-products.html</v>
      </c>
    </row>
    <row r="250" spans="1:18" s="354" customFormat="1" ht="20" customHeight="1">
      <c r="A250" s="354" t="str">
        <f>IF(ISBLANK(INDEX('Policy Characteristics'!A:A,MATCH($C250,'Policy Characteristics'!$C:$C,0))),"",INDEX('Policy Characteristics'!A:A,MATCH($C250,'Policy Characteristics'!$C:$C,0)))</f>
        <v>Buildings and Appliances</v>
      </c>
      <c r="B250" s="366" t="str">
        <f>IF(ISBLANK(INDEX('Policy Characteristics'!B:B,MATCH($C250,'Policy Characteristics'!$C:$C,0))),"",INDEX('Policy Characteristics'!B:B,MATCH($C250,'Policy Characteristics'!$C:$C,0)))</f>
        <v>Rebate for Efficient Products</v>
      </c>
      <c r="C250" s="354" t="str">
        <f t="shared" ref="C250:C254" si="16">C$249</f>
        <v>Boolean Rebate Program for Efficient Components</v>
      </c>
      <c r="D250" s="253" t="s">
        <v>722</v>
      </c>
      <c r="E250" s="253"/>
      <c r="F250" s="253" t="s">
        <v>723</v>
      </c>
      <c r="G250" s="253"/>
      <c r="H250" s="18">
        <v>28</v>
      </c>
      <c r="I250" s="367" t="s">
        <v>670</v>
      </c>
      <c r="J250" s="368" t="str">
        <f>IF(ISBLANK(INDEX('Policy Characteristics'!D:D,MATCH($C250,'Policy Characteristics'!$C:$C,0))),"",INDEX('Policy Characteristics'!D:D,MATCH($C250,'Policy Characteristics'!$C:$C,0)))</f>
        <v>Rebate for Efficient Products</v>
      </c>
      <c r="K250" s="354" t="str">
        <f>IF(ISBLANK(INDEX('Policy Characteristics'!E:E,MATCH($C250,'Policy Characteristics'!$C:$C,0))),"",INDEX('Policy Characteristics'!E:E,MATCH($C250,'Policy Characteristics'!$C:$C,0)))</f>
        <v>bldgs rebate</v>
      </c>
      <c r="L250" s="354">
        <f>IF(ISBLANK(INDEX('Policy Characteristics'!F:F,MATCH($C250,'Policy Characteristics'!$C:$C,0))),"",INDEX('Policy Characteristics'!F:F,MATCH($C250,'Policy Characteristics'!$C:$C,0)))</f>
        <v>0</v>
      </c>
      <c r="M250" s="354">
        <f>IF(ISBLANK(INDEX('Policy Characteristics'!G:G,MATCH($C250,'Policy Characteristics'!$C:$C,0))),"",INDEX('Policy Characteristics'!G:G,MATCH($C250,'Policy Characteristics'!$C:$C,0)))</f>
        <v>1</v>
      </c>
      <c r="N250" s="354">
        <f>IF(ISBLANK(INDEX('Policy Characteristics'!H:H,MATCH($C250,'Policy Characteristics'!$C:$C,0))),"",INDEX('Policy Characteristics'!H:H,MATCH($C250,'Policy Characteristics'!$C:$C,0)))</f>
        <v>1</v>
      </c>
      <c r="O250" s="354" t="str">
        <f>IF(ISBLANK(INDEX('Policy Characteristics'!I:I,MATCH($C250,'Policy Characteristics'!$C:$C,0))),"",INDEX('Policy Characteristics'!I:I,MATCH($C250,'Policy Characteristics'!$C:$C,0)))</f>
        <v>on/off</v>
      </c>
      <c r="P250" s="354"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4" t="str">
        <f>IF(ISBLANK(INDEX('Policy Characteristics'!K:K,MATCH($C250,'Policy Characteristics'!$C:$C,0))),"",INDEX('Policy Characteristics'!K:K,MATCH($C250,'Policy Characteristics'!$C:$C,0)))</f>
        <v>buildings-sector-main.html#rebate</v>
      </c>
      <c r="R250" s="354" t="str">
        <f>IF(ISBLANK(INDEX('Policy Characteristics'!L:L,MATCH($C250,'Policy Characteristics'!$C:$C,0))),"",INDEX('Policy Characteristics'!L:L,MATCH($C250,'Policy Characteristics'!$C:$C,0)))</f>
        <v>rebate-for-efficient-products.html</v>
      </c>
    </row>
    <row r="251" spans="1:18" s="354" customFormat="1" ht="20" customHeight="1">
      <c r="A251" s="354" t="str">
        <f>IF(ISBLANK(INDEX('Policy Characteristics'!A:A,MATCH($C251,'Policy Characteristics'!$C:$C,0))),"",INDEX('Policy Characteristics'!A:A,MATCH($C251,'Policy Characteristics'!$C:$C,0)))</f>
        <v>Buildings and Appliances</v>
      </c>
      <c r="B251" s="366" t="str">
        <f>IF(ISBLANK(INDEX('Policy Characteristics'!B:B,MATCH($C251,'Policy Characteristics'!$C:$C,0))),"",INDEX('Policy Characteristics'!B:B,MATCH($C251,'Policy Characteristics'!$C:$C,0)))</f>
        <v>Rebate for Efficient Products</v>
      </c>
      <c r="C251" s="354" t="str">
        <f t="shared" si="16"/>
        <v>Boolean Rebate Program for Efficient Components</v>
      </c>
      <c r="D251" s="253" t="s">
        <v>734</v>
      </c>
      <c r="E251" s="253"/>
      <c r="F251" s="253" t="s">
        <v>735</v>
      </c>
      <c r="G251" s="253"/>
      <c r="H251" s="18">
        <v>605</v>
      </c>
      <c r="I251" s="367" t="s">
        <v>680</v>
      </c>
      <c r="J251" s="368" t="str">
        <f>IF(ISBLANK(INDEX('Policy Characteristics'!D:D,MATCH($C251,'Policy Characteristics'!$C:$C,0))),"",INDEX('Policy Characteristics'!D:D,MATCH($C251,'Policy Characteristics'!$C:$C,0)))</f>
        <v>Rebate for Efficient Products</v>
      </c>
      <c r="K251" s="354" t="str">
        <f>IF(ISBLANK(INDEX('Policy Characteristics'!E:E,MATCH($C251,'Policy Characteristics'!$C:$C,0))),"",INDEX('Policy Characteristics'!E:E,MATCH($C251,'Policy Characteristics'!$C:$C,0)))</f>
        <v>bldgs rebate</v>
      </c>
      <c r="L251" s="354">
        <f>IF(ISBLANK(INDEX('Policy Characteristics'!F:F,MATCH($C251,'Policy Characteristics'!$C:$C,0))),"",INDEX('Policy Characteristics'!F:F,MATCH($C251,'Policy Characteristics'!$C:$C,0)))</f>
        <v>0</v>
      </c>
      <c r="M251" s="354">
        <f>IF(ISBLANK(INDEX('Policy Characteristics'!G:G,MATCH($C251,'Policy Characteristics'!$C:$C,0))),"",INDEX('Policy Characteristics'!G:G,MATCH($C251,'Policy Characteristics'!$C:$C,0)))</f>
        <v>1</v>
      </c>
      <c r="N251" s="354">
        <f>IF(ISBLANK(INDEX('Policy Characteristics'!H:H,MATCH($C251,'Policy Characteristics'!$C:$C,0))),"",INDEX('Policy Characteristics'!H:H,MATCH($C251,'Policy Characteristics'!$C:$C,0)))</f>
        <v>1</v>
      </c>
      <c r="O251" s="354" t="str">
        <f>IF(ISBLANK(INDEX('Policy Characteristics'!I:I,MATCH($C251,'Policy Characteristics'!$C:$C,0))),"",INDEX('Policy Characteristics'!I:I,MATCH($C251,'Policy Characteristics'!$C:$C,0)))</f>
        <v>on/off</v>
      </c>
      <c r="P251" s="354"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4" t="str">
        <f>IF(ISBLANK(INDEX('Policy Characteristics'!K:K,MATCH($C251,'Policy Characteristics'!$C:$C,0))),"",INDEX('Policy Characteristics'!K:K,MATCH($C251,'Policy Characteristics'!$C:$C,0)))</f>
        <v>buildings-sector-main.html#rebate</v>
      </c>
      <c r="R251" s="354" t="str">
        <f>IF(ISBLANK(INDEX('Policy Characteristics'!L:L,MATCH($C251,'Policy Characteristics'!$C:$C,0))),"",INDEX('Policy Characteristics'!L:L,MATCH($C251,'Policy Characteristics'!$C:$C,0)))</f>
        <v>rebate-for-efficient-products.html</v>
      </c>
    </row>
    <row r="252" spans="1:18" s="354" customFormat="1" ht="20" customHeight="1">
      <c r="A252" s="354" t="str">
        <f>IF(ISBLANK(INDEX('Policy Characteristics'!A:A,MATCH($C252,'Policy Characteristics'!$C:$C,0))),"",INDEX('Policy Characteristics'!A:A,MATCH($C252,'Policy Characteristics'!$C:$C,0)))</f>
        <v>Buildings and Appliances</v>
      </c>
      <c r="B252" s="366" t="str">
        <f>IF(ISBLANK(INDEX('Policy Characteristics'!B:B,MATCH($C252,'Policy Characteristics'!$C:$C,0))),"",INDEX('Policy Characteristics'!B:B,MATCH($C252,'Policy Characteristics'!$C:$C,0)))</f>
        <v>Rebate for Efficient Products</v>
      </c>
      <c r="C252" s="354" t="str">
        <f t="shared" si="16"/>
        <v>Boolean Rebate Program for Efficient Components</v>
      </c>
      <c r="D252" s="253" t="s">
        <v>724</v>
      </c>
      <c r="E252" s="253"/>
      <c r="F252" s="253" t="s">
        <v>725</v>
      </c>
      <c r="G252" s="253"/>
      <c r="H252" s="18">
        <v>606</v>
      </c>
      <c r="I252" s="367" t="s">
        <v>680</v>
      </c>
      <c r="J252" s="368" t="str">
        <f>IF(ISBLANK(INDEX('Policy Characteristics'!D:D,MATCH($C252,'Policy Characteristics'!$C:$C,0))),"",INDEX('Policy Characteristics'!D:D,MATCH($C252,'Policy Characteristics'!$C:$C,0)))</f>
        <v>Rebate for Efficient Products</v>
      </c>
      <c r="K252" s="354" t="str">
        <f>IF(ISBLANK(INDEX('Policy Characteristics'!E:E,MATCH($C252,'Policy Characteristics'!$C:$C,0))),"",INDEX('Policy Characteristics'!E:E,MATCH($C252,'Policy Characteristics'!$C:$C,0)))</f>
        <v>bldgs rebate</v>
      </c>
      <c r="L252" s="354">
        <f>IF(ISBLANK(INDEX('Policy Characteristics'!F:F,MATCH($C252,'Policy Characteristics'!$C:$C,0))),"",INDEX('Policy Characteristics'!F:F,MATCH($C252,'Policy Characteristics'!$C:$C,0)))</f>
        <v>0</v>
      </c>
      <c r="M252" s="354">
        <f>IF(ISBLANK(INDEX('Policy Characteristics'!G:G,MATCH($C252,'Policy Characteristics'!$C:$C,0))),"",INDEX('Policy Characteristics'!G:G,MATCH($C252,'Policy Characteristics'!$C:$C,0)))</f>
        <v>1</v>
      </c>
      <c r="N252" s="354">
        <f>IF(ISBLANK(INDEX('Policy Characteristics'!H:H,MATCH($C252,'Policy Characteristics'!$C:$C,0))),"",INDEX('Policy Characteristics'!H:H,MATCH($C252,'Policy Characteristics'!$C:$C,0)))</f>
        <v>1</v>
      </c>
      <c r="O252" s="354" t="str">
        <f>IF(ISBLANK(INDEX('Policy Characteristics'!I:I,MATCH($C252,'Policy Characteristics'!$C:$C,0))),"",INDEX('Policy Characteristics'!I:I,MATCH($C252,'Policy Characteristics'!$C:$C,0)))</f>
        <v>on/off</v>
      </c>
      <c r="P252" s="354"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4" t="str">
        <f>IF(ISBLANK(INDEX('Policy Characteristics'!K:K,MATCH($C252,'Policy Characteristics'!$C:$C,0))),"",INDEX('Policy Characteristics'!K:K,MATCH($C252,'Policy Characteristics'!$C:$C,0)))</f>
        <v>buildings-sector-main.html#rebate</v>
      </c>
      <c r="R252" s="354" t="str">
        <f>IF(ISBLANK(INDEX('Policy Characteristics'!L:L,MATCH($C252,'Policy Characteristics'!$C:$C,0))),"",INDEX('Policy Characteristics'!L:L,MATCH($C252,'Policy Characteristics'!$C:$C,0)))</f>
        <v>rebate-for-efficient-products.html</v>
      </c>
    </row>
    <row r="253" spans="1:18" s="354" customFormat="1" ht="20" customHeight="1">
      <c r="A253" s="354" t="str">
        <f>IF(ISBLANK(INDEX('Policy Characteristics'!A:A,MATCH($C253,'Policy Characteristics'!$C:$C,0))),"",INDEX('Policy Characteristics'!A:A,MATCH($C253,'Policy Characteristics'!$C:$C,0)))</f>
        <v>Buildings and Appliances</v>
      </c>
      <c r="B253" s="366" t="str">
        <f>IF(ISBLANK(INDEX('Policy Characteristics'!B:B,MATCH($C253,'Policy Characteristics'!$C:$C,0))),"",INDEX('Policy Characteristics'!B:B,MATCH($C253,'Policy Characteristics'!$C:$C,0)))</f>
        <v>Rebate for Efficient Products</v>
      </c>
      <c r="C253" s="354" t="str">
        <f t="shared" si="16"/>
        <v>Boolean Rebate Program for Efficient Components</v>
      </c>
      <c r="D253" s="253" t="s">
        <v>726</v>
      </c>
      <c r="E253" s="253"/>
      <c r="F253" s="253" t="s">
        <v>727</v>
      </c>
      <c r="G253" s="253"/>
      <c r="H253" s="18">
        <v>29</v>
      </c>
      <c r="I253" s="367" t="s">
        <v>670</v>
      </c>
      <c r="J253" s="368" t="str">
        <f>IF(ISBLANK(INDEX('Policy Characteristics'!D:D,MATCH($C253,'Policy Characteristics'!$C:$C,0))),"",INDEX('Policy Characteristics'!D:D,MATCH($C253,'Policy Characteristics'!$C:$C,0)))</f>
        <v>Rebate for Efficient Products</v>
      </c>
      <c r="K253" s="354" t="str">
        <f>IF(ISBLANK(INDEX('Policy Characteristics'!E:E,MATCH($C253,'Policy Characteristics'!$C:$C,0))),"",INDEX('Policy Characteristics'!E:E,MATCH($C253,'Policy Characteristics'!$C:$C,0)))</f>
        <v>bldgs rebate</v>
      </c>
      <c r="L253" s="354">
        <f>IF(ISBLANK(INDEX('Policy Characteristics'!F:F,MATCH($C253,'Policy Characteristics'!$C:$C,0))),"",INDEX('Policy Characteristics'!F:F,MATCH($C253,'Policy Characteristics'!$C:$C,0)))</f>
        <v>0</v>
      </c>
      <c r="M253" s="354">
        <f>IF(ISBLANK(INDEX('Policy Characteristics'!G:G,MATCH($C253,'Policy Characteristics'!$C:$C,0))),"",INDEX('Policy Characteristics'!G:G,MATCH($C253,'Policy Characteristics'!$C:$C,0)))</f>
        <v>1</v>
      </c>
      <c r="N253" s="354">
        <f>IF(ISBLANK(INDEX('Policy Characteristics'!H:H,MATCH($C253,'Policy Characteristics'!$C:$C,0))),"",INDEX('Policy Characteristics'!H:H,MATCH($C253,'Policy Characteristics'!$C:$C,0)))</f>
        <v>1</v>
      </c>
      <c r="O253" s="354" t="str">
        <f>IF(ISBLANK(INDEX('Policy Characteristics'!I:I,MATCH($C253,'Policy Characteristics'!$C:$C,0))),"",INDEX('Policy Characteristics'!I:I,MATCH($C253,'Policy Characteristics'!$C:$C,0)))</f>
        <v>on/off</v>
      </c>
      <c r="P253" s="354"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4" t="str">
        <f>IF(ISBLANK(INDEX('Policy Characteristics'!K:K,MATCH($C253,'Policy Characteristics'!$C:$C,0))),"",INDEX('Policy Characteristics'!K:K,MATCH($C253,'Policy Characteristics'!$C:$C,0)))</f>
        <v>buildings-sector-main.html#rebate</v>
      </c>
      <c r="R253" s="354" t="str">
        <f>IF(ISBLANK(INDEX('Policy Characteristics'!L:L,MATCH($C253,'Policy Characteristics'!$C:$C,0))),"",INDEX('Policy Characteristics'!L:L,MATCH($C253,'Policy Characteristics'!$C:$C,0)))</f>
        <v>rebate-for-efficient-products.html</v>
      </c>
    </row>
    <row r="254" spans="1:18" s="354" customFormat="1" ht="20" customHeight="1">
      <c r="A254" s="354" t="str">
        <f>IF(ISBLANK(INDEX('Policy Characteristics'!A:A,MATCH($C254,'Policy Characteristics'!$C:$C,0))),"",INDEX('Policy Characteristics'!A:A,MATCH($C254,'Policy Characteristics'!$C:$C,0)))</f>
        <v>Buildings and Appliances</v>
      </c>
      <c r="B254" s="366" t="str">
        <f>IF(ISBLANK(INDEX('Policy Characteristics'!B:B,MATCH($C254,'Policy Characteristics'!$C:$C,0))),"",INDEX('Policy Characteristics'!B:B,MATCH($C254,'Policy Characteristics'!$C:$C,0)))</f>
        <v>Rebate for Efficient Products</v>
      </c>
      <c r="C254" s="354" t="str">
        <f t="shared" si="16"/>
        <v>Boolean Rebate Program for Efficient Components</v>
      </c>
      <c r="D254" s="253" t="s">
        <v>728</v>
      </c>
      <c r="E254" s="253"/>
      <c r="F254" s="253" t="s">
        <v>729</v>
      </c>
      <c r="G254" s="253"/>
      <c r="H254" s="18">
        <v>607</v>
      </c>
      <c r="I254" s="367" t="s">
        <v>680</v>
      </c>
      <c r="J254" s="368" t="str">
        <f>IF(ISBLANK(INDEX('Policy Characteristics'!D:D,MATCH($C254,'Policy Characteristics'!$C:$C,0))),"",INDEX('Policy Characteristics'!D:D,MATCH($C254,'Policy Characteristics'!$C:$C,0)))</f>
        <v>Rebate for Efficient Products</v>
      </c>
      <c r="K254" s="354" t="str">
        <f>IF(ISBLANK(INDEX('Policy Characteristics'!E:E,MATCH($C254,'Policy Characteristics'!$C:$C,0))),"",INDEX('Policy Characteristics'!E:E,MATCH($C254,'Policy Characteristics'!$C:$C,0)))</f>
        <v>bldgs rebate</v>
      </c>
      <c r="L254" s="354">
        <f>IF(ISBLANK(INDEX('Policy Characteristics'!F:F,MATCH($C254,'Policy Characteristics'!$C:$C,0))),"",INDEX('Policy Characteristics'!F:F,MATCH($C254,'Policy Characteristics'!$C:$C,0)))</f>
        <v>0</v>
      </c>
      <c r="M254" s="354">
        <f>IF(ISBLANK(INDEX('Policy Characteristics'!G:G,MATCH($C254,'Policy Characteristics'!$C:$C,0))),"",INDEX('Policy Characteristics'!G:G,MATCH($C254,'Policy Characteristics'!$C:$C,0)))</f>
        <v>1</v>
      </c>
      <c r="N254" s="354">
        <f>IF(ISBLANK(INDEX('Policy Characteristics'!H:H,MATCH($C254,'Policy Characteristics'!$C:$C,0))),"",INDEX('Policy Characteristics'!H:H,MATCH($C254,'Policy Characteristics'!$C:$C,0)))</f>
        <v>1</v>
      </c>
      <c r="O254" s="354" t="str">
        <f>IF(ISBLANK(INDEX('Policy Characteristics'!I:I,MATCH($C254,'Policy Characteristics'!$C:$C,0))),"",INDEX('Policy Characteristics'!I:I,MATCH($C254,'Policy Characteristics'!$C:$C,0)))</f>
        <v>on/off</v>
      </c>
      <c r="P254" s="354" t="str">
        <f>IF(ISBLANK(INDEX('Policy Characteristics'!J:J,MATCH($C254,'Policy Characteristics'!$C:$C,0))),"",INDEX('Policy Characteristics'!J:J,MATCH($C254,'Policy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4" s="354" t="str">
        <f>IF(ISBLANK(INDEX('Policy Characteristics'!K:K,MATCH($C254,'Policy Characteristics'!$C:$C,0))),"",INDEX('Policy Characteristics'!K:K,MATCH($C254,'Policy Characteristics'!$C:$C,0)))</f>
        <v>buildings-sector-main.html#rebate</v>
      </c>
      <c r="R254" s="354" t="str">
        <f>IF(ISBLANK(INDEX('Policy Characteristics'!L:L,MATCH($C254,'Policy Characteristics'!$C:$C,0))),"",INDEX('Policy Characteristics'!L:L,MATCH($C254,'Policy Characteristics'!$C:$C,0)))</f>
        <v>rebate-for-efficient-products.html</v>
      </c>
    </row>
    <row r="255" spans="1:18" s="345" customFormat="1" ht="20" customHeight="1">
      <c r="A255" s="354" t="str">
        <f>IF(ISBLANK(INDEX('Policy Characteristics'!A:A,MATCH($C255,'Policy Characteristics'!$C:$C,0))),"",INDEX('Policy Characteristics'!A:A,MATCH($C255,'Policy Characteristics'!$C:$C,0)))</f>
        <v>Electricity Supply</v>
      </c>
      <c r="B255" s="366" t="str">
        <f>IF(ISBLANK(INDEX('Policy Characteristics'!B:B,MATCH($C255,'Policy Characteristics'!$C:$C,0))),"",INDEX('Policy Characteristics'!B:B,MATCH($C255,'Policy Characteristics'!$C:$C,0)))</f>
        <v>Restrict New Power Plants</v>
      </c>
      <c r="C255" s="345" t="s">
        <v>216</v>
      </c>
      <c r="D255" s="253" t="s">
        <v>736</v>
      </c>
      <c r="E255" s="253"/>
      <c r="F255" s="253" t="s">
        <v>737</v>
      </c>
      <c r="G255" s="348"/>
      <c r="H255" s="241">
        <v>167</v>
      </c>
      <c r="I255" s="369" t="s">
        <v>670</v>
      </c>
      <c r="J255" s="368" t="str">
        <f>IF(ISBLANK(INDEX('Policy Characteristics'!D:D,MATCH($C255,'Policy Characteristics'!$C:$C,0))),"",INDEX('Policy Characteristics'!D:D,MATCH($C255,'Policy Characteristics'!$C:$C,0)))</f>
        <v>Restrict New Power Plants</v>
      </c>
      <c r="K255" s="354" t="str">
        <f>IF(ISBLANK(INDEX('Policy Characteristics'!E:E,MATCH($C255,'Policy Characteristics'!$C:$C,0))),"",INDEX('Policy Characteristics'!E:E,MATCH($C255,'Policy Characteristics'!$C:$C,0)))</f>
        <v>elec ban new power plants</v>
      </c>
      <c r="L255" s="354">
        <f>IF(ISBLANK(INDEX('Policy Characteristics'!F:F,MATCH($C255,'Policy Characteristics'!$C:$C,0))),"",INDEX('Policy Characteristics'!F:F,MATCH($C255,'Policy Characteristics'!$C:$C,0)))</f>
        <v>0</v>
      </c>
      <c r="M255" s="354">
        <f>IF(ISBLANK(INDEX('Policy Characteristics'!G:G,MATCH($C255,'Policy Characteristics'!$C:$C,0))),"",INDEX('Policy Characteristics'!G:G,MATCH($C255,'Policy Characteristics'!$C:$C,0)))</f>
        <v>1</v>
      </c>
      <c r="N255" s="354">
        <f>IF(ISBLANK(INDEX('Policy Characteristics'!H:H,MATCH($C255,'Policy Characteristics'!$C:$C,0))),"",INDEX('Policy Characteristics'!H:H,MATCH($C255,'Policy Characteristics'!$C:$C,0)))</f>
        <v>1</v>
      </c>
      <c r="O255" s="354" t="str">
        <f>IF(ISBLANK(INDEX('Policy Characteristics'!I:I,MATCH($C255,'Policy Characteristics'!$C:$C,0))),"",INDEX('Policy Characteristics'!I:I,MATCH($C255,'Policy Characteristics'!$C:$C,0)))</f>
        <v>on/off</v>
      </c>
      <c r="P255" s="354" t="str">
        <f>IF(ISBLANK(INDEX('Policy Characteristics'!J:J,MATCH($C255,'Policy Characteristics'!$C:$C,0))),"",INDEX('Policy Characteristics'!J:J,MATCH($C255,'Policy Characteristics'!$C:$C,0)))</f>
        <v>**Description:** This policy prevents new capacity of the selected type(s) from being built or deployed.</v>
      </c>
      <c r="Q255" s="354" t="str">
        <f>IF(ISBLANK(INDEX('Policy Characteristics'!K:K,MATCH($C255,'Policy Characteristics'!$C:$C,0))),"",INDEX('Policy Characteristics'!K:K,MATCH($C255,'Policy Characteristics'!$C:$C,0)))</f>
        <v>electricity-sector-main.html#ban</v>
      </c>
      <c r="R255" s="354" t="str">
        <f>IF(ISBLANK(INDEX('Policy Characteristics'!L:L,MATCH($C255,'Policy Characteristics'!$C:$C,0))),"",INDEX('Policy Characteristics'!L:L,MATCH($C255,'Policy Characteristics'!$C:$C,0)))</f>
        <v>ban-new-capacity.html</v>
      </c>
    </row>
    <row r="256" spans="1:18" s="354" customFormat="1" ht="20" customHeight="1">
      <c r="A256" s="354" t="str">
        <f>IF(ISBLANK(INDEX('Policy Characteristics'!A:A,MATCH($C256,'Policy Characteristics'!$C:$C,0))),"",INDEX('Policy Characteristics'!A:A,MATCH($C256,'Policy Characteristics'!$C:$C,0)))</f>
        <v>Electricity Supply</v>
      </c>
      <c r="B256" s="366" t="str">
        <f>IF(ISBLANK(INDEX('Policy Characteristics'!B:B,MATCH($C256,'Policy Characteristics'!$C:$C,0))),"",INDEX('Policy Characteristics'!B:B,MATCH($C256,'Policy Characteristics'!$C:$C,0)))</f>
        <v>Restrict New Power Plants</v>
      </c>
      <c r="C256" s="354" t="str">
        <f t="shared" ref="C256:C267" si="17">C$255</f>
        <v>Boolean Ban New Power Plants</v>
      </c>
      <c r="D256" s="348" t="s">
        <v>738</v>
      </c>
      <c r="E256" s="253"/>
      <c r="F256" s="348" t="s">
        <v>739</v>
      </c>
      <c r="G256" s="253"/>
      <c r="H256" s="18">
        <v>168</v>
      </c>
      <c r="I256" s="367" t="s">
        <v>670</v>
      </c>
      <c r="J256" s="368" t="str">
        <f>IF(ISBLANK(INDEX('Policy Characteristics'!D:D,MATCH($C256,'Policy Characteristics'!$C:$C,0))),"",INDEX('Policy Characteristics'!D:D,MATCH($C256,'Policy Characteristics'!$C:$C,0)))</f>
        <v>Restrict New Power Plants</v>
      </c>
      <c r="K256" s="354" t="str">
        <f>IF(ISBLANK(INDEX('Policy Characteristics'!E:E,MATCH($C256,'Policy Characteristics'!$C:$C,0))),"",INDEX('Policy Characteristics'!E:E,MATCH($C256,'Policy Characteristics'!$C:$C,0)))</f>
        <v>elec ban new power plants</v>
      </c>
      <c r="L256" s="354">
        <f>IF(ISBLANK(INDEX('Policy Characteristics'!F:F,MATCH($C256,'Policy Characteristics'!$C:$C,0))),"",INDEX('Policy Characteristics'!F:F,MATCH($C256,'Policy Characteristics'!$C:$C,0)))</f>
        <v>0</v>
      </c>
      <c r="M256" s="354">
        <f>IF(ISBLANK(INDEX('Policy Characteristics'!G:G,MATCH($C256,'Policy Characteristics'!$C:$C,0))),"",INDEX('Policy Characteristics'!G:G,MATCH($C256,'Policy Characteristics'!$C:$C,0)))</f>
        <v>1</v>
      </c>
      <c r="N256" s="354">
        <f>IF(ISBLANK(INDEX('Policy Characteristics'!H:H,MATCH($C256,'Policy Characteristics'!$C:$C,0))),"",INDEX('Policy Characteristics'!H:H,MATCH($C256,'Policy Characteristics'!$C:$C,0)))</f>
        <v>1</v>
      </c>
      <c r="O256" s="354" t="str">
        <f>IF(ISBLANK(INDEX('Policy Characteristics'!I:I,MATCH($C256,'Policy Characteristics'!$C:$C,0))),"",INDEX('Policy Characteristics'!I:I,MATCH($C256,'Policy Characteristics'!$C:$C,0)))</f>
        <v>on/off</v>
      </c>
      <c r="P256" s="354" t="str">
        <f>IF(ISBLANK(INDEX('Policy Characteristics'!J:J,MATCH($C256,'Policy Characteristics'!$C:$C,0))),"",INDEX('Policy Characteristics'!J:J,MATCH($C256,'Policy Characteristics'!$C:$C,0)))</f>
        <v>**Description:** This policy prevents new capacity of the selected type(s) from being built or deployed.</v>
      </c>
      <c r="Q256" s="354" t="str">
        <f>IF(ISBLANK(INDEX('Policy Characteristics'!K:K,MATCH($C256,'Policy Characteristics'!$C:$C,0))),"",INDEX('Policy Characteristics'!K:K,MATCH($C256,'Policy Characteristics'!$C:$C,0)))</f>
        <v>electricity-sector-main.html#ban</v>
      </c>
      <c r="R256" s="354" t="str">
        <f>IF(ISBLANK(INDEX('Policy Characteristics'!L:L,MATCH($C256,'Policy Characteristics'!$C:$C,0))),"",INDEX('Policy Characteristics'!L:L,MATCH($C256,'Policy Characteristics'!$C:$C,0)))</f>
        <v>ban-new-capacity.html</v>
      </c>
    </row>
    <row r="257" spans="1:18" s="354" customFormat="1" ht="20" customHeight="1">
      <c r="A257" s="354" t="str">
        <f>IF(ISBLANK(INDEX('Policy Characteristics'!A:A,MATCH($C257,'Policy Characteristics'!$C:$C,0))),"",INDEX('Policy Characteristics'!A:A,MATCH($C257,'Policy Characteristics'!$C:$C,0)))</f>
        <v>Electricity Supply</v>
      </c>
      <c r="B257" s="366" t="str">
        <f>IF(ISBLANK(INDEX('Policy Characteristics'!B:B,MATCH($C257,'Policy Characteristics'!$C:$C,0))),"",INDEX('Policy Characteristics'!B:B,MATCH($C257,'Policy Characteristics'!$C:$C,0)))</f>
        <v>Restrict New Power Plants</v>
      </c>
      <c r="C257" s="354" t="str">
        <f t="shared" si="17"/>
        <v>Boolean Ban New Power Plants</v>
      </c>
      <c r="D257" s="348" t="s">
        <v>740</v>
      </c>
      <c r="E257" s="253"/>
      <c r="F257" s="348" t="s">
        <v>741</v>
      </c>
      <c r="G257" s="253"/>
      <c r="H257" s="18">
        <v>1746</v>
      </c>
      <c r="I257" s="367" t="s">
        <v>670</v>
      </c>
      <c r="J257" s="368" t="str">
        <f>IF(ISBLANK(INDEX('Policy Characteristics'!D:D,MATCH($C257,'Policy Characteristics'!$C:$C,0))),"",INDEX('Policy Characteristics'!D:D,MATCH($C257,'Policy Characteristics'!$C:$C,0)))</f>
        <v>Restrict New Power Plants</v>
      </c>
      <c r="K257" s="354" t="str">
        <f>IF(ISBLANK(INDEX('Policy Characteristics'!E:E,MATCH($C257,'Policy Characteristics'!$C:$C,0))),"",INDEX('Policy Characteristics'!E:E,MATCH($C257,'Policy Characteristics'!$C:$C,0)))</f>
        <v>elec ban new power plants</v>
      </c>
      <c r="L257" s="354">
        <f>IF(ISBLANK(INDEX('Policy Characteristics'!F:F,MATCH($C257,'Policy Characteristics'!$C:$C,0))),"",INDEX('Policy Characteristics'!F:F,MATCH($C257,'Policy Characteristics'!$C:$C,0)))</f>
        <v>0</v>
      </c>
      <c r="M257" s="354">
        <f>IF(ISBLANK(INDEX('Policy Characteristics'!G:G,MATCH($C257,'Policy Characteristics'!$C:$C,0))),"",INDEX('Policy Characteristics'!G:G,MATCH($C257,'Policy Characteristics'!$C:$C,0)))</f>
        <v>1</v>
      </c>
      <c r="N257" s="354">
        <f>IF(ISBLANK(INDEX('Policy Characteristics'!H:H,MATCH($C257,'Policy Characteristics'!$C:$C,0))),"",INDEX('Policy Characteristics'!H:H,MATCH($C257,'Policy Characteristics'!$C:$C,0)))</f>
        <v>1</v>
      </c>
      <c r="O257" s="354" t="str">
        <f>IF(ISBLANK(INDEX('Policy Characteristics'!I:I,MATCH($C257,'Policy Characteristics'!$C:$C,0))),"",INDEX('Policy Characteristics'!I:I,MATCH($C257,'Policy Characteristics'!$C:$C,0)))</f>
        <v>on/off</v>
      </c>
      <c r="P257" s="354" t="str">
        <f>IF(ISBLANK(INDEX('Policy Characteristics'!J:J,MATCH($C257,'Policy Characteristics'!$C:$C,0))),"",INDEX('Policy Characteristics'!J:J,MATCH($C257,'Policy Characteristics'!$C:$C,0)))</f>
        <v>**Description:** This policy prevents new capacity of the selected type(s) from being built or deployed.</v>
      </c>
      <c r="Q257" s="354" t="str">
        <f>IF(ISBLANK(INDEX('Policy Characteristics'!K:K,MATCH($C257,'Policy Characteristics'!$C:$C,0))),"",INDEX('Policy Characteristics'!K:K,MATCH($C257,'Policy Characteristics'!$C:$C,0)))</f>
        <v>electricity-sector-main.html#ban</v>
      </c>
      <c r="R257" s="354" t="str">
        <f>IF(ISBLANK(INDEX('Policy Characteristics'!L:L,MATCH($C257,'Policy Characteristics'!$C:$C,0))),"",INDEX('Policy Characteristics'!L:L,MATCH($C257,'Policy Characteristics'!$C:$C,0)))</f>
        <v>ban-new-capacity.html</v>
      </c>
    </row>
    <row r="258" spans="1:18" s="354" customFormat="1" ht="20" customHeight="1">
      <c r="A258" s="354" t="str">
        <f>IF(ISBLANK(INDEX('Policy Characteristics'!A:A,MATCH($C258,'Policy Characteristics'!$C:$C,0))),"",INDEX('Policy Characteristics'!A:A,MATCH($C258,'Policy Characteristics'!$C:$C,0)))</f>
        <v>Electricity Supply</v>
      </c>
      <c r="B258" s="366" t="str">
        <f>IF(ISBLANK(INDEX('Policy Characteristics'!B:B,MATCH($C258,'Policy Characteristics'!$C:$C,0))),"",INDEX('Policy Characteristics'!B:B,MATCH($C258,'Policy Characteristics'!$C:$C,0)))</f>
        <v>Restrict New Power Plants</v>
      </c>
      <c r="C258" s="354" t="str">
        <f t="shared" si="17"/>
        <v>Boolean Ban New Power Plants</v>
      </c>
      <c r="D258" s="348" t="s">
        <v>742</v>
      </c>
      <c r="E258" s="253"/>
      <c r="F258" s="348" t="s">
        <v>743</v>
      </c>
      <c r="G258" s="253"/>
      <c r="H258" s="241">
        <v>169</v>
      </c>
      <c r="I258" s="367" t="s">
        <v>670</v>
      </c>
      <c r="J258" s="368" t="str">
        <f>IF(ISBLANK(INDEX('Policy Characteristics'!D:D,MATCH($C258,'Policy Characteristics'!$C:$C,0))),"",INDEX('Policy Characteristics'!D:D,MATCH($C258,'Policy Characteristics'!$C:$C,0)))</f>
        <v>Restrict New Power Plants</v>
      </c>
      <c r="K258" s="354" t="str">
        <f>IF(ISBLANK(INDEX('Policy Characteristics'!E:E,MATCH($C258,'Policy Characteristics'!$C:$C,0))),"",INDEX('Policy Characteristics'!E:E,MATCH($C258,'Policy Characteristics'!$C:$C,0)))</f>
        <v>elec ban new power plants</v>
      </c>
      <c r="L258" s="354">
        <f>IF(ISBLANK(INDEX('Policy Characteristics'!F:F,MATCH($C258,'Policy Characteristics'!$C:$C,0))),"",INDEX('Policy Characteristics'!F:F,MATCH($C258,'Policy Characteristics'!$C:$C,0)))</f>
        <v>0</v>
      </c>
      <c r="M258" s="354">
        <f>IF(ISBLANK(INDEX('Policy Characteristics'!G:G,MATCH($C258,'Policy Characteristics'!$C:$C,0))),"",INDEX('Policy Characteristics'!G:G,MATCH($C258,'Policy Characteristics'!$C:$C,0)))</f>
        <v>1</v>
      </c>
      <c r="N258" s="354">
        <f>IF(ISBLANK(INDEX('Policy Characteristics'!H:H,MATCH($C258,'Policy Characteristics'!$C:$C,0))),"",INDEX('Policy Characteristics'!H:H,MATCH($C258,'Policy Characteristics'!$C:$C,0)))</f>
        <v>1</v>
      </c>
      <c r="O258" s="354" t="str">
        <f>IF(ISBLANK(INDEX('Policy Characteristics'!I:I,MATCH($C258,'Policy Characteristics'!$C:$C,0))),"",INDEX('Policy Characteristics'!I:I,MATCH($C258,'Policy Characteristics'!$C:$C,0)))</f>
        <v>on/off</v>
      </c>
      <c r="P258" s="354" t="str">
        <f>IF(ISBLANK(INDEX('Policy Characteristics'!J:J,MATCH($C258,'Policy Characteristics'!$C:$C,0))),"",INDEX('Policy Characteristics'!J:J,MATCH($C258,'Policy Characteristics'!$C:$C,0)))</f>
        <v>**Description:** This policy prevents new capacity of the selected type(s) from being built or deployed.</v>
      </c>
      <c r="Q258" s="354" t="str">
        <f>IF(ISBLANK(INDEX('Policy Characteristics'!K:K,MATCH($C258,'Policy Characteristics'!$C:$C,0))),"",INDEX('Policy Characteristics'!K:K,MATCH($C258,'Policy Characteristics'!$C:$C,0)))</f>
        <v>electricity-sector-main.html#ban</v>
      </c>
      <c r="R258" s="354" t="str">
        <f>IF(ISBLANK(INDEX('Policy Characteristics'!L:L,MATCH($C258,'Policy Characteristics'!$C:$C,0))),"",INDEX('Policy Characteristics'!L:L,MATCH($C258,'Policy Characteristics'!$C:$C,0)))</f>
        <v>ban-new-capacity.html</v>
      </c>
    </row>
    <row r="259" spans="1:18" s="354" customFormat="1" ht="20" customHeight="1">
      <c r="A259" s="354" t="str">
        <f>IF(ISBLANK(INDEX('Policy Characteristics'!A:A,MATCH($C259,'Policy Characteristics'!$C:$C,0))),"",INDEX('Policy Characteristics'!A:A,MATCH($C259,'Policy Characteristics'!$C:$C,0)))</f>
        <v>Electricity Supply</v>
      </c>
      <c r="B259" s="366" t="str">
        <f>IF(ISBLANK(INDEX('Policy Characteristics'!B:B,MATCH($C259,'Policy Characteristics'!$C:$C,0))),"",INDEX('Policy Characteristics'!B:B,MATCH($C259,'Policy Characteristics'!$C:$C,0)))</f>
        <v>Restrict New Power Plants</v>
      </c>
      <c r="C259" s="354" t="str">
        <f t="shared" si="17"/>
        <v>Boolean Ban New Power Plants</v>
      </c>
      <c r="D259" s="348" t="s">
        <v>744</v>
      </c>
      <c r="E259" s="253"/>
      <c r="F259" s="348" t="s">
        <v>745</v>
      </c>
      <c r="G259" s="253"/>
      <c r="H259" s="18">
        <v>170</v>
      </c>
      <c r="I259" s="367" t="s">
        <v>670</v>
      </c>
      <c r="J259" s="368" t="str">
        <f>IF(ISBLANK(INDEX('Policy Characteristics'!D:D,MATCH($C259,'Policy Characteristics'!$C:$C,0))),"",INDEX('Policy Characteristics'!D:D,MATCH($C259,'Policy Characteristics'!$C:$C,0)))</f>
        <v>Restrict New Power Plants</v>
      </c>
      <c r="K259" s="354" t="str">
        <f>IF(ISBLANK(INDEX('Policy Characteristics'!E:E,MATCH($C259,'Policy Characteristics'!$C:$C,0))),"",INDEX('Policy Characteristics'!E:E,MATCH($C259,'Policy Characteristics'!$C:$C,0)))</f>
        <v>elec ban new power plants</v>
      </c>
      <c r="L259" s="354">
        <f>IF(ISBLANK(INDEX('Policy Characteristics'!F:F,MATCH($C259,'Policy Characteristics'!$C:$C,0))),"",INDEX('Policy Characteristics'!F:F,MATCH($C259,'Policy Characteristics'!$C:$C,0)))</f>
        <v>0</v>
      </c>
      <c r="M259" s="354">
        <f>IF(ISBLANK(INDEX('Policy Characteristics'!G:G,MATCH($C259,'Policy Characteristics'!$C:$C,0))),"",INDEX('Policy Characteristics'!G:G,MATCH($C259,'Policy Characteristics'!$C:$C,0)))</f>
        <v>1</v>
      </c>
      <c r="N259" s="354">
        <f>IF(ISBLANK(INDEX('Policy Characteristics'!H:H,MATCH($C259,'Policy Characteristics'!$C:$C,0))),"",INDEX('Policy Characteristics'!H:H,MATCH($C259,'Policy Characteristics'!$C:$C,0)))</f>
        <v>1</v>
      </c>
      <c r="O259" s="354" t="str">
        <f>IF(ISBLANK(INDEX('Policy Characteristics'!I:I,MATCH($C259,'Policy Characteristics'!$C:$C,0))),"",INDEX('Policy Characteristics'!I:I,MATCH($C259,'Policy Characteristics'!$C:$C,0)))</f>
        <v>on/off</v>
      </c>
      <c r="P259" s="354" t="str">
        <f>IF(ISBLANK(INDEX('Policy Characteristics'!J:J,MATCH($C259,'Policy Characteristics'!$C:$C,0))),"",INDEX('Policy Characteristics'!J:J,MATCH($C259,'Policy Characteristics'!$C:$C,0)))</f>
        <v>**Description:** This policy prevents new capacity of the selected type(s) from being built or deployed.</v>
      </c>
      <c r="Q259" s="354" t="str">
        <f>IF(ISBLANK(INDEX('Policy Characteristics'!K:K,MATCH($C259,'Policy Characteristics'!$C:$C,0))),"",INDEX('Policy Characteristics'!K:K,MATCH($C259,'Policy Characteristics'!$C:$C,0)))</f>
        <v>electricity-sector-main.html#ban</v>
      </c>
      <c r="R259" s="354" t="str">
        <f>IF(ISBLANK(INDEX('Policy Characteristics'!L:L,MATCH($C259,'Policy Characteristics'!$C:$C,0))),"",INDEX('Policy Characteristics'!L:L,MATCH($C259,'Policy Characteristics'!$C:$C,0)))</f>
        <v>ban-new-capacity.html</v>
      </c>
    </row>
    <row r="260" spans="1:18" s="354" customFormat="1" ht="20" customHeight="1">
      <c r="A260" s="354" t="str">
        <f>IF(ISBLANK(INDEX('Policy Characteristics'!A:A,MATCH($C260,'Policy Characteristics'!$C:$C,0))),"",INDEX('Policy Characteristics'!A:A,MATCH($C260,'Policy Characteristics'!$C:$C,0)))</f>
        <v>Electricity Supply</v>
      </c>
      <c r="B260" s="366" t="str">
        <f>IF(ISBLANK(INDEX('Policy Characteristics'!B:B,MATCH($C260,'Policy Characteristics'!$C:$C,0))),"",INDEX('Policy Characteristics'!B:B,MATCH($C260,'Policy Characteristics'!$C:$C,0)))</f>
        <v>Restrict New Power Plants</v>
      </c>
      <c r="C260" s="354" t="str">
        <f t="shared" si="17"/>
        <v>Boolean Ban New Power Plants</v>
      </c>
      <c r="D260" s="348" t="s">
        <v>746</v>
      </c>
      <c r="E260" s="253"/>
      <c r="F260" s="348" t="s">
        <v>747</v>
      </c>
      <c r="G260" s="253"/>
      <c r="H260" s="18">
        <v>608</v>
      </c>
      <c r="I260" s="367" t="s">
        <v>680</v>
      </c>
      <c r="J260" s="368" t="str">
        <f>IF(ISBLANK(INDEX('Policy Characteristics'!D:D,MATCH($C260,'Policy Characteristics'!$C:$C,0))),"",INDEX('Policy Characteristics'!D:D,MATCH($C260,'Policy Characteristics'!$C:$C,0)))</f>
        <v>Restrict New Power Plants</v>
      </c>
      <c r="K260" s="354" t="str">
        <f>IF(ISBLANK(INDEX('Policy Characteristics'!E:E,MATCH($C260,'Policy Characteristics'!$C:$C,0))),"",INDEX('Policy Characteristics'!E:E,MATCH($C260,'Policy Characteristics'!$C:$C,0)))</f>
        <v>elec ban new power plants</v>
      </c>
      <c r="L260" s="354">
        <f>IF(ISBLANK(INDEX('Policy Characteristics'!F:F,MATCH($C260,'Policy Characteristics'!$C:$C,0))),"",INDEX('Policy Characteristics'!F:F,MATCH($C260,'Policy Characteristics'!$C:$C,0)))</f>
        <v>0</v>
      </c>
      <c r="M260" s="354">
        <f>IF(ISBLANK(INDEX('Policy Characteristics'!G:G,MATCH($C260,'Policy Characteristics'!$C:$C,0))),"",INDEX('Policy Characteristics'!G:G,MATCH($C260,'Policy Characteristics'!$C:$C,0)))</f>
        <v>1</v>
      </c>
      <c r="N260" s="354">
        <f>IF(ISBLANK(INDEX('Policy Characteristics'!H:H,MATCH($C260,'Policy Characteristics'!$C:$C,0))),"",INDEX('Policy Characteristics'!H:H,MATCH($C260,'Policy Characteristics'!$C:$C,0)))</f>
        <v>1</v>
      </c>
      <c r="O260" s="354" t="str">
        <f>IF(ISBLANK(INDEX('Policy Characteristics'!I:I,MATCH($C260,'Policy Characteristics'!$C:$C,0))),"",INDEX('Policy Characteristics'!I:I,MATCH($C260,'Policy Characteristics'!$C:$C,0)))</f>
        <v>on/off</v>
      </c>
      <c r="P260" s="354" t="str">
        <f>IF(ISBLANK(INDEX('Policy Characteristics'!J:J,MATCH($C260,'Policy Characteristics'!$C:$C,0))),"",INDEX('Policy Characteristics'!J:J,MATCH($C260,'Policy Characteristics'!$C:$C,0)))</f>
        <v>**Description:** This policy prevents new capacity of the selected type(s) from being built or deployed.</v>
      </c>
      <c r="Q260" s="354" t="str">
        <f>IF(ISBLANK(INDEX('Policy Characteristics'!K:K,MATCH($C260,'Policy Characteristics'!$C:$C,0))),"",INDEX('Policy Characteristics'!K:K,MATCH($C260,'Policy Characteristics'!$C:$C,0)))</f>
        <v>electricity-sector-main.html#ban</v>
      </c>
      <c r="R260" s="354" t="str">
        <f>IF(ISBLANK(INDEX('Policy Characteristics'!L:L,MATCH($C260,'Policy Characteristics'!$C:$C,0))),"",INDEX('Policy Characteristics'!L:L,MATCH($C260,'Policy Characteristics'!$C:$C,0)))</f>
        <v>ban-new-capacity.html</v>
      </c>
    </row>
    <row r="261" spans="1:18" s="354" customFormat="1" ht="20" customHeight="1">
      <c r="A261" s="354" t="str">
        <f>IF(ISBLANK(INDEX('Policy Characteristics'!A:A,MATCH($C261,'Policy Characteristics'!$C:$C,0))),"",INDEX('Policy Characteristics'!A:A,MATCH($C261,'Policy Characteristics'!$C:$C,0)))</f>
        <v>Electricity Supply</v>
      </c>
      <c r="B261" s="366" t="str">
        <f>IF(ISBLANK(INDEX('Policy Characteristics'!B:B,MATCH($C261,'Policy Characteristics'!$C:$C,0))),"",INDEX('Policy Characteristics'!B:B,MATCH($C261,'Policy Characteristics'!$C:$C,0)))</f>
        <v>Restrict New Power Plants</v>
      </c>
      <c r="C261" s="354" t="str">
        <f t="shared" si="17"/>
        <v>Boolean Ban New Power Plants</v>
      </c>
      <c r="D261" s="348" t="s">
        <v>748</v>
      </c>
      <c r="E261" s="253"/>
      <c r="F261" s="348" t="s">
        <v>749</v>
      </c>
      <c r="G261" s="253"/>
      <c r="H261" s="18">
        <v>609</v>
      </c>
      <c r="I261" s="367" t="s">
        <v>680</v>
      </c>
      <c r="J261" s="368" t="str">
        <f>IF(ISBLANK(INDEX('Policy Characteristics'!D:D,MATCH($C261,'Policy Characteristics'!$C:$C,0))),"",INDEX('Policy Characteristics'!D:D,MATCH($C261,'Policy Characteristics'!$C:$C,0)))</f>
        <v>Restrict New Power Plants</v>
      </c>
      <c r="K261" s="354" t="str">
        <f>IF(ISBLANK(INDEX('Policy Characteristics'!E:E,MATCH($C261,'Policy Characteristics'!$C:$C,0))),"",INDEX('Policy Characteristics'!E:E,MATCH($C261,'Policy Characteristics'!$C:$C,0)))</f>
        <v>elec ban new power plants</v>
      </c>
      <c r="L261" s="354">
        <f>IF(ISBLANK(INDEX('Policy Characteristics'!F:F,MATCH($C261,'Policy Characteristics'!$C:$C,0))),"",INDEX('Policy Characteristics'!F:F,MATCH($C261,'Policy Characteristics'!$C:$C,0)))</f>
        <v>0</v>
      </c>
      <c r="M261" s="354">
        <f>IF(ISBLANK(INDEX('Policy Characteristics'!G:G,MATCH($C261,'Policy Characteristics'!$C:$C,0))),"",INDEX('Policy Characteristics'!G:G,MATCH($C261,'Policy Characteristics'!$C:$C,0)))</f>
        <v>1</v>
      </c>
      <c r="N261" s="354">
        <f>IF(ISBLANK(INDEX('Policy Characteristics'!H:H,MATCH($C261,'Policy Characteristics'!$C:$C,0))),"",INDEX('Policy Characteristics'!H:H,MATCH($C261,'Policy Characteristics'!$C:$C,0)))</f>
        <v>1</v>
      </c>
      <c r="O261" s="354" t="str">
        <f>IF(ISBLANK(INDEX('Policy Characteristics'!I:I,MATCH($C261,'Policy Characteristics'!$C:$C,0))),"",INDEX('Policy Characteristics'!I:I,MATCH($C261,'Policy Characteristics'!$C:$C,0)))</f>
        <v>on/off</v>
      </c>
      <c r="P261" s="354" t="str">
        <f>IF(ISBLANK(INDEX('Policy Characteristics'!J:J,MATCH($C261,'Policy Characteristics'!$C:$C,0))),"",INDEX('Policy Characteristics'!J:J,MATCH($C261,'Policy Characteristics'!$C:$C,0)))</f>
        <v>**Description:** This policy prevents new capacity of the selected type(s) from being built or deployed.</v>
      </c>
      <c r="Q261" s="354" t="str">
        <f>IF(ISBLANK(INDEX('Policy Characteristics'!K:K,MATCH($C261,'Policy Characteristics'!$C:$C,0))),"",INDEX('Policy Characteristics'!K:K,MATCH($C261,'Policy Characteristics'!$C:$C,0)))</f>
        <v>electricity-sector-main.html#ban</v>
      </c>
      <c r="R261" s="354" t="str">
        <f>IF(ISBLANK(INDEX('Policy Characteristics'!L:L,MATCH($C261,'Policy Characteristics'!$C:$C,0))),"",INDEX('Policy Characteristics'!L:L,MATCH($C261,'Policy Characteristics'!$C:$C,0)))</f>
        <v>ban-new-capacity.html</v>
      </c>
    </row>
    <row r="262" spans="1:18" s="354" customFormat="1" ht="20" customHeight="1">
      <c r="A262" s="354" t="str">
        <f>IF(ISBLANK(INDEX('Policy Characteristics'!A:A,MATCH($C262,'Policy Characteristics'!$C:$C,0))),"",INDEX('Policy Characteristics'!A:A,MATCH($C262,'Policy Characteristics'!$C:$C,0)))</f>
        <v>Electricity Supply</v>
      </c>
      <c r="B262" s="366" t="str">
        <f>IF(ISBLANK(INDEX('Policy Characteristics'!B:B,MATCH($C262,'Policy Characteristics'!$C:$C,0))),"",INDEX('Policy Characteristics'!B:B,MATCH($C262,'Policy Characteristics'!$C:$C,0)))</f>
        <v>Restrict New Power Plants</v>
      </c>
      <c r="C262" s="354" t="str">
        <f t="shared" si="17"/>
        <v>Boolean Ban New Power Plants</v>
      </c>
      <c r="D262" s="348" t="s">
        <v>750</v>
      </c>
      <c r="E262" s="253"/>
      <c r="F262" s="348" t="s">
        <v>751</v>
      </c>
      <c r="G262" s="253"/>
      <c r="H262" s="18">
        <v>610</v>
      </c>
      <c r="I262" s="367" t="s">
        <v>680</v>
      </c>
      <c r="J262" s="368" t="str">
        <f>IF(ISBLANK(INDEX('Policy Characteristics'!D:D,MATCH($C262,'Policy Characteristics'!$C:$C,0))),"",INDEX('Policy Characteristics'!D:D,MATCH($C262,'Policy Characteristics'!$C:$C,0)))</f>
        <v>Restrict New Power Plants</v>
      </c>
      <c r="K262" s="354" t="str">
        <f>IF(ISBLANK(INDEX('Policy Characteristics'!E:E,MATCH($C262,'Policy Characteristics'!$C:$C,0))),"",INDEX('Policy Characteristics'!E:E,MATCH($C262,'Policy Characteristics'!$C:$C,0)))</f>
        <v>elec ban new power plants</v>
      </c>
      <c r="L262" s="354">
        <f>IF(ISBLANK(INDEX('Policy Characteristics'!F:F,MATCH($C262,'Policy Characteristics'!$C:$C,0))),"",INDEX('Policy Characteristics'!F:F,MATCH($C262,'Policy Characteristics'!$C:$C,0)))</f>
        <v>0</v>
      </c>
      <c r="M262" s="354">
        <f>IF(ISBLANK(INDEX('Policy Characteristics'!G:G,MATCH($C262,'Policy Characteristics'!$C:$C,0))),"",INDEX('Policy Characteristics'!G:G,MATCH($C262,'Policy Characteristics'!$C:$C,0)))</f>
        <v>1</v>
      </c>
      <c r="N262" s="354">
        <f>IF(ISBLANK(INDEX('Policy Characteristics'!H:H,MATCH($C262,'Policy Characteristics'!$C:$C,0))),"",INDEX('Policy Characteristics'!H:H,MATCH($C262,'Policy Characteristics'!$C:$C,0)))</f>
        <v>1</v>
      </c>
      <c r="O262" s="354" t="str">
        <f>IF(ISBLANK(INDEX('Policy Characteristics'!I:I,MATCH($C262,'Policy Characteristics'!$C:$C,0))),"",INDEX('Policy Characteristics'!I:I,MATCH($C262,'Policy Characteristics'!$C:$C,0)))</f>
        <v>on/off</v>
      </c>
      <c r="P262" s="354" t="str">
        <f>IF(ISBLANK(INDEX('Policy Characteristics'!J:J,MATCH($C262,'Policy Characteristics'!$C:$C,0))),"",INDEX('Policy Characteristics'!J:J,MATCH($C262,'Policy Characteristics'!$C:$C,0)))</f>
        <v>**Description:** This policy prevents new capacity of the selected type(s) from being built or deployed.</v>
      </c>
      <c r="Q262" s="354" t="str">
        <f>IF(ISBLANK(INDEX('Policy Characteristics'!K:K,MATCH($C262,'Policy Characteristics'!$C:$C,0))),"",INDEX('Policy Characteristics'!K:K,MATCH($C262,'Policy Characteristics'!$C:$C,0)))</f>
        <v>electricity-sector-main.html#ban</v>
      </c>
      <c r="R262" s="354" t="str">
        <f>IF(ISBLANK(INDEX('Policy Characteristics'!L:L,MATCH($C262,'Policy Characteristics'!$C:$C,0))),"",INDEX('Policy Characteristics'!L:L,MATCH($C262,'Policy Characteristics'!$C:$C,0)))</f>
        <v>ban-new-capacity.html</v>
      </c>
    </row>
    <row r="263" spans="1:18" s="354" customFormat="1" ht="20" customHeight="1">
      <c r="A263" s="354" t="str">
        <f>IF(ISBLANK(INDEX('Policy Characteristics'!A:A,MATCH($C263,'Policy Characteristics'!$C:$C,0))),"",INDEX('Policy Characteristics'!A:A,MATCH($C263,'Policy Characteristics'!$C:$C,0)))</f>
        <v>Electricity Supply</v>
      </c>
      <c r="B263" s="366" t="str">
        <f>IF(ISBLANK(INDEX('Policy Characteristics'!B:B,MATCH($C263,'Policy Characteristics'!$C:$C,0))),"",INDEX('Policy Characteristics'!B:B,MATCH($C263,'Policy Characteristics'!$C:$C,0)))</f>
        <v>Restrict New Power Plants</v>
      </c>
      <c r="C263" s="354" t="str">
        <f t="shared" si="17"/>
        <v>Boolean Ban New Power Plants</v>
      </c>
      <c r="D263" s="348" t="s">
        <v>752</v>
      </c>
      <c r="E263" s="253"/>
      <c r="F263" s="348" t="s">
        <v>753</v>
      </c>
      <c r="G263" s="253"/>
      <c r="H263" s="18">
        <v>611</v>
      </c>
      <c r="I263" s="367" t="s">
        <v>680</v>
      </c>
      <c r="J263" s="368" t="str">
        <f>IF(ISBLANK(INDEX('Policy Characteristics'!D:D,MATCH($C263,'Policy Characteristics'!$C:$C,0))),"",INDEX('Policy Characteristics'!D:D,MATCH($C263,'Policy Characteristics'!$C:$C,0)))</f>
        <v>Restrict New Power Plants</v>
      </c>
      <c r="K263" s="354" t="str">
        <f>IF(ISBLANK(INDEX('Policy Characteristics'!E:E,MATCH($C263,'Policy Characteristics'!$C:$C,0))),"",INDEX('Policy Characteristics'!E:E,MATCH($C263,'Policy Characteristics'!$C:$C,0)))</f>
        <v>elec ban new power plants</v>
      </c>
      <c r="L263" s="354">
        <f>IF(ISBLANK(INDEX('Policy Characteristics'!F:F,MATCH($C263,'Policy Characteristics'!$C:$C,0))),"",INDEX('Policy Characteristics'!F:F,MATCH($C263,'Policy Characteristics'!$C:$C,0)))</f>
        <v>0</v>
      </c>
      <c r="M263" s="354">
        <f>IF(ISBLANK(INDEX('Policy Characteristics'!G:G,MATCH($C263,'Policy Characteristics'!$C:$C,0))),"",INDEX('Policy Characteristics'!G:G,MATCH($C263,'Policy Characteristics'!$C:$C,0)))</f>
        <v>1</v>
      </c>
      <c r="N263" s="354">
        <f>IF(ISBLANK(INDEX('Policy Characteristics'!H:H,MATCH($C263,'Policy Characteristics'!$C:$C,0))),"",INDEX('Policy Characteristics'!H:H,MATCH($C263,'Policy Characteristics'!$C:$C,0)))</f>
        <v>1</v>
      </c>
      <c r="O263" s="354" t="str">
        <f>IF(ISBLANK(INDEX('Policy Characteristics'!I:I,MATCH($C263,'Policy Characteristics'!$C:$C,0))),"",INDEX('Policy Characteristics'!I:I,MATCH($C263,'Policy Characteristics'!$C:$C,0)))</f>
        <v>on/off</v>
      </c>
      <c r="P263" s="354" t="str">
        <f>IF(ISBLANK(INDEX('Policy Characteristics'!J:J,MATCH($C263,'Policy Characteristics'!$C:$C,0))),"",INDEX('Policy Characteristics'!J:J,MATCH($C263,'Policy Characteristics'!$C:$C,0)))</f>
        <v>**Description:** This policy prevents new capacity of the selected type(s) from being built or deployed.</v>
      </c>
      <c r="Q263" s="354" t="str">
        <f>IF(ISBLANK(INDEX('Policy Characteristics'!K:K,MATCH($C263,'Policy Characteristics'!$C:$C,0))),"",INDEX('Policy Characteristics'!K:K,MATCH($C263,'Policy Characteristics'!$C:$C,0)))</f>
        <v>electricity-sector-main.html#ban</v>
      </c>
      <c r="R263" s="354" t="str">
        <f>IF(ISBLANK(INDEX('Policy Characteristics'!L:L,MATCH($C263,'Policy Characteristics'!$C:$C,0))),"",INDEX('Policy Characteristics'!L:L,MATCH($C263,'Policy Characteristics'!$C:$C,0)))</f>
        <v>ban-new-capacity.html</v>
      </c>
    </row>
    <row r="264" spans="1:18" s="354" customFormat="1" ht="20" customHeight="1">
      <c r="A264" s="354" t="str">
        <f>IF(ISBLANK(INDEX('Policy Characteristics'!A:A,MATCH($C264,'Policy Characteristics'!$C:$C,0))),"",INDEX('Policy Characteristics'!A:A,MATCH($C264,'Policy Characteristics'!$C:$C,0)))</f>
        <v>Electricity Supply</v>
      </c>
      <c r="B264" s="366" t="str">
        <f>IF(ISBLANK(INDEX('Policy Characteristics'!B:B,MATCH($C264,'Policy Characteristics'!$C:$C,0))),"",INDEX('Policy Characteristics'!B:B,MATCH($C264,'Policy Characteristics'!$C:$C,0)))</f>
        <v>Restrict New Power Plants</v>
      </c>
      <c r="C264" s="354" t="str">
        <f t="shared" ref="C264:C278" si="18">C$255</f>
        <v>Boolean Ban New Power Plants</v>
      </c>
      <c r="D264" s="348" t="s">
        <v>754</v>
      </c>
      <c r="E264" s="253"/>
      <c r="F264" s="348" t="s">
        <v>755</v>
      </c>
      <c r="G264" s="253"/>
      <c r="H264" s="18">
        <v>612</v>
      </c>
      <c r="I264" s="367" t="s">
        <v>680</v>
      </c>
      <c r="J264" s="368" t="str">
        <f>IF(ISBLANK(INDEX('Policy Characteristics'!D:D,MATCH($C264,'Policy Characteristics'!$C:$C,0))),"",INDEX('Policy Characteristics'!D:D,MATCH($C264,'Policy Characteristics'!$C:$C,0)))</f>
        <v>Restrict New Power Plants</v>
      </c>
      <c r="K264" s="354" t="str">
        <f>IF(ISBLANK(INDEX('Policy Characteristics'!E:E,MATCH($C264,'Policy Characteristics'!$C:$C,0))),"",INDEX('Policy Characteristics'!E:E,MATCH($C264,'Policy Characteristics'!$C:$C,0)))</f>
        <v>elec ban new power plants</v>
      </c>
      <c r="L264" s="354">
        <f>IF(ISBLANK(INDEX('Policy Characteristics'!F:F,MATCH($C264,'Policy Characteristics'!$C:$C,0))),"",INDEX('Policy Characteristics'!F:F,MATCH($C264,'Policy Characteristics'!$C:$C,0)))</f>
        <v>0</v>
      </c>
      <c r="M264" s="354">
        <f>IF(ISBLANK(INDEX('Policy Characteristics'!G:G,MATCH($C264,'Policy Characteristics'!$C:$C,0))),"",INDEX('Policy Characteristics'!G:G,MATCH($C264,'Policy Characteristics'!$C:$C,0)))</f>
        <v>1</v>
      </c>
      <c r="N264" s="354">
        <f>IF(ISBLANK(INDEX('Policy Characteristics'!H:H,MATCH($C264,'Policy Characteristics'!$C:$C,0))),"",INDEX('Policy Characteristics'!H:H,MATCH($C264,'Policy Characteristics'!$C:$C,0)))</f>
        <v>1</v>
      </c>
      <c r="O264" s="354" t="str">
        <f>IF(ISBLANK(INDEX('Policy Characteristics'!I:I,MATCH($C264,'Policy Characteristics'!$C:$C,0))),"",INDEX('Policy Characteristics'!I:I,MATCH($C264,'Policy Characteristics'!$C:$C,0)))</f>
        <v>on/off</v>
      </c>
      <c r="P264" s="354" t="str">
        <f>IF(ISBLANK(INDEX('Policy Characteristics'!J:J,MATCH($C264,'Policy Characteristics'!$C:$C,0))),"",INDEX('Policy Characteristics'!J:J,MATCH($C264,'Policy Characteristics'!$C:$C,0)))</f>
        <v>**Description:** This policy prevents new capacity of the selected type(s) from being built or deployed.</v>
      </c>
      <c r="Q264" s="354" t="str">
        <f>IF(ISBLANK(INDEX('Policy Characteristics'!K:K,MATCH($C264,'Policy Characteristics'!$C:$C,0))),"",INDEX('Policy Characteristics'!K:K,MATCH($C264,'Policy Characteristics'!$C:$C,0)))</f>
        <v>electricity-sector-main.html#ban</v>
      </c>
      <c r="R264" s="354" t="str">
        <f>IF(ISBLANK(INDEX('Policy Characteristics'!L:L,MATCH($C264,'Policy Characteristics'!$C:$C,0))),"",INDEX('Policy Characteristics'!L:L,MATCH($C264,'Policy Characteristics'!$C:$C,0)))</f>
        <v>ban-new-capacity.html</v>
      </c>
    </row>
    <row r="265" spans="1:18" s="354" customFormat="1" ht="20" customHeight="1">
      <c r="A265" s="354" t="str">
        <f>IF(ISBLANK(INDEX('Policy Characteristics'!A:A,MATCH($C265,'Policy Characteristics'!$C:$C,0))),"",INDEX('Policy Characteristics'!A:A,MATCH($C265,'Policy Characteristics'!$C:$C,0)))</f>
        <v>Electricity Supply</v>
      </c>
      <c r="B265" s="366" t="str">
        <f>IF(ISBLANK(INDEX('Policy Characteristics'!B:B,MATCH($C265,'Policy Characteristics'!$C:$C,0))),"",INDEX('Policy Characteristics'!B:B,MATCH($C265,'Policy Characteristics'!$C:$C,0)))</f>
        <v>Restrict New Power Plants</v>
      </c>
      <c r="C265" s="354" t="str">
        <f t="shared" si="17"/>
        <v>Boolean Ban New Power Plants</v>
      </c>
      <c r="D265" s="348" t="s">
        <v>756</v>
      </c>
      <c r="E265" s="253"/>
      <c r="F265" s="348" t="s">
        <v>757</v>
      </c>
      <c r="G265" s="253"/>
      <c r="H265" s="18">
        <v>613</v>
      </c>
      <c r="I265" s="367" t="s">
        <v>670</v>
      </c>
      <c r="J265" s="368" t="str">
        <f>IF(ISBLANK(INDEX('Policy Characteristics'!D:D,MATCH($C265,'Policy Characteristics'!$C:$C,0))),"",INDEX('Policy Characteristics'!D:D,MATCH($C265,'Policy Characteristics'!$C:$C,0)))</f>
        <v>Restrict New Power Plants</v>
      </c>
      <c r="K265" s="354" t="str">
        <f>IF(ISBLANK(INDEX('Policy Characteristics'!E:E,MATCH($C265,'Policy Characteristics'!$C:$C,0))),"",INDEX('Policy Characteristics'!E:E,MATCH($C265,'Policy Characteristics'!$C:$C,0)))</f>
        <v>elec ban new power plants</v>
      </c>
      <c r="L265" s="354">
        <f>IF(ISBLANK(INDEX('Policy Characteristics'!F:F,MATCH($C265,'Policy Characteristics'!$C:$C,0))),"",INDEX('Policy Characteristics'!F:F,MATCH($C265,'Policy Characteristics'!$C:$C,0)))</f>
        <v>0</v>
      </c>
      <c r="M265" s="354">
        <f>IF(ISBLANK(INDEX('Policy Characteristics'!G:G,MATCH($C265,'Policy Characteristics'!$C:$C,0))),"",INDEX('Policy Characteristics'!G:G,MATCH($C265,'Policy Characteristics'!$C:$C,0)))</f>
        <v>1</v>
      </c>
      <c r="N265" s="354">
        <f>IF(ISBLANK(INDEX('Policy Characteristics'!H:H,MATCH($C265,'Policy Characteristics'!$C:$C,0))),"",INDEX('Policy Characteristics'!H:H,MATCH($C265,'Policy Characteristics'!$C:$C,0)))</f>
        <v>1</v>
      </c>
      <c r="O265" s="354" t="str">
        <f>IF(ISBLANK(INDEX('Policy Characteristics'!I:I,MATCH($C265,'Policy Characteristics'!$C:$C,0))),"",INDEX('Policy Characteristics'!I:I,MATCH($C265,'Policy Characteristics'!$C:$C,0)))</f>
        <v>on/off</v>
      </c>
      <c r="P265" s="354" t="str">
        <f>IF(ISBLANK(INDEX('Policy Characteristics'!J:J,MATCH($C265,'Policy Characteristics'!$C:$C,0))),"",INDEX('Policy Characteristics'!J:J,MATCH($C265,'Policy Characteristics'!$C:$C,0)))</f>
        <v>**Description:** This policy prevents new capacity of the selected type(s) from being built or deployed.</v>
      </c>
      <c r="Q265" s="354" t="str">
        <f>IF(ISBLANK(INDEX('Policy Characteristics'!K:K,MATCH($C265,'Policy Characteristics'!$C:$C,0))),"",INDEX('Policy Characteristics'!K:K,MATCH($C265,'Policy Characteristics'!$C:$C,0)))</f>
        <v>electricity-sector-main.html#ban</v>
      </c>
      <c r="R265" s="354" t="str">
        <f>IF(ISBLANK(INDEX('Policy Characteristics'!L:L,MATCH($C265,'Policy Characteristics'!$C:$C,0))),"",INDEX('Policy Characteristics'!L:L,MATCH($C265,'Policy Characteristics'!$C:$C,0)))</f>
        <v>ban-new-capacity.html</v>
      </c>
    </row>
    <row r="266" spans="1:18" s="354" customFormat="1" ht="20" customHeight="1">
      <c r="A266" s="354" t="str">
        <f>IF(ISBLANK(INDEX('Policy Characteristics'!A:A,MATCH($C266,'Policy Characteristics'!$C:$C,0))),"",INDEX('Policy Characteristics'!A:A,MATCH($C266,'Policy Characteristics'!$C:$C,0)))</f>
        <v>Electricity Supply</v>
      </c>
      <c r="B266" s="366" t="str">
        <f>IF(ISBLANK(INDEX('Policy Characteristics'!B:B,MATCH($C266,'Policy Characteristics'!$C:$C,0))),"",INDEX('Policy Characteristics'!B:B,MATCH($C266,'Policy Characteristics'!$C:$C,0)))</f>
        <v>Restrict New Power Plants</v>
      </c>
      <c r="C266" s="354" t="str">
        <f t="shared" si="17"/>
        <v>Boolean Ban New Power Plants</v>
      </c>
      <c r="D266" s="348" t="s">
        <v>758</v>
      </c>
      <c r="E266" s="253"/>
      <c r="F266" s="348" t="s">
        <v>759</v>
      </c>
      <c r="G266" s="253"/>
      <c r="H266" s="18">
        <v>614</v>
      </c>
      <c r="I266" s="367" t="s">
        <v>670</v>
      </c>
      <c r="J266" s="368" t="str">
        <f>IF(ISBLANK(INDEX('Policy Characteristics'!D:D,MATCH($C266,'Policy Characteristics'!$C:$C,0))),"",INDEX('Policy Characteristics'!D:D,MATCH($C266,'Policy Characteristics'!$C:$C,0)))</f>
        <v>Restrict New Power Plants</v>
      </c>
      <c r="K266" s="354" t="str">
        <f>IF(ISBLANK(INDEX('Policy Characteristics'!E:E,MATCH($C266,'Policy Characteristics'!$C:$C,0))),"",INDEX('Policy Characteristics'!E:E,MATCH($C266,'Policy Characteristics'!$C:$C,0)))</f>
        <v>elec ban new power plants</v>
      </c>
      <c r="L266" s="354">
        <f>IF(ISBLANK(INDEX('Policy Characteristics'!F:F,MATCH($C266,'Policy Characteristics'!$C:$C,0))),"",INDEX('Policy Characteristics'!F:F,MATCH($C266,'Policy Characteristics'!$C:$C,0)))</f>
        <v>0</v>
      </c>
      <c r="M266" s="354">
        <f>IF(ISBLANK(INDEX('Policy Characteristics'!G:G,MATCH($C266,'Policy Characteristics'!$C:$C,0))),"",INDEX('Policy Characteristics'!G:G,MATCH($C266,'Policy Characteristics'!$C:$C,0)))</f>
        <v>1</v>
      </c>
      <c r="N266" s="354">
        <f>IF(ISBLANK(INDEX('Policy Characteristics'!H:H,MATCH($C266,'Policy Characteristics'!$C:$C,0))),"",INDEX('Policy Characteristics'!H:H,MATCH($C266,'Policy Characteristics'!$C:$C,0)))</f>
        <v>1</v>
      </c>
      <c r="O266" s="354" t="str">
        <f>IF(ISBLANK(INDEX('Policy Characteristics'!I:I,MATCH($C266,'Policy Characteristics'!$C:$C,0))),"",INDEX('Policy Characteristics'!I:I,MATCH($C266,'Policy Characteristics'!$C:$C,0)))</f>
        <v>on/off</v>
      </c>
      <c r="P266" s="354" t="str">
        <f>IF(ISBLANK(INDEX('Policy Characteristics'!J:J,MATCH($C266,'Policy Characteristics'!$C:$C,0))),"",INDEX('Policy Characteristics'!J:J,MATCH($C266,'Policy Characteristics'!$C:$C,0)))</f>
        <v>**Description:** This policy prevents new capacity of the selected type(s) from being built or deployed.</v>
      </c>
      <c r="Q266" s="354" t="str">
        <f>IF(ISBLANK(INDEX('Policy Characteristics'!K:K,MATCH($C266,'Policy Characteristics'!$C:$C,0))),"",INDEX('Policy Characteristics'!K:K,MATCH($C266,'Policy Characteristics'!$C:$C,0)))</f>
        <v>electricity-sector-main.html#ban</v>
      </c>
      <c r="R266" s="354" t="str">
        <f>IF(ISBLANK(INDEX('Policy Characteristics'!L:L,MATCH($C266,'Policy Characteristics'!$C:$C,0))),"",INDEX('Policy Characteristics'!L:L,MATCH($C266,'Policy Characteristics'!$C:$C,0)))</f>
        <v>ban-new-capacity.html</v>
      </c>
    </row>
    <row r="267" spans="1:18" s="354" customFormat="1" ht="20" customHeight="1">
      <c r="A267" s="354" t="str">
        <f>IF(ISBLANK(INDEX('Policy Characteristics'!A:A,MATCH($C267,'Policy Characteristics'!$C:$C,0))),"",INDEX('Policy Characteristics'!A:A,MATCH($C267,'Policy Characteristics'!$C:$C,0)))</f>
        <v>Electricity Supply</v>
      </c>
      <c r="B267" s="366" t="str">
        <f>IF(ISBLANK(INDEX('Policy Characteristics'!B:B,MATCH($C267,'Policy Characteristics'!$C:$C,0))),"",INDEX('Policy Characteristics'!B:B,MATCH($C267,'Policy Characteristics'!$C:$C,0)))</f>
        <v>Restrict New Power Plants</v>
      </c>
      <c r="C267" s="354" t="str">
        <f t="shared" si="17"/>
        <v>Boolean Ban New Power Plants</v>
      </c>
      <c r="D267" s="348" t="s">
        <v>760</v>
      </c>
      <c r="E267" s="253"/>
      <c r="F267" s="348" t="s">
        <v>761</v>
      </c>
      <c r="G267" s="253"/>
      <c r="H267" s="18">
        <v>116</v>
      </c>
      <c r="I267" s="367" t="s">
        <v>670</v>
      </c>
      <c r="J267" s="368" t="str">
        <f>IF(ISBLANK(INDEX('Policy Characteristics'!D:D,MATCH($C267,'Policy Characteristics'!$C:$C,0))),"",INDEX('Policy Characteristics'!D:D,MATCH($C267,'Policy Characteristics'!$C:$C,0)))</f>
        <v>Restrict New Power Plants</v>
      </c>
      <c r="K267" s="354" t="str">
        <f>IF(ISBLANK(INDEX('Policy Characteristics'!E:E,MATCH($C267,'Policy Characteristics'!$C:$C,0))),"",INDEX('Policy Characteristics'!E:E,MATCH($C267,'Policy Characteristics'!$C:$C,0)))</f>
        <v>elec ban new power plants</v>
      </c>
      <c r="L267" s="354">
        <f>IF(ISBLANK(INDEX('Policy Characteristics'!F:F,MATCH($C267,'Policy Characteristics'!$C:$C,0))),"",INDEX('Policy Characteristics'!F:F,MATCH($C267,'Policy Characteristics'!$C:$C,0)))</f>
        <v>0</v>
      </c>
      <c r="M267" s="354">
        <f>IF(ISBLANK(INDEX('Policy Characteristics'!G:G,MATCH($C267,'Policy Characteristics'!$C:$C,0))),"",INDEX('Policy Characteristics'!G:G,MATCH($C267,'Policy Characteristics'!$C:$C,0)))</f>
        <v>1</v>
      </c>
      <c r="N267" s="354">
        <f>IF(ISBLANK(INDEX('Policy Characteristics'!H:H,MATCH($C267,'Policy Characteristics'!$C:$C,0))),"",INDEX('Policy Characteristics'!H:H,MATCH($C267,'Policy Characteristics'!$C:$C,0)))</f>
        <v>1</v>
      </c>
      <c r="O267" s="354" t="str">
        <f>IF(ISBLANK(INDEX('Policy Characteristics'!I:I,MATCH($C267,'Policy Characteristics'!$C:$C,0))),"",INDEX('Policy Characteristics'!I:I,MATCH($C267,'Policy Characteristics'!$C:$C,0)))</f>
        <v>on/off</v>
      </c>
      <c r="P267" s="354" t="str">
        <f>IF(ISBLANK(INDEX('Policy Characteristics'!J:J,MATCH($C267,'Policy Characteristics'!$C:$C,0))),"",INDEX('Policy Characteristics'!J:J,MATCH($C267,'Policy Characteristics'!$C:$C,0)))</f>
        <v>**Description:** This policy prevents new capacity of the selected type(s) from being built or deployed.</v>
      </c>
      <c r="Q267" s="354" t="str">
        <f>IF(ISBLANK(INDEX('Policy Characteristics'!K:K,MATCH($C267,'Policy Characteristics'!$C:$C,0))),"",INDEX('Policy Characteristics'!K:K,MATCH($C267,'Policy Characteristics'!$C:$C,0)))</f>
        <v>electricity-sector-main.html#ban</v>
      </c>
      <c r="R267" s="354" t="str">
        <f>IF(ISBLANK(INDEX('Policy Characteristics'!L:L,MATCH($C267,'Policy Characteristics'!$C:$C,0))),"",INDEX('Policy Characteristics'!L:L,MATCH($C267,'Policy Characteristics'!$C:$C,0)))</f>
        <v>ban-new-capacity.html</v>
      </c>
    </row>
    <row r="268" spans="1:18" s="354" customFormat="1" ht="20" customHeight="1">
      <c r="A268" s="354" t="str">
        <f>IF(ISBLANK(INDEX('Policy Characteristics'!A:A,MATCH($C268,'Policy Characteristics'!$C:$C,0))),"",INDEX('Policy Characteristics'!A:A,MATCH($C268,'Policy Characteristics'!$C:$C,0)))</f>
        <v>Electricity Supply</v>
      </c>
      <c r="B268" s="366" t="str">
        <f>IF(ISBLANK(INDEX('Policy Characteristics'!B:B,MATCH($C268,'Policy Characteristics'!$C:$C,0))),"",INDEX('Policy Characteristics'!B:B,MATCH($C268,'Policy Characteristics'!$C:$C,0)))</f>
        <v>Restrict New Power Plants</v>
      </c>
      <c r="C268" s="354" t="str">
        <f t="shared" si="18"/>
        <v>Boolean Ban New Power Plants</v>
      </c>
      <c r="D268" s="348" t="s">
        <v>762</v>
      </c>
      <c r="E268" s="253"/>
      <c r="F268" s="348" t="s">
        <v>763</v>
      </c>
      <c r="G268" s="253"/>
      <c r="H268" s="18">
        <v>615</v>
      </c>
      <c r="I268" s="367" t="s">
        <v>680</v>
      </c>
      <c r="J268" s="368" t="str">
        <f>IF(ISBLANK(INDEX('Policy Characteristics'!D:D,MATCH($C268,'Policy Characteristics'!$C:$C,0))),"",INDEX('Policy Characteristics'!D:D,MATCH($C268,'Policy Characteristics'!$C:$C,0)))</f>
        <v>Restrict New Power Plants</v>
      </c>
      <c r="K268" s="354" t="str">
        <f>IF(ISBLANK(INDEX('Policy Characteristics'!E:E,MATCH($C268,'Policy Characteristics'!$C:$C,0))),"",INDEX('Policy Characteristics'!E:E,MATCH($C268,'Policy Characteristics'!$C:$C,0)))</f>
        <v>elec ban new power plants</v>
      </c>
      <c r="L268" s="354">
        <f>IF(ISBLANK(INDEX('Policy Characteristics'!F:F,MATCH($C268,'Policy Characteristics'!$C:$C,0))),"",INDEX('Policy Characteristics'!F:F,MATCH($C268,'Policy Characteristics'!$C:$C,0)))</f>
        <v>0</v>
      </c>
      <c r="M268" s="354">
        <f>IF(ISBLANK(INDEX('Policy Characteristics'!G:G,MATCH($C268,'Policy Characteristics'!$C:$C,0))),"",INDEX('Policy Characteristics'!G:G,MATCH($C268,'Policy Characteristics'!$C:$C,0)))</f>
        <v>1</v>
      </c>
      <c r="N268" s="354">
        <f>IF(ISBLANK(INDEX('Policy Characteristics'!H:H,MATCH($C268,'Policy Characteristics'!$C:$C,0))),"",INDEX('Policy Characteristics'!H:H,MATCH($C268,'Policy Characteristics'!$C:$C,0)))</f>
        <v>1</v>
      </c>
      <c r="O268" s="354" t="str">
        <f>IF(ISBLANK(INDEX('Policy Characteristics'!I:I,MATCH($C268,'Policy Characteristics'!$C:$C,0))),"",INDEX('Policy Characteristics'!I:I,MATCH($C268,'Policy Characteristics'!$C:$C,0)))</f>
        <v>on/off</v>
      </c>
      <c r="P268" s="354" t="str">
        <f>IF(ISBLANK(INDEX('Policy Characteristics'!J:J,MATCH($C268,'Policy Characteristics'!$C:$C,0))),"",INDEX('Policy Characteristics'!J:J,MATCH($C268,'Policy Characteristics'!$C:$C,0)))</f>
        <v>**Description:** This policy prevents new capacity of the selected type(s) from being built or deployed.</v>
      </c>
      <c r="Q268" s="354" t="str">
        <f>IF(ISBLANK(INDEX('Policy Characteristics'!K:K,MATCH($C268,'Policy Characteristics'!$C:$C,0))),"",INDEX('Policy Characteristics'!K:K,MATCH($C268,'Policy Characteristics'!$C:$C,0)))</f>
        <v>electricity-sector-main.html#ban</v>
      </c>
      <c r="R268" s="354" t="str">
        <f>IF(ISBLANK(INDEX('Policy Characteristics'!L:L,MATCH($C268,'Policy Characteristics'!$C:$C,0))),"",INDEX('Policy Characteristics'!L:L,MATCH($C268,'Policy Characteristics'!$C:$C,0)))</f>
        <v>ban-new-capacity.html</v>
      </c>
    </row>
    <row r="269" spans="1:18" s="354" customFormat="1" ht="20" customHeight="1">
      <c r="A269" s="354" t="str">
        <f>IF(ISBLANK(INDEX('Policy Characteristics'!A:A,MATCH($C269,'Policy Characteristics'!$C:$C,0))),"",INDEX('Policy Characteristics'!A:A,MATCH($C269,'Policy Characteristics'!$C:$C,0)))</f>
        <v>Electricity Supply</v>
      </c>
      <c r="B269" s="366" t="str">
        <f>IF(ISBLANK(INDEX('Policy Characteristics'!B:B,MATCH($C269,'Policy Characteristics'!$C:$C,0))),"",INDEX('Policy Characteristics'!B:B,MATCH($C269,'Policy Characteristics'!$C:$C,0)))</f>
        <v>Restrict New Power Plants</v>
      </c>
      <c r="C269" s="354" t="str">
        <f t="shared" si="18"/>
        <v>Boolean Ban New Power Plants</v>
      </c>
      <c r="D269" s="348" t="s">
        <v>764</v>
      </c>
      <c r="E269" s="253"/>
      <c r="F269" s="348" t="s">
        <v>765</v>
      </c>
      <c r="G269" s="253"/>
      <c r="H269" s="18">
        <v>616</v>
      </c>
      <c r="I269" s="367" t="s">
        <v>680</v>
      </c>
      <c r="J269" s="368" t="str">
        <f>IF(ISBLANK(INDEX('Policy Characteristics'!D:D,MATCH($C269,'Policy Characteristics'!$C:$C,0))),"",INDEX('Policy Characteristics'!D:D,MATCH($C269,'Policy Characteristics'!$C:$C,0)))</f>
        <v>Restrict New Power Plants</v>
      </c>
      <c r="K269" s="354" t="str">
        <f>IF(ISBLANK(INDEX('Policy Characteristics'!E:E,MATCH($C269,'Policy Characteristics'!$C:$C,0))),"",INDEX('Policy Characteristics'!E:E,MATCH($C269,'Policy Characteristics'!$C:$C,0)))</f>
        <v>elec ban new power plants</v>
      </c>
      <c r="L269" s="354">
        <f>IF(ISBLANK(INDEX('Policy Characteristics'!F:F,MATCH($C269,'Policy Characteristics'!$C:$C,0))),"",INDEX('Policy Characteristics'!F:F,MATCH($C269,'Policy Characteristics'!$C:$C,0)))</f>
        <v>0</v>
      </c>
      <c r="M269" s="354">
        <f>IF(ISBLANK(INDEX('Policy Characteristics'!G:G,MATCH($C269,'Policy Characteristics'!$C:$C,0))),"",INDEX('Policy Characteristics'!G:G,MATCH($C269,'Policy Characteristics'!$C:$C,0)))</f>
        <v>1</v>
      </c>
      <c r="N269" s="354">
        <f>IF(ISBLANK(INDEX('Policy Characteristics'!H:H,MATCH($C269,'Policy Characteristics'!$C:$C,0))),"",INDEX('Policy Characteristics'!H:H,MATCH($C269,'Policy Characteristics'!$C:$C,0)))</f>
        <v>1</v>
      </c>
      <c r="O269" s="354" t="str">
        <f>IF(ISBLANK(INDEX('Policy Characteristics'!I:I,MATCH($C269,'Policy Characteristics'!$C:$C,0))),"",INDEX('Policy Characteristics'!I:I,MATCH($C269,'Policy Characteristics'!$C:$C,0)))</f>
        <v>on/off</v>
      </c>
      <c r="P269" s="354" t="str">
        <f>IF(ISBLANK(INDEX('Policy Characteristics'!J:J,MATCH($C269,'Policy Characteristics'!$C:$C,0))),"",INDEX('Policy Characteristics'!J:J,MATCH($C269,'Policy Characteristics'!$C:$C,0)))</f>
        <v>**Description:** This policy prevents new capacity of the selected type(s) from being built or deployed.</v>
      </c>
      <c r="Q269" s="354" t="str">
        <f>IF(ISBLANK(INDEX('Policy Characteristics'!K:K,MATCH($C269,'Policy Characteristics'!$C:$C,0))),"",INDEX('Policy Characteristics'!K:K,MATCH($C269,'Policy Characteristics'!$C:$C,0)))</f>
        <v>electricity-sector-main.html#ban</v>
      </c>
      <c r="R269" s="354" t="str">
        <f>IF(ISBLANK(INDEX('Policy Characteristics'!L:L,MATCH($C269,'Policy Characteristics'!$C:$C,0))),"",INDEX('Policy Characteristics'!L:L,MATCH($C269,'Policy Characteristics'!$C:$C,0)))</f>
        <v>ban-new-capacity.html</v>
      </c>
    </row>
    <row r="270" spans="1:18" s="354" customFormat="1" ht="20" customHeight="1">
      <c r="A270" s="354" t="str">
        <f>IF(ISBLANK(INDEX('Policy Characteristics'!A:A,MATCH($C270,'Policy Characteristics'!$C:$C,0))),"",INDEX('Policy Characteristics'!A:A,MATCH($C270,'Policy Characteristics'!$C:$C,0)))</f>
        <v>Electricity Supply</v>
      </c>
      <c r="B270" s="366" t="str">
        <f>IF(ISBLANK(INDEX('Policy Characteristics'!B:B,MATCH($C270,'Policy Characteristics'!$C:$C,0))),"",INDEX('Policy Characteristics'!B:B,MATCH($C270,'Policy Characteristics'!$C:$C,0)))</f>
        <v>Restrict New Power Plants</v>
      </c>
      <c r="C270" s="354" t="str">
        <f t="shared" si="18"/>
        <v>Boolean Ban New Power Plants</v>
      </c>
      <c r="D270" s="348" t="s">
        <v>766</v>
      </c>
      <c r="E270" s="253"/>
      <c r="F270" s="348" t="s">
        <v>767</v>
      </c>
      <c r="G270" s="253"/>
      <c r="H270" s="18">
        <v>617</v>
      </c>
      <c r="I270" s="367" t="s">
        <v>680</v>
      </c>
      <c r="J270" s="368" t="str">
        <f>IF(ISBLANK(INDEX('Policy Characteristics'!D:D,MATCH($C270,'Policy Characteristics'!$C:$C,0))),"",INDEX('Policy Characteristics'!D:D,MATCH($C270,'Policy Characteristics'!$C:$C,0)))</f>
        <v>Restrict New Power Plants</v>
      </c>
      <c r="K270" s="354" t="str">
        <f>IF(ISBLANK(INDEX('Policy Characteristics'!E:E,MATCH($C270,'Policy Characteristics'!$C:$C,0))),"",INDEX('Policy Characteristics'!E:E,MATCH($C270,'Policy Characteristics'!$C:$C,0)))</f>
        <v>elec ban new power plants</v>
      </c>
      <c r="L270" s="354">
        <f>IF(ISBLANK(INDEX('Policy Characteristics'!F:F,MATCH($C270,'Policy Characteristics'!$C:$C,0))),"",INDEX('Policy Characteristics'!F:F,MATCH($C270,'Policy Characteristics'!$C:$C,0)))</f>
        <v>0</v>
      </c>
      <c r="M270" s="354">
        <f>IF(ISBLANK(INDEX('Policy Characteristics'!G:G,MATCH($C270,'Policy Characteristics'!$C:$C,0))),"",INDEX('Policy Characteristics'!G:G,MATCH($C270,'Policy Characteristics'!$C:$C,0)))</f>
        <v>1</v>
      </c>
      <c r="N270" s="354">
        <f>IF(ISBLANK(INDEX('Policy Characteristics'!H:H,MATCH($C270,'Policy Characteristics'!$C:$C,0))),"",INDEX('Policy Characteristics'!H:H,MATCH($C270,'Policy Characteristics'!$C:$C,0)))</f>
        <v>1</v>
      </c>
      <c r="O270" s="354" t="str">
        <f>IF(ISBLANK(INDEX('Policy Characteristics'!I:I,MATCH($C270,'Policy Characteristics'!$C:$C,0))),"",INDEX('Policy Characteristics'!I:I,MATCH($C270,'Policy Characteristics'!$C:$C,0)))</f>
        <v>on/off</v>
      </c>
      <c r="P270" s="354" t="str">
        <f>IF(ISBLANK(INDEX('Policy Characteristics'!J:J,MATCH($C270,'Policy Characteristics'!$C:$C,0))),"",INDEX('Policy Characteristics'!J:J,MATCH($C270,'Policy Characteristics'!$C:$C,0)))</f>
        <v>**Description:** This policy prevents new capacity of the selected type(s) from being built or deployed.</v>
      </c>
      <c r="Q270" s="354" t="str">
        <f>IF(ISBLANK(INDEX('Policy Characteristics'!K:K,MATCH($C270,'Policy Characteristics'!$C:$C,0))),"",INDEX('Policy Characteristics'!K:K,MATCH($C270,'Policy Characteristics'!$C:$C,0)))</f>
        <v>electricity-sector-main.html#ban</v>
      </c>
      <c r="R270" s="354" t="str">
        <f>IF(ISBLANK(INDEX('Policy Characteristics'!L:L,MATCH($C270,'Policy Characteristics'!$C:$C,0))),"",INDEX('Policy Characteristics'!L:L,MATCH($C270,'Policy Characteristics'!$C:$C,0)))</f>
        <v>ban-new-capacity.html</v>
      </c>
    </row>
    <row r="271" spans="1:18" s="354" customFormat="1" ht="20" customHeight="1">
      <c r="A271" s="354" t="str">
        <f>IF(ISBLANK(INDEX('Policy Characteristics'!A:A,MATCH($C271,'Policy Characteristics'!$C:$C,0))),"",INDEX('Policy Characteristics'!A:A,MATCH($C271,'Policy Characteristics'!$C:$C,0)))</f>
        <v>Electricity Supply</v>
      </c>
      <c r="B271" s="366" t="str">
        <f>IF(ISBLANK(INDEX('Policy Characteristics'!B:B,MATCH($C271,'Policy Characteristics'!$C:$C,0))),"",INDEX('Policy Characteristics'!B:B,MATCH($C271,'Policy Characteristics'!$C:$C,0)))</f>
        <v>Restrict New Power Plants</v>
      </c>
      <c r="C271" s="354" t="str">
        <f t="shared" si="18"/>
        <v>Boolean Ban New Power Plants</v>
      </c>
      <c r="D271" s="348" t="s">
        <v>768</v>
      </c>
      <c r="E271" s="253"/>
      <c r="F271" s="348" t="s">
        <v>769</v>
      </c>
      <c r="G271" s="253"/>
      <c r="H271" s="18">
        <v>618</v>
      </c>
      <c r="I271" s="367" t="s">
        <v>670</v>
      </c>
      <c r="J271" s="368" t="str">
        <f>IF(ISBLANK(INDEX('Policy Characteristics'!D:D,MATCH($C271,'Policy Characteristics'!$C:$C,0))),"",INDEX('Policy Characteristics'!D:D,MATCH($C271,'Policy Characteristics'!$C:$C,0)))</f>
        <v>Restrict New Power Plants</v>
      </c>
      <c r="K271" s="354" t="str">
        <f>IF(ISBLANK(INDEX('Policy Characteristics'!E:E,MATCH($C271,'Policy Characteristics'!$C:$C,0))),"",INDEX('Policy Characteristics'!E:E,MATCH($C271,'Policy Characteristics'!$C:$C,0)))</f>
        <v>elec ban new power plants</v>
      </c>
      <c r="L271" s="354">
        <f>IF(ISBLANK(INDEX('Policy Characteristics'!F:F,MATCH($C271,'Policy Characteristics'!$C:$C,0))),"",INDEX('Policy Characteristics'!F:F,MATCH($C271,'Policy Characteristics'!$C:$C,0)))</f>
        <v>0</v>
      </c>
      <c r="M271" s="354">
        <f>IF(ISBLANK(INDEX('Policy Characteristics'!G:G,MATCH($C271,'Policy Characteristics'!$C:$C,0))),"",INDEX('Policy Characteristics'!G:G,MATCH($C271,'Policy Characteristics'!$C:$C,0)))</f>
        <v>1</v>
      </c>
      <c r="N271" s="354">
        <f>IF(ISBLANK(INDEX('Policy Characteristics'!H:H,MATCH($C271,'Policy Characteristics'!$C:$C,0))),"",INDEX('Policy Characteristics'!H:H,MATCH($C271,'Policy Characteristics'!$C:$C,0)))</f>
        <v>1</v>
      </c>
      <c r="O271" s="354" t="str">
        <f>IF(ISBLANK(INDEX('Policy Characteristics'!I:I,MATCH($C271,'Policy Characteristics'!$C:$C,0))),"",INDEX('Policy Characteristics'!I:I,MATCH($C271,'Policy Characteristics'!$C:$C,0)))</f>
        <v>on/off</v>
      </c>
      <c r="P271" s="354" t="str">
        <f>IF(ISBLANK(INDEX('Policy Characteristics'!J:J,MATCH($C271,'Policy Characteristics'!$C:$C,0))),"",INDEX('Policy Characteristics'!J:J,MATCH($C271,'Policy Characteristics'!$C:$C,0)))</f>
        <v>**Description:** This policy prevents new capacity of the selected type(s) from being built or deployed.</v>
      </c>
      <c r="Q271" s="354" t="str">
        <f>IF(ISBLANK(INDEX('Policy Characteristics'!K:K,MATCH($C271,'Policy Characteristics'!$C:$C,0))),"",INDEX('Policy Characteristics'!K:K,MATCH($C271,'Policy Characteristics'!$C:$C,0)))</f>
        <v>electricity-sector-main.html#ban</v>
      </c>
      <c r="R271" s="354" t="str">
        <f>IF(ISBLANK(INDEX('Policy Characteristics'!L:L,MATCH($C271,'Policy Characteristics'!$C:$C,0))),"",INDEX('Policy Characteristics'!L:L,MATCH($C271,'Policy Characteristics'!$C:$C,0)))</f>
        <v>ban-new-capacity.html</v>
      </c>
    </row>
    <row r="272" spans="1:18" s="354" customFormat="1" ht="20" customHeight="1">
      <c r="A272" s="354" t="str">
        <f>IF(ISBLANK(INDEX('Policy Characteristics'!A:A,MATCH($C272,'Policy Characteristics'!$C:$C,0))),"",INDEX('Policy Characteristics'!A:A,MATCH($C272,'Policy Characteristics'!$C:$C,0)))</f>
        <v>Electricity Supply</v>
      </c>
      <c r="B272" s="366" t="str">
        <f>IF(ISBLANK(INDEX('Policy Characteristics'!B:B,MATCH($C272,'Policy Characteristics'!$C:$C,0))),"",INDEX('Policy Characteristics'!B:B,MATCH($C272,'Policy Characteristics'!$C:$C,0)))</f>
        <v>Restrict New Power Plants</v>
      </c>
      <c r="C272" s="354" t="str">
        <f t="shared" si="18"/>
        <v>Boolean Ban New Power Plants</v>
      </c>
      <c r="D272" s="348" t="s">
        <v>770</v>
      </c>
      <c r="E272" s="253"/>
      <c r="F272" s="348" t="s">
        <v>771</v>
      </c>
      <c r="G272" s="253"/>
      <c r="H272" s="18">
        <v>1747</v>
      </c>
      <c r="I272" s="367" t="s">
        <v>670</v>
      </c>
      <c r="J272" s="368" t="str">
        <f>IF(ISBLANK(INDEX('Policy Characteristics'!D:D,MATCH($C272,'Policy Characteristics'!$C:$C,0))),"",INDEX('Policy Characteristics'!D:D,MATCH($C272,'Policy Characteristics'!$C:$C,0)))</f>
        <v>Restrict New Power Plants</v>
      </c>
      <c r="K272" s="354" t="str">
        <f>IF(ISBLANK(INDEX('Policy Characteristics'!E:E,MATCH($C272,'Policy Characteristics'!$C:$C,0))),"",INDEX('Policy Characteristics'!E:E,MATCH($C272,'Policy Characteristics'!$C:$C,0)))</f>
        <v>elec ban new power plants</v>
      </c>
      <c r="L272" s="354">
        <f>IF(ISBLANK(INDEX('Policy Characteristics'!F:F,MATCH($C272,'Policy Characteristics'!$C:$C,0))),"",INDEX('Policy Characteristics'!F:F,MATCH($C272,'Policy Characteristics'!$C:$C,0)))</f>
        <v>0</v>
      </c>
      <c r="M272" s="354">
        <f>IF(ISBLANK(INDEX('Policy Characteristics'!G:G,MATCH($C272,'Policy Characteristics'!$C:$C,0))),"",INDEX('Policy Characteristics'!G:G,MATCH($C272,'Policy Characteristics'!$C:$C,0)))</f>
        <v>1</v>
      </c>
      <c r="N272" s="354">
        <f>IF(ISBLANK(INDEX('Policy Characteristics'!H:H,MATCH($C272,'Policy Characteristics'!$C:$C,0))),"",INDEX('Policy Characteristics'!H:H,MATCH($C272,'Policy Characteristics'!$C:$C,0)))</f>
        <v>1</v>
      </c>
      <c r="O272" s="354" t="str">
        <f>IF(ISBLANK(INDEX('Policy Characteristics'!I:I,MATCH($C272,'Policy Characteristics'!$C:$C,0))),"",INDEX('Policy Characteristics'!I:I,MATCH($C272,'Policy Characteristics'!$C:$C,0)))</f>
        <v>on/off</v>
      </c>
      <c r="P272" s="354" t="str">
        <f>IF(ISBLANK(INDEX('Policy Characteristics'!J:J,MATCH($C272,'Policy Characteristics'!$C:$C,0))),"",INDEX('Policy Characteristics'!J:J,MATCH($C272,'Policy Characteristics'!$C:$C,0)))</f>
        <v>**Description:** This policy prevents new capacity of the selected type(s) from being built or deployed.</v>
      </c>
      <c r="Q272" s="354" t="str">
        <f>IF(ISBLANK(INDEX('Policy Characteristics'!K:K,MATCH($C272,'Policy Characteristics'!$C:$C,0))),"",INDEX('Policy Characteristics'!K:K,MATCH($C272,'Policy Characteristics'!$C:$C,0)))</f>
        <v>electricity-sector-main.html#ban</v>
      </c>
      <c r="R272" s="354" t="str">
        <f>IF(ISBLANK(INDEX('Policy Characteristics'!L:L,MATCH($C272,'Policy Characteristics'!$C:$C,0))),"",INDEX('Policy Characteristics'!L:L,MATCH($C272,'Policy Characteristics'!$C:$C,0)))</f>
        <v>ban-new-capacity.html</v>
      </c>
    </row>
    <row r="273" spans="1:18" s="354" customFormat="1" ht="20" customHeight="1">
      <c r="A273" s="354" t="str">
        <f>IF(ISBLANK(INDEX('Policy Characteristics'!A:A,MATCH($C273,'Policy Characteristics'!$C:$C,0))),"",INDEX('Policy Characteristics'!A:A,MATCH($C273,'Policy Characteristics'!$C:$C,0)))</f>
        <v>Electricity Supply</v>
      </c>
      <c r="B273" s="366" t="str">
        <f>IF(ISBLANK(INDEX('Policy Characteristics'!B:B,MATCH($C273,'Policy Characteristics'!$C:$C,0))),"",INDEX('Policy Characteristics'!B:B,MATCH($C273,'Policy Characteristics'!$C:$C,0)))</f>
        <v>Restrict New Power Plants</v>
      </c>
      <c r="C273" s="354" t="str">
        <f t="shared" si="18"/>
        <v>Boolean Ban New Power Plants</v>
      </c>
      <c r="D273" s="348" t="s">
        <v>772</v>
      </c>
      <c r="E273" s="253"/>
      <c r="F273" s="348" t="s">
        <v>773</v>
      </c>
      <c r="G273" s="253"/>
      <c r="H273" s="18">
        <v>1748</v>
      </c>
      <c r="I273" s="367" t="s">
        <v>670</v>
      </c>
      <c r="J273" s="368" t="str">
        <f>IF(ISBLANK(INDEX('Policy Characteristics'!D:D,MATCH($C273,'Policy Characteristics'!$C:$C,0))),"",INDEX('Policy Characteristics'!D:D,MATCH($C273,'Policy Characteristics'!$C:$C,0)))</f>
        <v>Restrict New Power Plants</v>
      </c>
      <c r="K273" s="354" t="str">
        <f>IF(ISBLANK(INDEX('Policy Characteristics'!E:E,MATCH($C273,'Policy Characteristics'!$C:$C,0))),"",INDEX('Policy Characteristics'!E:E,MATCH($C273,'Policy Characteristics'!$C:$C,0)))</f>
        <v>elec ban new power plants</v>
      </c>
      <c r="L273" s="354">
        <f>IF(ISBLANK(INDEX('Policy Characteristics'!F:F,MATCH($C273,'Policy Characteristics'!$C:$C,0))),"",INDEX('Policy Characteristics'!F:F,MATCH($C273,'Policy Characteristics'!$C:$C,0)))</f>
        <v>0</v>
      </c>
      <c r="M273" s="354">
        <f>IF(ISBLANK(INDEX('Policy Characteristics'!G:G,MATCH($C273,'Policy Characteristics'!$C:$C,0))),"",INDEX('Policy Characteristics'!G:G,MATCH($C273,'Policy Characteristics'!$C:$C,0)))</f>
        <v>1</v>
      </c>
      <c r="N273" s="354">
        <f>IF(ISBLANK(INDEX('Policy Characteristics'!H:H,MATCH($C273,'Policy Characteristics'!$C:$C,0))),"",INDEX('Policy Characteristics'!H:H,MATCH($C273,'Policy Characteristics'!$C:$C,0)))</f>
        <v>1</v>
      </c>
      <c r="O273" s="354" t="str">
        <f>IF(ISBLANK(INDEX('Policy Characteristics'!I:I,MATCH($C273,'Policy Characteristics'!$C:$C,0))),"",INDEX('Policy Characteristics'!I:I,MATCH($C273,'Policy Characteristics'!$C:$C,0)))</f>
        <v>on/off</v>
      </c>
      <c r="P273" s="354" t="str">
        <f>IF(ISBLANK(INDEX('Policy Characteristics'!J:J,MATCH($C273,'Policy Characteristics'!$C:$C,0))),"",INDEX('Policy Characteristics'!J:J,MATCH($C273,'Policy Characteristics'!$C:$C,0)))</f>
        <v>**Description:** This policy prevents new capacity of the selected type(s) from being built or deployed.</v>
      </c>
      <c r="Q273" s="354" t="str">
        <f>IF(ISBLANK(INDEX('Policy Characteristics'!K:K,MATCH($C273,'Policy Characteristics'!$C:$C,0))),"",INDEX('Policy Characteristics'!K:K,MATCH($C273,'Policy Characteristics'!$C:$C,0)))</f>
        <v>electricity-sector-main.html#ban</v>
      </c>
      <c r="R273" s="354" t="str">
        <f>IF(ISBLANK(INDEX('Policy Characteristics'!L:L,MATCH($C273,'Policy Characteristics'!$C:$C,0))),"",INDEX('Policy Characteristics'!L:L,MATCH($C273,'Policy Characteristics'!$C:$C,0)))</f>
        <v>ban-new-capacity.html</v>
      </c>
    </row>
    <row r="274" spans="1:18" s="354" customFormat="1" ht="20" customHeight="1">
      <c r="A274" s="354" t="str">
        <f>IF(ISBLANK(INDEX('Policy Characteristics'!A:A,MATCH($C274,'Policy Characteristics'!$C:$C,0))),"",INDEX('Policy Characteristics'!A:A,MATCH($C274,'Policy Characteristics'!$C:$C,0)))</f>
        <v>Electricity Supply</v>
      </c>
      <c r="B274" s="366" t="str">
        <f>IF(ISBLANK(INDEX('Policy Characteristics'!B:B,MATCH($C274,'Policy Characteristics'!$C:$C,0))),"",INDEX('Policy Characteristics'!B:B,MATCH($C274,'Policy Characteristics'!$C:$C,0)))</f>
        <v>Restrict New Power Plants</v>
      </c>
      <c r="C274" s="354" t="str">
        <f t="shared" si="18"/>
        <v>Boolean Ban New Power Plants</v>
      </c>
      <c r="D274" s="348" t="s">
        <v>774</v>
      </c>
      <c r="E274" s="253"/>
      <c r="F274" s="348" t="s">
        <v>775</v>
      </c>
      <c r="G274" s="253"/>
      <c r="H274" s="18">
        <v>1749</v>
      </c>
      <c r="I274" s="367" t="s">
        <v>670</v>
      </c>
      <c r="J274" s="368" t="str">
        <f>IF(ISBLANK(INDEX('Policy Characteristics'!D:D,MATCH($C274,'Policy Characteristics'!$C:$C,0))),"",INDEX('Policy Characteristics'!D:D,MATCH($C274,'Policy Characteristics'!$C:$C,0)))</f>
        <v>Restrict New Power Plants</v>
      </c>
      <c r="K274" s="354" t="str">
        <f>IF(ISBLANK(INDEX('Policy Characteristics'!E:E,MATCH($C274,'Policy Characteristics'!$C:$C,0))),"",INDEX('Policy Characteristics'!E:E,MATCH($C274,'Policy Characteristics'!$C:$C,0)))</f>
        <v>elec ban new power plants</v>
      </c>
      <c r="L274" s="354">
        <f>IF(ISBLANK(INDEX('Policy Characteristics'!F:F,MATCH($C274,'Policy Characteristics'!$C:$C,0))),"",INDEX('Policy Characteristics'!F:F,MATCH($C274,'Policy Characteristics'!$C:$C,0)))</f>
        <v>0</v>
      </c>
      <c r="M274" s="354">
        <f>IF(ISBLANK(INDEX('Policy Characteristics'!G:G,MATCH($C274,'Policy Characteristics'!$C:$C,0))),"",INDEX('Policy Characteristics'!G:G,MATCH($C274,'Policy Characteristics'!$C:$C,0)))</f>
        <v>1</v>
      </c>
      <c r="N274" s="354">
        <f>IF(ISBLANK(INDEX('Policy Characteristics'!H:H,MATCH($C274,'Policy Characteristics'!$C:$C,0))),"",INDEX('Policy Characteristics'!H:H,MATCH($C274,'Policy Characteristics'!$C:$C,0)))</f>
        <v>1</v>
      </c>
      <c r="O274" s="354" t="str">
        <f>IF(ISBLANK(INDEX('Policy Characteristics'!I:I,MATCH($C274,'Policy Characteristics'!$C:$C,0))),"",INDEX('Policy Characteristics'!I:I,MATCH($C274,'Policy Characteristics'!$C:$C,0)))</f>
        <v>on/off</v>
      </c>
      <c r="P274" s="354" t="str">
        <f>IF(ISBLANK(INDEX('Policy Characteristics'!J:J,MATCH($C274,'Policy Characteristics'!$C:$C,0))),"",INDEX('Policy Characteristics'!J:J,MATCH($C274,'Policy Characteristics'!$C:$C,0)))</f>
        <v>**Description:** This policy prevents new capacity of the selected type(s) from being built or deployed.</v>
      </c>
      <c r="Q274" s="354" t="str">
        <f>IF(ISBLANK(INDEX('Policy Characteristics'!K:K,MATCH($C274,'Policy Characteristics'!$C:$C,0))),"",INDEX('Policy Characteristics'!K:K,MATCH($C274,'Policy Characteristics'!$C:$C,0)))</f>
        <v>electricity-sector-main.html#ban</v>
      </c>
      <c r="R274" s="354" t="str">
        <f>IF(ISBLANK(INDEX('Policy Characteristics'!L:L,MATCH($C274,'Policy Characteristics'!$C:$C,0))),"",INDEX('Policy Characteristics'!L:L,MATCH($C274,'Policy Characteristics'!$C:$C,0)))</f>
        <v>ban-new-capacity.html</v>
      </c>
    </row>
    <row r="275" spans="1:18" s="354" customFormat="1" ht="20" customHeight="1">
      <c r="A275" s="354" t="str">
        <f>IF(ISBLANK(INDEX('Policy Characteristics'!A:A,MATCH($C275,'Policy Characteristics'!$C:$C,0))),"",INDEX('Policy Characteristics'!A:A,MATCH($C275,'Policy Characteristics'!$C:$C,0)))</f>
        <v>Electricity Supply</v>
      </c>
      <c r="B275" s="366" t="str">
        <f>IF(ISBLANK(INDEX('Policy Characteristics'!B:B,MATCH($C275,'Policy Characteristics'!$C:$C,0))),"",INDEX('Policy Characteristics'!B:B,MATCH($C275,'Policy Characteristics'!$C:$C,0)))</f>
        <v>Restrict New Power Plants</v>
      </c>
      <c r="C275" s="354" t="str">
        <f t="shared" si="18"/>
        <v>Boolean Ban New Power Plants</v>
      </c>
      <c r="D275" s="348" t="s">
        <v>776</v>
      </c>
      <c r="E275" s="253"/>
      <c r="F275" s="348" t="s">
        <v>777</v>
      </c>
      <c r="G275" s="253"/>
      <c r="H275" s="18">
        <v>1750</v>
      </c>
      <c r="I275" s="367" t="s">
        <v>670</v>
      </c>
      <c r="J275" s="368" t="str">
        <f>IF(ISBLANK(INDEX('Policy Characteristics'!D:D,MATCH($C275,'Policy Characteristics'!$C:$C,0))),"",INDEX('Policy Characteristics'!D:D,MATCH($C275,'Policy Characteristics'!$C:$C,0)))</f>
        <v>Restrict New Power Plants</v>
      </c>
      <c r="K275" s="354" t="str">
        <f>IF(ISBLANK(INDEX('Policy Characteristics'!E:E,MATCH($C275,'Policy Characteristics'!$C:$C,0))),"",INDEX('Policy Characteristics'!E:E,MATCH($C275,'Policy Characteristics'!$C:$C,0)))</f>
        <v>elec ban new power plants</v>
      </c>
      <c r="L275" s="354">
        <f>IF(ISBLANK(INDEX('Policy Characteristics'!F:F,MATCH($C275,'Policy Characteristics'!$C:$C,0))),"",INDEX('Policy Characteristics'!F:F,MATCH($C275,'Policy Characteristics'!$C:$C,0)))</f>
        <v>0</v>
      </c>
      <c r="M275" s="354">
        <f>IF(ISBLANK(INDEX('Policy Characteristics'!G:G,MATCH($C275,'Policy Characteristics'!$C:$C,0))),"",INDEX('Policy Characteristics'!G:G,MATCH($C275,'Policy Characteristics'!$C:$C,0)))</f>
        <v>1</v>
      </c>
      <c r="N275" s="354">
        <f>IF(ISBLANK(INDEX('Policy Characteristics'!H:H,MATCH($C275,'Policy Characteristics'!$C:$C,0))),"",INDEX('Policy Characteristics'!H:H,MATCH($C275,'Policy Characteristics'!$C:$C,0)))</f>
        <v>1</v>
      </c>
      <c r="O275" s="354" t="str">
        <f>IF(ISBLANK(INDEX('Policy Characteristics'!I:I,MATCH($C275,'Policy Characteristics'!$C:$C,0))),"",INDEX('Policy Characteristics'!I:I,MATCH($C275,'Policy Characteristics'!$C:$C,0)))</f>
        <v>on/off</v>
      </c>
      <c r="P275" s="354" t="str">
        <f>IF(ISBLANK(INDEX('Policy Characteristics'!J:J,MATCH($C275,'Policy Characteristics'!$C:$C,0))),"",INDEX('Policy Characteristics'!J:J,MATCH($C275,'Policy Characteristics'!$C:$C,0)))</f>
        <v>**Description:** This policy prevents new capacity of the selected type(s) from being built or deployed.</v>
      </c>
      <c r="Q275" s="354" t="str">
        <f>IF(ISBLANK(INDEX('Policy Characteristics'!K:K,MATCH($C275,'Policy Characteristics'!$C:$C,0))),"",INDEX('Policy Characteristics'!K:K,MATCH($C275,'Policy Characteristics'!$C:$C,0)))</f>
        <v>electricity-sector-main.html#ban</v>
      </c>
      <c r="R275" s="354" t="str">
        <f>IF(ISBLANK(INDEX('Policy Characteristics'!L:L,MATCH($C275,'Policy Characteristics'!$C:$C,0))),"",INDEX('Policy Characteristics'!L:L,MATCH($C275,'Policy Characteristics'!$C:$C,0)))</f>
        <v>ban-new-capacity.html</v>
      </c>
    </row>
    <row r="276" spans="1:18" s="354" customFormat="1" ht="20" customHeight="1">
      <c r="A276" s="354" t="str">
        <f>IF(ISBLANK(INDEX('Policy Characteristics'!A:A,MATCH($C276,'Policy Characteristics'!$C:$C,0))),"",INDEX('Policy Characteristics'!A:A,MATCH($C276,'Policy Characteristics'!$C:$C,0)))</f>
        <v>Electricity Supply</v>
      </c>
      <c r="B276" s="366" t="str">
        <f>IF(ISBLANK(INDEX('Policy Characteristics'!B:B,MATCH($C276,'Policy Characteristics'!$C:$C,0))),"",INDEX('Policy Characteristics'!B:B,MATCH($C276,'Policy Characteristics'!$C:$C,0)))</f>
        <v>Restrict New Power Plants</v>
      </c>
      <c r="C276" s="354" t="str">
        <f t="shared" si="18"/>
        <v>Boolean Ban New Power Plants</v>
      </c>
      <c r="D276" s="348" t="s">
        <v>778</v>
      </c>
      <c r="E276" s="253"/>
      <c r="F276" s="348" t="s">
        <v>779</v>
      </c>
      <c r="G276" s="253"/>
      <c r="H276" s="18">
        <v>1751</v>
      </c>
      <c r="I276" s="367" t="s">
        <v>670</v>
      </c>
      <c r="J276" s="368" t="str">
        <f>IF(ISBLANK(INDEX('Policy Characteristics'!D:D,MATCH($C276,'Policy Characteristics'!$C:$C,0))),"",INDEX('Policy Characteristics'!D:D,MATCH($C276,'Policy Characteristics'!$C:$C,0)))</f>
        <v>Restrict New Power Plants</v>
      </c>
      <c r="K276" s="354" t="str">
        <f>IF(ISBLANK(INDEX('Policy Characteristics'!E:E,MATCH($C276,'Policy Characteristics'!$C:$C,0))),"",INDEX('Policy Characteristics'!E:E,MATCH($C276,'Policy Characteristics'!$C:$C,0)))</f>
        <v>elec ban new power plants</v>
      </c>
      <c r="L276" s="354">
        <f>IF(ISBLANK(INDEX('Policy Characteristics'!F:F,MATCH($C276,'Policy Characteristics'!$C:$C,0))),"",INDEX('Policy Characteristics'!F:F,MATCH($C276,'Policy Characteristics'!$C:$C,0)))</f>
        <v>0</v>
      </c>
      <c r="M276" s="354">
        <f>IF(ISBLANK(INDEX('Policy Characteristics'!G:G,MATCH($C276,'Policy Characteristics'!$C:$C,0))),"",INDEX('Policy Characteristics'!G:G,MATCH($C276,'Policy Characteristics'!$C:$C,0)))</f>
        <v>1</v>
      </c>
      <c r="N276" s="354">
        <f>IF(ISBLANK(INDEX('Policy Characteristics'!H:H,MATCH($C276,'Policy Characteristics'!$C:$C,0))),"",INDEX('Policy Characteristics'!H:H,MATCH($C276,'Policy Characteristics'!$C:$C,0)))</f>
        <v>1</v>
      </c>
      <c r="O276" s="354" t="str">
        <f>IF(ISBLANK(INDEX('Policy Characteristics'!I:I,MATCH($C276,'Policy Characteristics'!$C:$C,0))),"",INDEX('Policy Characteristics'!I:I,MATCH($C276,'Policy Characteristics'!$C:$C,0)))</f>
        <v>on/off</v>
      </c>
      <c r="P276" s="354" t="str">
        <f>IF(ISBLANK(INDEX('Policy Characteristics'!J:J,MATCH($C276,'Policy Characteristics'!$C:$C,0))),"",INDEX('Policy Characteristics'!J:J,MATCH($C276,'Policy Characteristics'!$C:$C,0)))</f>
        <v>**Description:** This policy prevents new capacity of the selected type(s) from being built or deployed.</v>
      </c>
      <c r="Q276" s="354" t="str">
        <f>IF(ISBLANK(INDEX('Policy Characteristics'!K:K,MATCH($C276,'Policy Characteristics'!$C:$C,0))),"",INDEX('Policy Characteristics'!K:K,MATCH($C276,'Policy Characteristics'!$C:$C,0)))</f>
        <v>electricity-sector-main.html#ban</v>
      </c>
      <c r="R276" s="354" t="str">
        <f>IF(ISBLANK(INDEX('Policy Characteristics'!L:L,MATCH($C276,'Policy Characteristics'!$C:$C,0))),"",INDEX('Policy Characteristics'!L:L,MATCH($C276,'Policy Characteristics'!$C:$C,0)))</f>
        <v>ban-new-capacity.html</v>
      </c>
    </row>
    <row r="277" spans="1:18" s="354" customFormat="1" ht="20" customHeight="1">
      <c r="A277" s="354" t="str">
        <f>IF(ISBLANK(INDEX('Policy Characteristics'!A:A,MATCH($C277,'Policy Characteristics'!$C:$C,0))),"",INDEX('Policy Characteristics'!A:A,MATCH($C277,'Policy Characteristics'!$C:$C,0)))</f>
        <v>Electricity Supply</v>
      </c>
      <c r="B277" s="366" t="str">
        <f>IF(ISBLANK(INDEX('Policy Characteristics'!B:B,MATCH($C277,'Policy Characteristics'!$C:$C,0))),"",INDEX('Policy Characteristics'!B:B,MATCH($C277,'Policy Characteristics'!$C:$C,0)))</f>
        <v>Restrict New Power Plants</v>
      </c>
      <c r="C277" s="354" t="str">
        <f t="shared" si="18"/>
        <v>Boolean Ban New Power Plants</v>
      </c>
      <c r="D277" s="348" t="s">
        <v>780</v>
      </c>
      <c r="E277" s="253"/>
      <c r="F277" s="348" t="s">
        <v>781</v>
      </c>
      <c r="G277" s="253"/>
      <c r="H277" s="18">
        <v>1752</v>
      </c>
      <c r="I277" s="367" t="s">
        <v>670</v>
      </c>
      <c r="J277" s="368" t="str">
        <f>IF(ISBLANK(INDEX('Policy Characteristics'!D:D,MATCH($C277,'Policy Characteristics'!$C:$C,0))),"",INDEX('Policy Characteristics'!D:D,MATCH($C277,'Policy Characteristics'!$C:$C,0)))</f>
        <v>Restrict New Power Plants</v>
      </c>
      <c r="K277" s="354" t="str">
        <f>IF(ISBLANK(INDEX('Policy Characteristics'!E:E,MATCH($C277,'Policy Characteristics'!$C:$C,0))),"",INDEX('Policy Characteristics'!E:E,MATCH($C277,'Policy Characteristics'!$C:$C,0)))</f>
        <v>elec ban new power plants</v>
      </c>
      <c r="L277" s="354">
        <f>IF(ISBLANK(INDEX('Policy Characteristics'!F:F,MATCH($C277,'Policy Characteristics'!$C:$C,0))),"",INDEX('Policy Characteristics'!F:F,MATCH($C277,'Policy Characteristics'!$C:$C,0)))</f>
        <v>0</v>
      </c>
      <c r="M277" s="354">
        <f>IF(ISBLANK(INDEX('Policy Characteristics'!G:G,MATCH($C277,'Policy Characteristics'!$C:$C,0))),"",INDEX('Policy Characteristics'!G:G,MATCH($C277,'Policy Characteristics'!$C:$C,0)))</f>
        <v>1</v>
      </c>
      <c r="N277" s="354">
        <f>IF(ISBLANK(INDEX('Policy Characteristics'!H:H,MATCH($C277,'Policy Characteristics'!$C:$C,0))),"",INDEX('Policy Characteristics'!H:H,MATCH($C277,'Policy Characteristics'!$C:$C,0)))</f>
        <v>1</v>
      </c>
      <c r="O277" s="354" t="str">
        <f>IF(ISBLANK(INDEX('Policy Characteristics'!I:I,MATCH($C277,'Policy Characteristics'!$C:$C,0))),"",INDEX('Policy Characteristics'!I:I,MATCH($C277,'Policy Characteristics'!$C:$C,0)))</f>
        <v>on/off</v>
      </c>
      <c r="P277" s="354" t="str">
        <f>IF(ISBLANK(INDEX('Policy Characteristics'!J:J,MATCH($C277,'Policy Characteristics'!$C:$C,0))),"",INDEX('Policy Characteristics'!J:J,MATCH($C277,'Policy Characteristics'!$C:$C,0)))</f>
        <v>**Description:** This policy prevents new capacity of the selected type(s) from being built or deployed.</v>
      </c>
      <c r="Q277" s="354" t="str">
        <f>IF(ISBLANK(INDEX('Policy Characteristics'!K:K,MATCH($C277,'Policy Characteristics'!$C:$C,0))),"",INDEX('Policy Characteristics'!K:K,MATCH($C277,'Policy Characteristics'!$C:$C,0)))</f>
        <v>electricity-sector-main.html#ban</v>
      </c>
      <c r="R277" s="354" t="str">
        <f>IF(ISBLANK(INDEX('Policy Characteristics'!L:L,MATCH($C277,'Policy Characteristics'!$C:$C,0))),"",INDEX('Policy Characteristics'!L:L,MATCH($C277,'Policy Characteristics'!$C:$C,0)))</f>
        <v>ban-new-capacity.html</v>
      </c>
    </row>
    <row r="278" spans="1:18" s="354" customFormat="1" ht="20" customHeight="1">
      <c r="A278" s="354" t="str">
        <f>IF(ISBLANK(INDEX('Policy Characteristics'!A:A,MATCH($C278,'Policy Characteristics'!$C:$C,0))),"",INDEX('Policy Characteristics'!A:A,MATCH($C278,'Policy Characteristics'!$C:$C,0)))</f>
        <v>Electricity Supply</v>
      </c>
      <c r="B278" s="366" t="str">
        <f>IF(ISBLANK(INDEX('Policy Characteristics'!B:B,MATCH($C278,'Policy Characteristics'!$C:$C,0))),"",INDEX('Policy Characteristics'!B:B,MATCH($C278,'Policy Characteristics'!$C:$C,0)))</f>
        <v>Restrict New Power Plants</v>
      </c>
      <c r="C278" s="354" t="str">
        <f t="shared" si="18"/>
        <v>Boolean Ban New Power Plants</v>
      </c>
      <c r="D278" s="348" t="s">
        <v>782</v>
      </c>
      <c r="E278" s="253"/>
      <c r="F278" s="348" t="s">
        <v>783</v>
      </c>
      <c r="G278" s="253"/>
      <c r="H278" s="18">
        <v>2236</v>
      </c>
      <c r="I278" s="367" t="s">
        <v>670</v>
      </c>
      <c r="J278" s="368" t="str">
        <f>IF(ISBLANK(INDEX('Policy Characteristics'!D:D,MATCH($C278,'Policy Characteristics'!$C:$C,0))),"",INDEX('Policy Characteristics'!D:D,MATCH($C278,'Policy Characteristics'!$C:$C,0)))</f>
        <v>Restrict New Power Plants</v>
      </c>
      <c r="K278" s="354" t="str">
        <f>IF(ISBLANK(INDEX('Policy Characteristics'!E:E,MATCH($C278,'Policy Characteristics'!$C:$C,0))),"",INDEX('Policy Characteristics'!E:E,MATCH($C278,'Policy Characteristics'!$C:$C,0)))</f>
        <v>elec ban new power plants</v>
      </c>
      <c r="L278" s="354">
        <f>IF(ISBLANK(INDEX('Policy Characteristics'!F:F,MATCH($C278,'Policy Characteristics'!$C:$C,0))),"",INDEX('Policy Characteristics'!F:F,MATCH($C278,'Policy Characteristics'!$C:$C,0)))</f>
        <v>0</v>
      </c>
      <c r="M278" s="354">
        <f>IF(ISBLANK(INDEX('Policy Characteristics'!G:G,MATCH($C278,'Policy Characteristics'!$C:$C,0))),"",INDEX('Policy Characteristics'!G:G,MATCH($C278,'Policy Characteristics'!$C:$C,0)))</f>
        <v>1</v>
      </c>
      <c r="N278" s="354">
        <f>IF(ISBLANK(INDEX('Policy Characteristics'!H:H,MATCH($C278,'Policy Characteristics'!$C:$C,0))),"",INDEX('Policy Characteristics'!H:H,MATCH($C278,'Policy Characteristics'!$C:$C,0)))</f>
        <v>1</v>
      </c>
      <c r="O278" s="354" t="str">
        <f>IF(ISBLANK(INDEX('Policy Characteristics'!I:I,MATCH($C278,'Policy Characteristics'!$C:$C,0))),"",INDEX('Policy Characteristics'!I:I,MATCH($C278,'Policy Characteristics'!$C:$C,0)))</f>
        <v>on/off</v>
      </c>
      <c r="P278" s="354" t="str">
        <f>IF(ISBLANK(INDEX('Policy Characteristics'!J:J,MATCH($C278,'Policy Characteristics'!$C:$C,0))),"",INDEX('Policy Characteristics'!J:J,MATCH($C278,'Policy Characteristics'!$C:$C,0)))</f>
        <v>**Description:** This policy prevents new capacity of the selected type(s) from being built or deployed.</v>
      </c>
      <c r="Q278" s="354" t="str">
        <f>IF(ISBLANK(INDEX('Policy Characteristics'!K:K,MATCH($C278,'Policy Characteristics'!$C:$C,0))),"",INDEX('Policy Characteristics'!K:K,MATCH($C278,'Policy Characteristics'!$C:$C,0)))</f>
        <v>electricity-sector-main.html#ban</v>
      </c>
      <c r="R278" s="354" t="str">
        <f>IF(ISBLANK(INDEX('Policy Characteristics'!L:L,MATCH($C278,'Policy Characteristics'!$C:$C,0))),"",INDEX('Policy Characteristics'!L:L,MATCH($C278,'Policy Characteristics'!$C:$C,0)))</f>
        <v>ban-new-capacity.html</v>
      </c>
    </row>
    <row r="279" spans="1:18" s="354" customFormat="1" ht="20" customHeight="1">
      <c r="A279" s="354" t="str">
        <f>IF(ISBLANK(INDEX('Policy Characteristics'!A:A,MATCH($C279,'Policy Characteristics'!$C:$C,0))),"",INDEX('Policy Characteristics'!A:A,MATCH($C279,'Policy Characteristics'!$C:$C,0)))</f>
        <v>Electricity Supply</v>
      </c>
      <c r="B279" s="366" t="str">
        <f>IF(ISBLANK(INDEX('Policy Characteristics'!B:B,MATCH($C279,'Policy Characteristics'!$C:$C,0))),"",INDEX('Policy Characteristics'!B:B,MATCH($C279,'Policy Characteristics'!$C:$C,0)))</f>
        <v>Restrict New Power Plant Retrofits</v>
      </c>
      <c r="C279" s="345" t="s">
        <v>221</v>
      </c>
      <c r="D279" s="253" t="s">
        <v>736</v>
      </c>
      <c r="E279" s="253"/>
      <c r="F279" s="253" t="s">
        <v>737</v>
      </c>
      <c r="G279" s="253"/>
      <c r="H279" s="18">
        <v>2436</v>
      </c>
      <c r="I279" s="367" t="s">
        <v>680</v>
      </c>
      <c r="J279" s="368" t="str">
        <f>IF(ISBLANK(INDEX('Policy Characteristics'!D:D,MATCH($C279,'Policy Characteristics'!$C:$C,0))),"",INDEX('Policy Characteristics'!D:D,MATCH($C279,'Policy Characteristics'!$C:$C,0)))</f>
        <v>Restrict New Power Plant Retrofits</v>
      </c>
      <c r="K279" s="354" t="str">
        <f>IF(ISBLANK(INDEX('Policy Characteristics'!E:E,MATCH($C279,'Policy Characteristics'!$C:$C,0))),"",INDEX('Policy Characteristics'!E:E,MATCH($C279,'Policy Characteristics'!$C:$C,0)))</f>
        <v>elec ban new power plant retrofits</v>
      </c>
      <c r="L279" s="354">
        <f>IF(ISBLANK(INDEX('Policy Characteristics'!F:F,MATCH($C279,'Policy Characteristics'!$C:$C,0))),"",INDEX('Policy Characteristics'!F:F,MATCH($C279,'Policy Characteristics'!$C:$C,0)))</f>
        <v>0</v>
      </c>
      <c r="M279" s="354">
        <f>IF(ISBLANK(INDEX('Policy Characteristics'!G:G,MATCH($C279,'Policy Characteristics'!$C:$C,0))),"",INDEX('Policy Characteristics'!G:G,MATCH($C279,'Policy Characteristics'!$C:$C,0)))</f>
        <v>1</v>
      </c>
      <c r="N279" s="354">
        <f>IF(ISBLANK(INDEX('Policy Characteristics'!H:H,MATCH($C279,'Policy Characteristics'!$C:$C,0))),"",INDEX('Policy Characteristics'!H:H,MATCH($C279,'Policy Characteristics'!$C:$C,0)))</f>
        <v>1</v>
      </c>
      <c r="O279" s="354" t="str">
        <f>IF(ISBLANK(INDEX('Policy Characteristics'!I:I,MATCH($C279,'Policy Characteristics'!$C:$C,0))),"",INDEX('Policy Characteristics'!I:I,MATCH($C279,'Policy Characteristics'!$C:$C,0)))</f>
        <v>on/off</v>
      </c>
      <c r="P279" s="3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4" t="str">
        <f>IF(ISBLANK(INDEX('Policy Characteristics'!K:K,MATCH($C279,'Policy Characteristics'!$C:$C,0))),"",INDEX('Policy Characteristics'!K:K,MATCH($C279,'Policy Characteristics'!$C:$C,0)))</f>
        <v/>
      </c>
      <c r="R279" s="354" t="str">
        <f>IF(ISBLANK(INDEX('Policy Characteristics'!L:L,MATCH($C279,'Policy Characteristics'!$C:$C,0))),"",INDEX('Policy Characteristics'!L:L,MATCH($C279,'Policy Characteristics'!$C:$C,0)))</f>
        <v/>
      </c>
    </row>
    <row r="280" spans="1:18" s="354" customFormat="1" ht="20" customHeight="1">
      <c r="A280" s="354" t="str">
        <f>IF(ISBLANK(INDEX('Policy Characteristics'!A:A,MATCH($C280,'Policy Characteristics'!$C:$C,0))),"",INDEX('Policy Characteristics'!A:A,MATCH($C280,'Policy Characteristics'!$C:$C,0)))</f>
        <v>Electricity Supply</v>
      </c>
      <c r="B280" s="366" t="str">
        <f>IF(ISBLANK(INDEX('Policy Characteristics'!B:B,MATCH($C280,'Policy Characteristics'!$C:$C,0))),"",INDEX('Policy Characteristics'!B:B,MATCH($C280,'Policy Characteristics'!$C:$C,0)))</f>
        <v>Restrict New Power Plant Retrofits</v>
      </c>
      <c r="C280" s="354" t="str">
        <f>C$279</f>
        <v>Boolean Ban New Power Plant Retrofits</v>
      </c>
      <c r="D280" s="348" t="s">
        <v>738</v>
      </c>
      <c r="E280" s="253"/>
      <c r="F280" s="348" t="s">
        <v>739</v>
      </c>
      <c r="G280" s="253"/>
      <c r="H280" s="18">
        <v>2437</v>
      </c>
      <c r="I280" s="367" t="s">
        <v>680</v>
      </c>
      <c r="J280" s="368" t="str">
        <f>IF(ISBLANK(INDEX('Policy Characteristics'!D:D,MATCH($C280,'Policy Characteristics'!$C:$C,0))),"",INDEX('Policy Characteristics'!D:D,MATCH($C280,'Policy Characteristics'!$C:$C,0)))</f>
        <v>Restrict New Power Plant Retrofits</v>
      </c>
      <c r="K280" s="354" t="str">
        <f>IF(ISBLANK(INDEX('Policy Characteristics'!E:E,MATCH($C280,'Policy Characteristics'!$C:$C,0))),"",INDEX('Policy Characteristics'!E:E,MATCH($C280,'Policy Characteristics'!$C:$C,0)))</f>
        <v>elec ban new power plant retrofits</v>
      </c>
      <c r="L280" s="354">
        <f>IF(ISBLANK(INDEX('Policy Characteristics'!F:F,MATCH($C280,'Policy Characteristics'!$C:$C,0))),"",INDEX('Policy Characteristics'!F:F,MATCH($C280,'Policy Characteristics'!$C:$C,0)))</f>
        <v>0</v>
      </c>
      <c r="M280" s="354">
        <f>IF(ISBLANK(INDEX('Policy Characteristics'!G:G,MATCH($C280,'Policy Characteristics'!$C:$C,0))),"",INDEX('Policy Characteristics'!G:G,MATCH($C280,'Policy Characteristics'!$C:$C,0)))</f>
        <v>1</v>
      </c>
      <c r="N280" s="354">
        <f>IF(ISBLANK(INDEX('Policy Characteristics'!H:H,MATCH($C280,'Policy Characteristics'!$C:$C,0))),"",INDEX('Policy Characteristics'!H:H,MATCH($C280,'Policy Characteristics'!$C:$C,0)))</f>
        <v>1</v>
      </c>
      <c r="O280" s="354" t="str">
        <f>IF(ISBLANK(INDEX('Policy Characteristics'!I:I,MATCH($C280,'Policy Characteristics'!$C:$C,0))),"",INDEX('Policy Characteristics'!I:I,MATCH($C280,'Policy Characteristics'!$C:$C,0)))</f>
        <v>on/off</v>
      </c>
      <c r="P280" s="3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4" t="str">
        <f>IF(ISBLANK(INDEX('Policy Characteristics'!K:K,MATCH($C280,'Policy Characteristics'!$C:$C,0))),"",INDEX('Policy Characteristics'!K:K,MATCH($C280,'Policy Characteristics'!$C:$C,0)))</f>
        <v/>
      </c>
      <c r="R280" s="354" t="str">
        <f>IF(ISBLANK(INDEX('Policy Characteristics'!L:L,MATCH($C280,'Policy Characteristics'!$C:$C,0))),"",INDEX('Policy Characteristics'!L:L,MATCH($C280,'Policy Characteristics'!$C:$C,0)))</f>
        <v/>
      </c>
    </row>
    <row r="281" spans="1:18" s="354" customFormat="1" ht="20" customHeight="1">
      <c r="A281" s="354" t="str">
        <f>IF(ISBLANK(INDEX('Policy Characteristics'!A:A,MATCH($C281,'Policy Characteristics'!$C:$C,0))),"",INDEX('Policy Characteristics'!A:A,MATCH($C281,'Policy Characteristics'!$C:$C,0)))</f>
        <v>Electricity Supply</v>
      </c>
      <c r="B281" s="366" t="str">
        <f>IF(ISBLANK(INDEX('Policy Characteristics'!B:B,MATCH($C281,'Policy Characteristics'!$C:$C,0))),"",INDEX('Policy Characteristics'!B:B,MATCH($C281,'Policy Characteristics'!$C:$C,0)))</f>
        <v>Restrict New Power Plant Retrofits</v>
      </c>
      <c r="C281" s="354" t="str">
        <f t="shared" ref="C281:C302" si="19">C$279</f>
        <v>Boolean Ban New Power Plant Retrofits</v>
      </c>
      <c r="D281" s="348" t="s">
        <v>740</v>
      </c>
      <c r="E281" s="253"/>
      <c r="F281" s="348" t="s">
        <v>741</v>
      </c>
      <c r="G281" s="253"/>
      <c r="H281" s="18">
        <v>2438</v>
      </c>
      <c r="I281" s="367" t="s">
        <v>680</v>
      </c>
      <c r="J281" s="368" t="str">
        <f>IF(ISBLANK(INDEX('Policy Characteristics'!D:D,MATCH($C281,'Policy Characteristics'!$C:$C,0))),"",INDEX('Policy Characteristics'!D:D,MATCH($C281,'Policy Characteristics'!$C:$C,0)))</f>
        <v>Restrict New Power Plant Retrofits</v>
      </c>
      <c r="K281" s="354" t="str">
        <f>IF(ISBLANK(INDEX('Policy Characteristics'!E:E,MATCH($C281,'Policy Characteristics'!$C:$C,0))),"",INDEX('Policy Characteristics'!E:E,MATCH($C281,'Policy Characteristics'!$C:$C,0)))</f>
        <v>elec ban new power plant retrofits</v>
      </c>
      <c r="L281" s="354">
        <f>IF(ISBLANK(INDEX('Policy Characteristics'!F:F,MATCH($C281,'Policy Characteristics'!$C:$C,0))),"",INDEX('Policy Characteristics'!F:F,MATCH($C281,'Policy Characteristics'!$C:$C,0)))</f>
        <v>0</v>
      </c>
      <c r="M281" s="354">
        <f>IF(ISBLANK(INDEX('Policy Characteristics'!G:G,MATCH($C281,'Policy Characteristics'!$C:$C,0))),"",INDEX('Policy Characteristics'!G:G,MATCH($C281,'Policy Characteristics'!$C:$C,0)))</f>
        <v>1</v>
      </c>
      <c r="N281" s="354">
        <f>IF(ISBLANK(INDEX('Policy Characteristics'!H:H,MATCH($C281,'Policy Characteristics'!$C:$C,0))),"",INDEX('Policy Characteristics'!H:H,MATCH($C281,'Policy Characteristics'!$C:$C,0)))</f>
        <v>1</v>
      </c>
      <c r="O281" s="354" t="str">
        <f>IF(ISBLANK(INDEX('Policy Characteristics'!I:I,MATCH($C281,'Policy Characteristics'!$C:$C,0))),"",INDEX('Policy Characteristics'!I:I,MATCH($C281,'Policy Characteristics'!$C:$C,0)))</f>
        <v>on/off</v>
      </c>
      <c r="P281" s="3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4" t="str">
        <f>IF(ISBLANK(INDEX('Policy Characteristics'!K:K,MATCH($C281,'Policy Characteristics'!$C:$C,0))),"",INDEX('Policy Characteristics'!K:K,MATCH($C281,'Policy Characteristics'!$C:$C,0)))</f>
        <v/>
      </c>
      <c r="R281" s="354" t="str">
        <f>IF(ISBLANK(INDEX('Policy Characteristics'!L:L,MATCH($C281,'Policy Characteristics'!$C:$C,0))),"",INDEX('Policy Characteristics'!L:L,MATCH($C281,'Policy Characteristics'!$C:$C,0)))</f>
        <v/>
      </c>
    </row>
    <row r="282" spans="1:18" s="354" customFormat="1" ht="20" customHeight="1">
      <c r="A282" s="354" t="str">
        <f>IF(ISBLANK(INDEX('Policy Characteristics'!A:A,MATCH($C282,'Policy Characteristics'!$C:$C,0))),"",INDEX('Policy Characteristics'!A:A,MATCH($C282,'Policy Characteristics'!$C:$C,0)))</f>
        <v>Electricity Supply</v>
      </c>
      <c r="B282" s="366" t="str">
        <f>IF(ISBLANK(INDEX('Policy Characteristics'!B:B,MATCH($C282,'Policy Characteristics'!$C:$C,0))),"",INDEX('Policy Characteristics'!B:B,MATCH($C282,'Policy Characteristics'!$C:$C,0)))</f>
        <v>Restrict New Power Plant Retrofits</v>
      </c>
      <c r="C282" s="354" t="str">
        <f t="shared" si="19"/>
        <v>Boolean Ban New Power Plant Retrofits</v>
      </c>
      <c r="D282" s="348" t="s">
        <v>742</v>
      </c>
      <c r="E282" s="253"/>
      <c r="F282" s="348" t="s">
        <v>743</v>
      </c>
      <c r="G282" s="253"/>
      <c r="H282" s="18">
        <v>2439</v>
      </c>
      <c r="I282" s="367" t="s">
        <v>680</v>
      </c>
      <c r="J282" s="368" t="str">
        <f>IF(ISBLANK(INDEX('Policy Characteristics'!D:D,MATCH($C282,'Policy Characteristics'!$C:$C,0))),"",INDEX('Policy Characteristics'!D:D,MATCH($C282,'Policy Characteristics'!$C:$C,0)))</f>
        <v>Restrict New Power Plant Retrofits</v>
      </c>
      <c r="K282" s="354" t="str">
        <f>IF(ISBLANK(INDEX('Policy Characteristics'!E:E,MATCH($C282,'Policy Characteristics'!$C:$C,0))),"",INDEX('Policy Characteristics'!E:E,MATCH($C282,'Policy Characteristics'!$C:$C,0)))</f>
        <v>elec ban new power plant retrofits</v>
      </c>
      <c r="L282" s="354">
        <f>IF(ISBLANK(INDEX('Policy Characteristics'!F:F,MATCH($C282,'Policy Characteristics'!$C:$C,0))),"",INDEX('Policy Characteristics'!F:F,MATCH($C282,'Policy Characteristics'!$C:$C,0)))</f>
        <v>0</v>
      </c>
      <c r="M282" s="354">
        <f>IF(ISBLANK(INDEX('Policy Characteristics'!G:G,MATCH($C282,'Policy Characteristics'!$C:$C,0))),"",INDEX('Policy Characteristics'!G:G,MATCH($C282,'Policy Characteristics'!$C:$C,0)))</f>
        <v>1</v>
      </c>
      <c r="N282" s="354">
        <f>IF(ISBLANK(INDEX('Policy Characteristics'!H:H,MATCH($C282,'Policy Characteristics'!$C:$C,0))),"",INDEX('Policy Characteristics'!H:H,MATCH($C282,'Policy Characteristics'!$C:$C,0)))</f>
        <v>1</v>
      </c>
      <c r="O282" s="354" t="str">
        <f>IF(ISBLANK(INDEX('Policy Characteristics'!I:I,MATCH($C282,'Policy Characteristics'!$C:$C,0))),"",INDEX('Policy Characteristics'!I:I,MATCH($C282,'Policy Characteristics'!$C:$C,0)))</f>
        <v>on/off</v>
      </c>
      <c r="P282" s="3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4" t="str">
        <f>IF(ISBLANK(INDEX('Policy Characteristics'!K:K,MATCH($C282,'Policy Characteristics'!$C:$C,0))),"",INDEX('Policy Characteristics'!K:K,MATCH($C282,'Policy Characteristics'!$C:$C,0)))</f>
        <v/>
      </c>
      <c r="R282" s="354" t="str">
        <f>IF(ISBLANK(INDEX('Policy Characteristics'!L:L,MATCH($C282,'Policy Characteristics'!$C:$C,0))),"",INDEX('Policy Characteristics'!L:L,MATCH($C282,'Policy Characteristics'!$C:$C,0)))</f>
        <v/>
      </c>
    </row>
    <row r="283" spans="1:18" s="354" customFormat="1" ht="20" customHeight="1">
      <c r="A283" s="354" t="str">
        <f>IF(ISBLANK(INDEX('Policy Characteristics'!A:A,MATCH($C283,'Policy Characteristics'!$C:$C,0))),"",INDEX('Policy Characteristics'!A:A,MATCH($C283,'Policy Characteristics'!$C:$C,0)))</f>
        <v>Electricity Supply</v>
      </c>
      <c r="B283" s="366" t="str">
        <f>IF(ISBLANK(INDEX('Policy Characteristics'!B:B,MATCH($C283,'Policy Characteristics'!$C:$C,0))),"",INDEX('Policy Characteristics'!B:B,MATCH($C283,'Policy Characteristics'!$C:$C,0)))</f>
        <v>Restrict New Power Plant Retrofits</v>
      </c>
      <c r="C283" s="354" t="str">
        <f t="shared" si="19"/>
        <v>Boolean Ban New Power Plant Retrofits</v>
      </c>
      <c r="D283" s="348" t="s">
        <v>744</v>
      </c>
      <c r="E283" s="253"/>
      <c r="F283" s="348" t="s">
        <v>745</v>
      </c>
      <c r="G283" s="253"/>
      <c r="H283" s="18">
        <v>2440</v>
      </c>
      <c r="I283" s="367" t="s">
        <v>680</v>
      </c>
      <c r="J283" s="368" t="str">
        <f>IF(ISBLANK(INDEX('Policy Characteristics'!D:D,MATCH($C283,'Policy Characteristics'!$C:$C,0))),"",INDEX('Policy Characteristics'!D:D,MATCH($C283,'Policy Characteristics'!$C:$C,0)))</f>
        <v>Restrict New Power Plant Retrofits</v>
      </c>
      <c r="K283" s="354" t="str">
        <f>IF(ISBLANK(INDEX('Policy Characteristics'!E:E,MATCH($C283,'Policy Characteristics'!$C:$C,0))),"",INDEX('Policy Characteristics'!E:E,MATCH($C283,'Policy Characteristics'!$C:$C,0)))</f>
        <v>elec ban new power plant retrofits</v>
      </c>
      <c r="L283" s="354">
        <f>IF(ISBLANK(INDEX('Policy Characteristics'!F:F,MATCH($C283,'Policy Characteristics'!$C:$C,0))),"",INDEX('Policy Characteristics'!F:F,MATCH($C283,'Policy Characteristics'!$C:$C,0)))</f>
        <v>0</v>
      </c>
      <c r="M283" s="354">
        <f>IF(ISBLANK(INDEX('Policy Characteristics'!G:G,MATCH($C283,'Policy Characteristics'!$C:$C,0))),"",INDEX('Policy Characteristics'!G:G,MATCH($C283,'Policy Characteristics'!$C:$C,0)))</f>
        <v>1</v>
      </c>
      <c r="N283" s="354">
        <f>IF(ISBLANK(INDEX('Policy Characteristics'!H:H,MATCH($C283,'Policy Characteristics'!$C:$C,0))),"",INDEX('Policy Characteristics'!H:H,MATCH($C283,'Policy Characteristics'!$C:$C,0)))</f>
        <v>1</v>
      </c>
      <c r="O283" s="354" t="str">
        <f>IF(ISBLANK(INDEX('Policy Characteristics'!I:I,MATCH($C283,'Policy Characteristics'!$C:$C,0))),"",INDEX('Policy Characteristics'!I:I,MATCH($C283,'Policy Characteristics'!$C:$C,0)))</f>
        <v>on/off</v>
      </c>
      <c r="P283" s="3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4" t="str">
        <f>IF(ISBLANK(INDEX('Policy Characteristics'!K:K,MATCH($C283,'Policy Characteristics'!$C:$C,0))),"",INDEX('Policy Characteristics'!K:K,MATCH($C283,'Policy Characteristics'!$C:$C,0)))</f>
        <v/>
      </c>
      <c r="R283" s="354" t="str">
        <f>IF(ISBLANK(INDEX('Policy Characteristics'!L:L,MATCH($C283,'Policy Characteristics'!$C:$C,0))),"",INDEX('Policy Characteristics'!L:L,MATCH($C283,'Policy Characteristics'!$C:$C,0)))</f>
        <v/>
      </c>
    </row>
    <row r="284" spans="1:18" s="354" customFormat="1" ht="20" customHeight="1">
      <c r="A284" s="354" t="str">
        <f>IF(ISBLANK(INDEX('Policy Characteristics'!A:A,MATCH($C284,'Policy Characteristics'!$C:$C,0))),"",INDEX('Policy Characteristics'!A:A,MATCH($C284,'Policy Characteristics'!$C:$C,0)))</f>
        <v>Electricity Supply</v>
      </c>
      <c r="B284" s="366" t="str">
        <f>IF(ISBLANK(INDEX('Policy Characteristics'!B:B,MATCH($C284,'Policy Characteristics'!$C:$C,0))),"",INDEX('Policy Characteristics'!B:B,MATCH($C284,'Policy Characteristics'!$C:$C,0)))</f>
        <v>Restrict New Power Plant Retrofits</v>
      </c>
      <c r="C284" s="354" t="str">
        <f t="shared" si="19"/>
        <v>Boolean Ban New Power Plant Retrofits</v>
      </c>
      <c r="D284" s="348" t="s">
        <v>746</v>
      </c>
      <c r="E284" s="253"/>
      <c r="F284" s="348" t="s">
        <v>747</v>
      </c>
      <c r="G284" s="253"/>
      <c r="H284" s="18">
        <v>2441</v>
      </c>
      <c r="I284" s="367" t="s">
        <v>680</v>
      </c>
      <c r="J284" s="368" t="str">
        <f>IF(ISBLANK(INDEX('Policy Characteristics'!D:D,MATCH($C284,'Policy Characteristics'!$C:$C,0))),"",INDEX('Policy Characteristics'!D:D,MATCH($C284,'Policy Characteristics'!$C:$C,0)))</f>
        <v>Restrict New Power Plant Retrofits</v>
      </c>
      <c r="K284" s="354" t="str">
        <f>IF(ISBLANK(INDEX('Policy Characteristics'!E:E,MATCH($C284,'Policy Characteristics'!$C:$C,0))),"",INDEX('Policy Characteristics'!E:E,MATCH($C284,'Policy Characteristics'!$C:$C,0)))</f>
        <v>elec ban new power plant retrofits</v>
      </c>
      <c r="L284" s="354">
        <f>IF(ISBLANK(INDEX('Policy Characteristics'!F:F,MATCH($C284,'Policy Characteristics'!$C:$C,0))),"",INDEX('Policy Characteristics'!F:F,MATCH($C284,'Policy Characteristics'!$C:$C,0)))</f>
        <v>0</v>
      </c>
      <c r="M284" s="354">
        <f>IF(ISBLANK(INDEX('Policy Characteristics'!G:G,MATCH($C284,'Policy Characteristics'!$C:$C,0))),"",INDEX('Policy Characteristics'!G:G,MATCH($C284,'Policy Characteristics'!$C:$C,0)))</f>
        <v>1</v>
      </c>
      <c r="N284" s="354">
        <f>IF(ISBLANK(INDEX('Policy Characteristics'!H:H,MATCH($C284,'Policy Characteristics'!$C:$C,0))),"",INDEX('Policy Characteristics'!H:H,MATCH($C284,'Policy Characteristics'!$C:$C,0)))</f>
        <v>1</v>
      </c>
      <c r="O284" s="354" t="str">
        <f>IF(ISBLANK(INDEX('Policy Characteristics'!I:I,MATCH($C284,'Policy Characteristics'!$C:$C,0))),"",INDEX('Policy Characteristics'!I:I,MATCH($C284,'Policy Characteristics'!$C:$C,0)))</f>
        <v>on/off</v>
      </c>
      <c r="P284" s="3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4" t="str">
        <f>IF(ISBLANK(INDEX('Policy Characteristics'!K:K,MATCH($C284,'Policy Characteristics'!$C:$C,0))),"",INDEX('Policy Characteristics'!K:K,MATCH($C284,'Policy Characteristics'!$C:$C,0)))</f>
        <v/>
      </c>
      <c r="R284" s="354" t="str">
        <f>IF(ISBLANK(INDEX('Policy Characteristics'!L:L,MATCH($C284,'Policy Characteristics'!$C:$C,0))),"",INDEX('Policy Characteristics'!L:L,MATCH($C284,'Policy Characteristics'!$C:$C,0)))</f>
        <v/>
      </c>
    </row>
    <row r="285" spans="1:18" s="354" customFormat="1" ht="20" customHeight="1">
      <c r="A285" s="354" t="str">
        <f>IF(ISBLANK(INDEX('Policy Characteristics'!A:A,MATCH($C285,'Policy Characteristics'!$C:$C,0))),"",INDEX('Policy Characteristics'!A:A,MATCH($C285,'Policy Characteristics'!$C:$C,0)))</f>
        <v>Electricity Supply</v>
      </c>
      <c r="B285" s="366" t="str">
        <f>IF(ISBLANK(INDEX('Policy Characteristics'!B:B,MATCH($C285,'Policy Characteristics'!$C:$C,0))),"",INDEX('Policy Characteristics'!B:B,MATCH($C285,'Policy Characteristics'!$C:$C,0)))</f>
        <v>Restrict New Power Plant Retrofits</v>
      </c>
      <c r="C285" s="354" t="str">
        <f t="shared" si="19"/>
        <v>Boolean Ban New Power Plant Retrofits</v>
      </c>
      <c r="D285" s="348" t="s">
        <v>748</v>
      </c>
      <c r="E285" s="253"/>
      <c r="F285" s="348" t="s">
        <v>749</v>
      </c>
      <c r="G285" s="253"/>
      <c r="H285" s="18">
        <v>2442</v>
      </c>
      <c r="I285" s="367" t="s">
        <v>680</v>
      </c>
      <c r="J285" s="368" t="str">
        <f>IF(ISBLANK(INDEX('Policy Characteristics'!D:D,MATCH($C285,'Policy Characteristics'!$C:$C,0))),"",INDEX('Policy Characteristics'!D:D,MATCH($C285,'Policy Characteristics'!$C:$C,0)))</f>
        <v>Restrict New Power Plant Retrofits</v>
      </c>
      <c r="K285" s="354" t="str">
        <f>IF(ISBLANK(INDEX('Policy Characteristics'!E:E,MATCH($C285,'Policy Characteristics'!$C:$C,0))),"",INDEX('Policy Characteristics'!E:E,MATCH($C285,'Policy Characteristics'!$C:$C,0)))</f>
        <v>elec ban new power plant retrofits</v>
      </c>
      <c r="L285" s="354">
        <f>IF(ISBLANK(INDEX('Policy Characteristics'!F:F,MATCH($C285,'Policy Characteristics'!$C:$C,0))),"",INDEX('Policy Characteristics'!F:F,MATCH($C285,'Policy Characteristics'!$C:$C,0)))</f>
        <v>0</v>
      </c>
      <c r="M285" s="354">
        <f>IF(ISBLANK(INDEX('Policy Characteristics'!G:G,MATCH($C285,'Policy Characteristics'!$C:$C,0))),"",INDEX('Policy Characteristics'!G:G,MATCH($C285,'Policy Characteristics'!$C:$C,0)))</f>
        <v>1</v>
      </c>
      <c r="N285" s="354">
        <f>IF(ISBLANK(INDEX('Policy Characteristics'!H:H,MATCH($C285,'Policy Characteristics'!$C:$C,0))),"",INDEX('Policy Characteristics'!H:H,MATCH($C285,'Policy Characteristics'!$C:$C,0)))</f>
        <v>1</v>
      </c>
      <c r="O285" s="354" t="str">
        <f>IF(ISBLANK(INDEX('Policy Characteristics'!I:I,MATCH($C285,'Policy Characteristics'!$C:$C,0))),"",INDEX('Policy Characteristics'!I:I,MATCH($C285,'Policy Characteristics'!$C:$C,0)))</f>
        <v>on/off</v>
      </c>
      <c r="P285" s="3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4" t="str">
        <f>IF(ISBLANK(INDEX('Policy Characteristics'!K:K,MATCH($C285,'Policy Characteristics'!$C:$C,0))),"",INDEX('Policy Characteristics'!K:K,MATCH($C285,'Policy Characteristics'!$C:$C,0)))</f>
        <v/>
      </c>
      <c r="R285" s="354" t="str">
        <f>IF(ISBLANK(INDEX('Policy Characteristics'!L:L,MATCH($C285,'Policy Characteristics'!$C:$C,0))),"",INDEX('Policy Characteristics'!L:L,MATCH($C285,'Policy Characteristics'!$C:$C,0)))</f>
        <v/>
      </c>
    </row>
    <row r="286" spans="1:18" s="354" customFormat="1" ht="20" customHeight="1">
      <c r="A286" s="354" t="str">
        <f>IF(ISBLANK(INDEX('Policy Characteristics'!A:A,MATCH($C286,'Policy Characteristics'!$C:$C,0))),"",INDEX('Policy Characteristics'!A:A,MATCH($C286,'Policy Characteristics'!$C:$C,0)))</f>
        <v>Electricity Supply</v>
      </c>
      <c r="B286" s="366" t="str">
        <f>IF(ISBLANK(INDEX('Policy Characteristics'!B:B,MATCH($C286,'Policy Characteristics'!$C:$C,0))),"",INDEX('Policy Characteristics'!B:B,MATCH($C286,'Policy Characteristics'!$C:$C,0)))</f>
        <v>Restrict New Power Plant Retrofits</v>
      </c>
      <c r="C286" s="354" t="str">
        <f t="shared" si="19"/>
        <v>Boolean Ban New Power Plant Retrofits</v>
      </c>
      <c r="D286" s="348" t="s">
        <v>750</v>
      </c>
      <c r="E286" s="253"/>
      <c r="F286" s="348" t="s">
        <v>751</v>
      </c>
      <c r="G286" s="253"/>
      <c r="H286" s="18">
        <v>2443</v>
      </c>
      <c r="I286" s="367" t="s">
        <v>680</v>
      </c>
      <c r="J286" s="368" t="str">
        <f>IF(ISBLANK(INDEX('Policy Characteristics'!D:D,MATCH($C286,'Policy Characteristics'!$C:$C,0))),"",INDEX('Policy Characteristics'!D:D,MATCH($C286,'Policy Characteristics'!$C:$C,0)))</f>
        <v>Restrict New Power Plant Retrofits</v>
      </c>
      <c r="K286" s="354" t="str">
        <f>IF(ISBLANK(INDEX('Policy Characteristics'!E:E,MATCH($C286,'Policy Characteristics'!$C:$C,0))),"",INDEX('Policy Characteristics'!E:E,MATCH($C286,'Policy Characteristics'!$C:$C,0)))</f>
        <v>elec ban new power plant retrofits</v>
      </c>
      <c r="L286" s="354">
        <f>IF(ISBLANK(INDEX('Policy Characteristics'!F:F,MATCH($C286,'Policy Characteristics'!$C:$C,0))),"",INDEX('Policy Characteristics'!F:F,MATCH($C286,'Policy Characteristics'!$C:$C,0)))</f>
        <v>0</v>
      </c>
      <c r="M286" s="354">
        <f>IF(ISBLANK(INDEX('Policy Characteristics'!G:G,MATCH($C286,'Policy Characteristics'!$C:$C,0))),"",INDEX('Policy Characteristics'!G:G,MATCH($C286,'Policy Characteristics'!$C:$C,0)))</f>
        <v>1</v>
      </c>
      <c r="N286" s="354">
        <f>IF(ISBLANK(INDEX('Policy Characteristics'!H:H,MATCH($C286,'Policy Characteristics'!$C:$C,0))),"",INDEX('Policy Characteristics'!H:H,MATCH($C286,'Policy Characteristics'!$C:$C,0)))</f>
        <v>1</v>
      </c>
      <c r="O286" s="354" t="str">
        <f>IF(ISBLANK(INDEX('Policy Characteristics'!I:I,MATCH($C286,'Policy Characteristics'!$C:$C,0))),"",INDEX('Policy Characteristics'!I:I,MATCH($C286,'Policy Characteristics'!$C:$C,0)))</f>
        <v>on/off</v>
      </c>
      <c r="P286" s="3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4" t="str">
        <f>IF(ISBLANK(INDEX('Policy Characteristics'!K:K,MATCH($C286,'Policy Characteristics'!$C:$C,0))),"",INDEX('Policy Characteristics'!K:K,MATCH($C286,'Policy Characteristics'!$C:$C,0)))</f>
        <v/>
      </c>
      <c r="R286" s="354" t="str">
        <f>IF(ISBLANK(INDEX('Policy Characteristics'!L:L,MATCH($C286,'Policy Characteristics'!$C:$C,0))),"",INDEX('Policy Characteristics'!L:L,MATCH($C286,'Policy Characteristics'!$C:$C,0)))</f>
        <v/>
      </c>
    </row>
    <row r="287" spans="1:18" s="354" customFormat="1" ht="20" customHeight="1">
      <c r="A287" s="354" t="str">
        <f>IF(ISBLANK(INDEX('Policy Characteristics'!A:A,MATCH($C287,'Policy Characteristics'!$C:$C,0))),"",INDEX('Policy Characteristics'!A:A,MATCH($C287,'Policy Characteristics'!$C:$C,0)))</f>
        <v>Electricity Supply</v>
      </c>
      <c r="B287" s="366" t="str">
        <f>IF(ISBLANK(INDEX('Policy Characteristics'!B:B,MATCH($C287,'Policy Characteristics'!$C:$C,0))),"",INDEX('Policy Characteristics'!B:B,MATCH($C287,'Policy Characteristics'!$C:$C,0)))</f>
        <v>Restrict New Power Plant Retrofits</v>
      </c>
      <c r="C287" s="354" t="str">
        <f t="shared" si="19"/>
        <v>Boolean Ban New Power Plant Retrofits</v>
      </c>
      <c r="D287" s="348" t="s">
        <v>752</v>
      </c>
      <c r="E287" s="253"/>
      <c r="F287" s="348" t="s">
        <v>753</v>
      </c>
      <c r="G287" s="253"/>
      <c r="H287" s="18">
        <v>2444</v>
      </c>
      <c r="I287" s="367" t="s">
        <v>680</v>
      </c>
      <c r="J287" s="368" t="str">
        <f>IF(ISBLANK(INDEX('Policy Characteristics'!D:D,MATCH($C287,'Policy Characteristics'!$C:$C,0))),"",INDEX('Policy Characteristics'!D:D,MATCH($C287,'Policy Characteristics'!$C:$C,0)))</f>
        <v>Restrict New Power Plant Retrofits</v>
      </c>
      <c r="K287" s="354" t="str">
        <f>IF(ISBLANK(INDEX('Policy Characteristics'!E:E,MATCH($C287,'Policy Characteristics'!$C:$C,0))),"",INDEX('Policy Characteristics'!E:E,MATCH($C287,'Policy Characteristics'!$C:$C,0)))</f>
        <v>elec ban new power plant retrofits</v>
      </c>
      <c r="L287" s="354">
        <f>IF(ISBLANK(INDEX('Policy Characteristics'!F:F,MATCH($C287,'Policy Characteristics'!$C:$C,0))),"",INDEX('Policy Characteristics'!F:F,MATCH($C287,'Policy Characteristics'!$C:$C,0)))</f>
        <v>0</v>
      </c>
      <c r="M287" s="354">
        <f>IF(ISBLANK(INDEX('Policy Characteristics'!G:G,MATCH($C287,'Policy Characteristics'!$C:$C,0))),"",INDEX('Policy Characteristics'!G:G,MATCH($C287,'Policy Characteristics'!$C:$C,0)))</f>
        <v>1</v>
      </c>
      <c r="N287" s="354">
        <f>IF(ISBLANK(INDEX('Policy Characteristics'!H:H,MATCH($C287,'Policy Characteristics'!$C:$C,0))),"",INDEX('Policy Characteristics'!H:H,MATCH($C287,'Policy Characteristics'!$C:$C,0)))</f>
        <v>1</v>
      </c>
      <c r="O287" s="354" t="str">
        <f>IF(ISBLANK(INDEX('Policy Characteristics'!I:I,MATCH($C287,'Policy Characteristics'!$C:$C,0))),"",INDEX('Policy Characteristics'!I:I,MATCH($C287,'Policy Characteristics'!$C:$C,0)))</f>
        <v>on/off</v>
      </c>
      <c r="P287" s="3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4" t="str">
        <f>IF(ISBLANK(INDEX('Policy Characteristics'!K:K,MATCH($C287,'Policy Characteristics'!$C:$C,0))),"",INDEX('Policy Characteristics'!K:K,MATCH($C287,'Policy Characteristics'!$C:$C,0)))</f>
        <v/>
      </c>
      <c r="R287" s="354" t="str">
        <f>IF(ISBLANK(INDEX('Policy Characteristics'!L:L,MATCH($C287,'Policy Characteristics'!$C:$C,0))),"",INDEX('Policy Characteristics'!L:L,MATCH($C287,'Policy Characteristics'!$C:$C,0)))</f>
        <v/>
      </c>
    </row>
    <row r="288" spans="1:18" s="354" customFormat="1" ht="20" customHeight="1">
      <c r="A288" s="354" t="str">
        <f>IF(ISBLANK(INDEX('Policy Characteristics'!A:A,MATCH($C288,'Policy Characteristics'!$C:$C,0))),"",INDEX('Policy Characteristics'!A:A,MATCH($C288,'Policy Characteristics'!$C:$C,0)))</f>
        <v>Electricity Supply</v>
      </c>
      <c r="B288" s="366" t="str">
        <f>IF(ISBLANK(INDEX('Policy Characteristics'!B:B,MATCH($C288,'Policy Characteristics'!$C:$C,0))),"",INDEX('Policy Characteristics'!B:B,MATCH($C288,'Policy Characteristics'!$C:$C,0)))</f>
        <v>Restrict New Power Plant Retrofits</v>
      </c>
      <c r="C288" s="354" t="str">
        <f t="shared" si="19"/>
        <v>Boolean Ban New Power Plant Retrofits</v>
      </c>
      <c r="D288" s="348" t="s">
        <v>754</v>
      </c>
      <c r="E288" s="253"/>
      <c r="F288" s="348" t="s">
        <v>755</v>
      </c>
      <c r="G288" s="253"/>
      <c r="H288" s="18">
        <v>2445</v>
      </c>
      <c r="I288" s="367" t="s">
        <v>680</v>
      </c>
      <c r="J288" s="368" t="str">
        <f>IF(ISBLANK(INDEX('Policy Characteristics'!D:D,MATCH($C288,'Policy Characteristics'!$C:$C,0))),"",INDEX('Policy Characteristics'!D:D,MATCH($C288,'Policy Characteristics'!$C:$C,0)))</f>
        <v>Restrict New Power Plant Retrofits</v>
      </c>
      <c r="K288" s="354" t="str">
        <f>IF(ISBLANK(INDEX('Policy Characteristics'!E:E,MATCH($C288,'Policy Characteristics'!$C:$C,0))),"",INDEX('Policy Characteristics'!E:E,MATCH($C288,'Policy Characteristics'!$C:$C,0)))</f>
        <v>elec ban new power plant retrofits</v>
      </c>
      <c r="L288" s="354">
        <f>IF(ISBLANK(INDEX('Policy Characteristics'!F:F,MATCH($C288,'Policy Characteristics'!$C:$C,0))),"",INDEX('Policy Characteristics'!F:F,MATCH($C288,'Policy Characteristics'!$C:$C,0)))</f>
        <v>0</v>
      </c>
      <c r="M288" s="354">
        <f>IF(ISBLANK(INDEX('Policy Characteristics'!G:G,MATCH($C288,'Policy Characteristics'!$C:$C,0))),"",INDEX('Policy Characteristics'!G:G,MATCH($C288,'Policy Characteristics'!$C:$C,0)))</f>
        <v>1</v>
      </c>
      <c r="N288" s="354">
        <f>IF(ISBLANK(INDEX('Policy Characteristics'!H:H,MATCH($C288,'Policy Characteristics'!$C:$C,0))),"",INDEX('Policy Characteristics'!H:H,MATCH($C288,'Policy Characteristics'!$C:$C,0)))</f>
        <v>1</v>
      </c>
      <c r="O288" s="354" t="str">
        <f>IF(ISBLANK(INDEX('Policy Characteristics'!I:I,MATCH($C288,'Policy Characteristics'!$C:$C,0))),"",INDEX('Policy Characteristics'!I:I,MATCH($C288,'Policy Characteristics'!$C:$C,0)))</f>
        <v>on/off</v>
      </c>
      <c r="P288" s="3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4" t="str">
        <f>IF(ISBLANK(INDEX('Policy Characteristics'!K:K,MATCH($C288,'Policy Characteristics'!$C:$C,0))),"",INDEX('Policy Characteristics'!K:K,MATCH($C288,'Policy Characteristics'!$C:$C,0)))</f>
        <v/>
      </c>
      <c r="R288" s="354" t="str">
        <f>IF(ISBLANK(INDEX('Policy Characteristics'!L:L,MATCH($C288,'Policy Characteristics'!$C:$C,0))),"",INDEX('Policy Characteristics'!L:L,MATCH($C288,'Policy Characteristics'!$C:$C,0)))</f>
        <v/>
      </c>
    </row>
    <row r="289" spans="1:19" s="354" customFormat="1" ht="20" customHeight="1">
      <c r="A289" s="354" t="str">
        <f>IF(ISBLANK(INDEX('Policy Characteristics'!A:A,MATCH($C289,'Policy Characteristics'!$C:$C,0))),"",INDEX('Policy Characteristics'!A:A,MATCH($C289,'Policy Characteristics'!$C:$C,0)))</f>
        <v>Electricity Supply</v>
      </c>
      <c r="B289" s="366" t="str">
        <f>IF(ISBLANK(INDEX('Policy Characteristics'!B:B,MATCH($C289,'Policy Characteristics'!$C:$C,0))),"",INDEX('Policy Characteristics'!B:B,MATCH($C289,'Policy Characteristics'!$C:$C,0)))</f>
        <v>Restrict New Power Plant Retrofits</v>
      </c>
      <c r="C289" s="354" t="str">
        <f t="shared" si="19"/>
        <v>Boolean Ban New Power Plant Retrofits</v>
      </c>
      <c r="D289" s="348" t="s">
        <v>756</v>
      </c>
      <c r="E289" s="253"/>
      <c r="F289" s="348" t="s">
        <v>757</v>
      </c>
      <c r="G289" s="253"/>
      <c r="H289" s="18">
        <v>2446</v>
      </c>
      <c r="I289" s="367" t="s">
        <v>680</v>
      </c>
      <c r="J289" s="368" t="str">
        <f>IF(ISBLANK(INDEX('Policy Characteristics'!D:D,MATCH($C289,'Policy Characteristics'!$C:$C,0))),"",INDEX('Policy Characteristics'!D:D,MATCH($C289,'Policy Characteristics'!$C:$C,0)))</f>
        <v>Restrict New Power Plant Retrofits</v>
      </c>
      <c r="K289" s="354" t="str">
        <f>IF(ISBLANK(INDEX('Policy Characteristics'!E:E,MATCH($C289,'Policy Characteristics'!$C:$C,0))),"",INDEX('Policy Characteristics'!E:E,MATCH($C289,'Policy Characteristics'!$C:$C,0)))</f>
        <v>elec ban new power plant retrofits</v>
      </c>
      <c r="L289" s="354">
        <f>IF(ISBLANK(INDEX('Policy Characteristics'!F:F,MATCH($C289,'Policy Characteristics'!$C:$C,0))),"",INDEX('Policy Characteristics'!F:F,MATCH($C289,'Policy Characteristics'!$C:$C,0)))</f>
        <v>0</v>
      </c>
      <c r="M289" s="354">
        <f>IF(ISBLANK(INDEX('Policy Characteristics'!G:G,MATCH($C289,'Policy Characteristics'!$C:$C,0))),"",INDEX('Policy Characteristics'!G:G,MATCH($C289,'Policy Characteristics'!$C:$C,0)))</f>
        <v>1</v>
      </c>
      <c r="N289" s="354">
        <f>IF(ISBLANK(INDEX('Policy Characteristics'!H:H,MATCH($C289,'Policy Characteristics'!$C:$C,0))),"",INDEX('Policy Characteristics'!H:H,MATCH($C289,'Policy Characteristics'!$C:$C,0)))</f>
        <v>1</v>
      </c>
      <c r="O289" s="354" t="str">
        <f>IF(ISBLANK(INDEX('Policy Characteristics'!I:I,MATCH($C289,'Policy Characteristics'!$C:$C,0))),"",INDEX('Policy Characteristics'!I:I,MATCH($C289,'Policy Characteristics'!$C:$C,0)))</f>
        <v>on/off</v>
      </c>
      <c r="P289" s="3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4" t="str">
        <f>IF(ISBLANK(INDEX('Policy Characteristics'!K:K,MATCH($C289,'Policy Characteristics'!$C:$C,0))),"",INDEX('Policy Characteristics'!K:K,MATCH($C289,'Policy Characteristics'!$C:$C,0)))</f>
        <v/>
      </c>
      <c r="R289" s="354" t="str">
        <f>IF(ISBLANK(INDEX('Policy Characteristics'!L:L,MATCH($C289,'Policy Characteristics'!$C:$C,0))),"",INDEX('Policy Characteristics'!L:L,MATCH($C289,'Policy Characteristics'!$C:$C,0)))</f>
        <v/>
      </c>
    </row>
    <row r="290" spans="1:19" s="354" customFormat="1" ht="20" customHeight="1">
      <c r="A290" s="354" t="str">
        <f>IF(ISBLANK(INDEX('Policy Characteristics'!A:A,MATCH($C290,'Policy Characteristics'!$C:$C,0))),"",INDEX('Policy Characteristics'!A:A,MATCH($C290,'Policy Characteristics'!$C:$C,0)))</f>
        <v>Electricity Supply</v>
      </c>
      <c r="B290" s="366" t="str">
        <f>IF(ISBLANK(INDEX('Policy Characteristics'!B:B,MATCH($C290,'Policy Characteristics'!$C:$C,0))),"",INDEX('Policy Characteristics'!B:B,MATCH($C290,'Policy Characteristics'!$C:$C,0)))</f>
        <v>Restrict New Power Plant Retrofits</v>
      </c>
      <c r="C290" s="354" t="str">
        <f t="shared" si="19"/>
        <v>Boolean Ban New Power Plant Retrofits</v>
      </c>
      <c r="D290" s="348" t="s">
        <v>758</v>
      </c>
      <c r="E290" s="253"/>
      <c r="F290" s="348" t="s">
        <v>759</v>
      </c>
      <c r="G290" s="253"/>
      <c r="H290" s="18">
        <v>2447</v>
      </c>
      <c r="I290" s="367" t="s">
        <v>680</v>
      </c>
      <c r="J290" s="368" t="str">
        <f>IF(ISBLANK(INDEX('Policy Characteristics'!D:D,MATCH($C290,'Policy Characteristics'!$C:$C,0))),"",INDEX('Policy Characteristics'!D:D,MATCH($C290,'Policy Characteristics'!$C:$C,0)))</f>
        <v>Restrict New Power Plant Retrofits</v>
      </c>
      <c r="K290" s="354" t="str">
        <f>IF(ISBLANK(INDEX('Policy Characteristics'!E:E,MATCH($C290,'Policy Characteristics'!$C:$C,0))),"",INDEX('Policy Characteristics'!E:E,MATCH($C290,'Policy Characteristics'!$C:$C,0)))</f>
        <v>elec ban new power plant retrofits</v>
      </c>
      <c r="L290" s="354">
        <f>IF(ISBLANK(INDEX('Policy Characteristics'!F:F,MATCH($C290,'Policy Characteristics'!$C:$C,0))),"",INDEX('Policy Characteristics'!F:F,MATCH($C290,'Policy Characteristics'!$C:$C,0)))</f>
        <v>0</v>
      </c>
      <c r="M290" s="354">
        <f>IF(ISBLANK(INDEX('Policy Characteristics'!G:G,MATCH($C290,'Policy Characteristics'!$C:$C,0))),"",INDEX('Policy Characteristics'!G:G,MATCH($C290,'Policy Characteristics'!$C:$C,0)))</f>
        <v>1</v>
      </c>
      <c r="N290" s="354">
        <f>IF(ISBLANK(INDEX('Policy Characteristics'!H:H,MATCH($C290,'Policy Characteristics'!$C:$C,0))),"",INDEX('Policy Characteristics'!H:H,MATCH($C290,'Policy Characteristics'!$C:$C,0)))</f>
        <v>1</v>
      </c>
      <c r="O290" s="354" t="str">
        <f>IF(ISBLANK(INDEX('Policy Characteristics'!I:I,MATCH($C290,'Policy Characteristics'!$C:$C,0))),"",INDEX('Policy Characteristics'!I:I,MATCH($C290,'Policy Characteristics'!$C:$C,0)))</f>
        <v>on/off</v>
      </c>
      <c r="P290" s="3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4" t="str">
        <f>IF(ISBLANK(INDEX('Policy Characteristics'!K:K,MATCH($C290,'Policy Characteristics'!$C:$C,0))),"",INDEX('Policy Characteristics'!K:K,MATCH($C290,'Policy Characteristics'!$C:$C,0)))</f>
        <v/>
      </c>
      <c r="R290" s="354" t="str">
        <f>IF(ISBLANK(INDEX('Policy Characteristics'!L:L,MATCH($C290,'Policy Characteristics'!$C:$C,0))),"",INDEX('Policy Characteristics'!L:L,MATCH($C290,'Policy Characteristics'!$C:$C,0)))</f>
        <v/>
      </c>
    </row>
    <row r="291" spans="1:19" s="354" customFormat="1" ht="20" customHeight="1">
      <c r="A291" s="354" t="str">
        <f>IF(ISBLANK(INDEX('Policy Characteristics'!A:A,MATCH($C291,'Policy Characteristics'!$C:$C,0))),"",INDEX('Policy Characteristics'!A:A,MATCH($C291,'Policy Characteristics'!$C:$C,0)))</f>
        <v>Electricity Supply</v>
      </c>
      <c r="B291" s="366" t="str">
        <f>IF(ISBLANK(INDEX('Policy Characteristics'!B:B,MATCH($C291,'Policy Characteristics'!$C:$C,0))),"",INDEX('Policy Characteristics'!B:B,MATCH($C291,'Policy Characteristics'!$C:$C,0)))</f>
        <v>Restrict New Power Plant Retrofits</v>
      </c>
      <c r="C291" s="354" t="str">
        <f t="shared" si="19"/>
        <v>Boolean Ban New Power Plant Retrofits</v>
      </c>
      <c r="D291" s="348" t="s">
        <v>760</v>
      </c>
      <c r="E291" s="253"/>
      <c r="F291" s="348" t="s">
        <v>761</v>
      </c>
      <c r="G291" s="253"/>
      <c r="H291" s="18">
        <v>2448</v>
      </c>
      <c r="I291" s="367" t="s">
        <v>680</v>
      </c>
      <c r="J291" s="368" t="str">
        <f>IF(ISBLANK(INDEX('Policy Characteristics'!D:D,MATCH($C291,'Policy Characteristics'!$C:$C,0))),"",INDEX('Policy Characteristics'!D:D,MATCH($C291,'Policy Characteristics'!$C:$C,0)))</f>
        <v>Restrict New Power Plant Retrofits</v>
      </c>
      <c r="K291" s="354" t="str">
        <f>IF(ISBLANK(INDEX('Policy Characteristics'!E:E,MATCH($C291,'Policy Characteristics'!$C:$C,0))),"",INDEX('Policy Characteristics'!E:E,MATCH($C291,'Policy Characteristics'!$C:$C,0)))</f>
        <v>elec ban new power plant retrofits</v>
      </c>
      <c r="L291" s="354">
        <f>IF(ISBLANK(INDEX('Policy Characteristics'!F:F,MATCH($C291,'Policy Characteristics'!$C:$C,0))),"",INDEX('Policy Characteristics'!F:F,MATCH($C291,'Policy Characteristics'!$C:$C,0)))</f>
        <v>0</v>
      </c>
      <c r="M291" s="354">
        <f>IF(ISBLANK(INDEX('Policy Characteristics'!G:G,MATCH($C291,'Policy Characteristics'!$C:$C,0))),"",INDEX('Policy Characteristics'!G:G,MATCH($C291,'Policy Characteristics'!$C:$C,0)))</f>
        <v>1</v>
      </c>
      <c r="N291" s="354">
        <f>IF(ISBLANK(INDEX('Policy Characteristics'!H:H,MATCH($C291,'Policy Characteristics'!$C:$C,0))),"",INDEX('Policy Characteristics'!H:H,MATCH($C291,'Policy Characteristics'!$C:$C,0)))</f>
        <v>1</v>
      </c>
      <c r="O291" s="354" t="str">
        <f>IF(ISBLANK(INDEX('Policy Characteristics'!I:I,MATCH($C291,'Policy Characteristics'!$C:$C,0))),"",INDEX('Policy Characteristics'!I:I,MATCH($C291,'Policy Characteristics'!$C:$C,0)))</f>
        <v>on/off</v>
      </c>
      <c r="P291" s="3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4" t="str">
        <f>IF(ISBLANK(INDEX('Policy Characteristics'!K:K,MATCH($C291,'Policy Characteristics'!$C:$C,0))),"",INDEX('Policy Characteristics'!K:K,MATCH($C291,'Policy Characteristics'!$C:$C,0)))</f>
        <v/>
      </c>
      <c r="R291" s="354" t="str">
        <f>IF(ISBLANK(INDEX('Policy Characteristics'!L:L,MATCH($C291,'Policy Characteristics'!$C:$C,0))),"",INDEX('Policy Characteristics'!L:L,MATCH($C291,'Policy Characteristics'!$C:$C,0)))</f>
        <v/>
      </c>
    </row>
    <row r="292" spans="1:19" s="354" customFormat="1" ht="20" customHeight="1">
      <c r="A292" s="354" t="str">
        <f>IF(ISBLANK(INDEX('Policy Characteristics'!A:A,MATCH($C292,'Policy Characteristics'!$C:$C,0))),"",INDEX('Policy Characteristics'!A:A,MATCH($C292,'Policy Characteristics'!$C:$C,0)))</f>
        <v>Electricity Supply</v>
      </c>
      <c r="B292" s="366" t="str">
        <f>IF(ISBLANK(INDEX('Policy Characteristics'!B:B,MATCH($C292,'Policy Characteristics'!$C:$C,0))),"",INDEX('Policy Characteristics'!B:B,MATCH($C292,'Policy Characteristics'!$C:$C,0)))</f>
        <v>Restrict New Power Plant Retrofits</v>
      </c>
      <c r="C292" s="354" t="str">
        <f t="shared" si="19"/>
        <v>Boolean Ban New Power Plant Retrofits</v>
      </c>
      <c r="D292" s="348" t="s">
        <v>762</v>
      </c>
      <c r="E292" s="253"/>
      <c r="F292" s="348" t="s">
        <v>763</v>
      </c>
      <c r="G292" s="253"/>
      <c r="H292" s="18">
        <v>2449</v>
      </c>
      <c r="I292" s="367" t="s">
        <v>680</v>
      </c>
      <c r="J292" s="368" t="str">
        <f>IF(ISBLANK(INDEX('Policy Characteristics'!D:D,MATCH($C292,'Policy Characteristics'!$C:$C,0))),"",INDEX('Policy Characteristics'!D:D,MATCH($C292,'Policy Characteristics'!$C:$C,0)))</f>
        <v>Restrict New Power Plant Retrofits</v>
      </c>
      <c r="K292" s="354" t="str">
        <f>IF(ISBLANK(INDEX('Policy Characteristics'!E:E,MATCH($C292,'Policy Characteristics'!$C:$C,0))),"",INDEX('Policy Characteristics'!E:E,MATCH($C292,'Policy Characteristics'!$C:$C,0)))</f>
        <v>elec ban new power plant retrofits</v>
      </c>
      <c r="L292" s="354">
        <f>IF(ISBLANK(INDEX('Policy Characteristics'!F:F,MATCH($C292,'Policy Characteristics'!$C:$C,0))),"",INDEX('Policy Characteristics'!F:F,MATCH($C292,'Policy Characteristics'!$C:$C,0)))</f>
        <v>0</v>
      </c>
      <c r="M292" s="354">
        <f>IF(ISBLANK(INDEX('Policy Characteristics'!G:G,MATCH($C292,'Policy Characteristics'!$C:$C,0))),"",INDEX('Policy Characteristics'!G:G,MATCH($C292,'Policy Characteristics'!$C:$C,0)))</f>
        <v>1</v>
      </c>
      <c r="N292" s="354">
        <f>IF(ISBLANK(INDEX('Policy Characteristics'!H:H,MATCH($C292,'Policy Characteristics'!$C:$C,0))),"",INDEX('Policy Characteristics'!H:H,MATCH($C292,'Policy Characteristics'!$C:$C,0)))</f>
        <v>1</v>
      </c>
      <c r="O292" s="354" t="str">
        <f>IF(ISBLANK(INDEX('Policy Characteristics'!I:I,MATCH($C292,'Policy Characteristics'!$C:$C,0))),"",INDEX('Policy Characteristics'!I:I,MATCH($C292,'Policy Characteristics'!$C:$C,0)))</f>
        <v>on/off</v>
      </c>
      <c r="P292" s="3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4" t="str">
        <f>IF(ISBLANK(INDEX('Policy Characteristics'!K:K,MATCH($C292,'Policy Characteristics'!$C:$C,0))),"",INDEX('Policy Characteristics'!K:K,MATCH($C292,'Policy Characteristics'!$C:$C,0)))</f>
        <v/>
      </c>
      <c r="R292" s="354" t="str">
        <f>IF(ISBLANK(INDEX('Policy Characteristics'!L:L,MATCH($C292,'Policy Characteristics'!$C:$C,0))),"",INDEX('Policy Characteristics'!L:L,MATCH($C292,'Policy Characteristics'!$C:$C,0)))</f>
        <v/>
      </c>
    </row>
    <row r="293" spans="1:19" s="354" customFormat="1" ht="20" customHeight="1">
      <c r="A293" s="354" t="str">
        <f>IF(ISBLANK(INDEX('Policy Characteristics'!A:A,MATCH($C293,'Policy Characteristics'!$C:$C,0))),"",INDEX('Policy Characteristics'!A:A,MATCH($C293,'Policy Characteristics'!$C:$C,0)))</f>
        <v>Electricity Supply</v>
      </c>
      <c r="B293" s="366" t="str">
        <f>IF(ISBLANK(INDEX('Policy Characteristics'!B:B,MATCH($C293,'Policy Characteristics'!$C:$C,0))),"",INDEX('Policy Characteristics'!B:B,MATCH($C293,'Policy Characteristics'!$C:$C,0)))</f>
        <v>Restrict New Power Plant Retrofits</v>
      </c>
      <c r="C293" s="354" t="str">
        <f t="shared" si="19"/>
        <v>Boolean Ban New Power Plant Retrofits</v>
      </c>
      <c r="D293" s="348" t="s">
        <v>764</v>
      </c>
      <c r="E293" s="253"/>
      <c r="F293" s="348" t="s">
        <v>765</v>
      </c>
      <c r="G293" s="253"/>
      <c r="H293" s="18">
        <v>2450</v>
      </c>
      <c r="I293" s="367" t="s">
        <v>680</v>
      </c>
      <c r="J293" s="368" t="str">
        <f>IF(ISBLANK(INDEX('Policy Characteristics'!D:D,MATCH($C293,'Policy Characteristics'!$C:$C,0))),"",INDEX('Policy Characteristics'!D:D,MATCH($C293,'Policy Characteristics'!$C:$C,0)))</f>
        <v>Restrict New Power Plant Retrofits</v>
      </c>
      <c r="K293" s="354" t="str">
        <f>IF(ISBLANK(INDEX('Policy Characteristics'!E:E,MATCH($C293,'Policy Characteristics'!$C:$C,0))),"",INDEX('Policy Characteristics'!E:E,MATCH($C293,'Policy Characteristics'!$C:$C,0)))</f>
        <v>elec ban new power plant retrofits</v>
      </c>
      <c r="L293" s="354">
        <f>IF(ISBLANK(INDEX('Policy Characteristics'!F:F,MATCH($C293,'Policy Characteristics'!$C:$C,0))),"",INDEX('Policy Characteristics'!F:F,MATCH($C293,'Policy Characteristics'!$C:$C,0)))</f>
        <v>0</v>
      </c>
      <c r="M293" s="354">
        <f>IF(ISBLANK(INDEX('Policy Characteristics'!G:G,MATCH($C293,'Policy Characteristics'!$C:$C,0))),"",INDEX('Policy Characteristics'!G:G,MATCH($C293,'Policy Characteristics'!$C:$C,0)))</f>
        <v>1</v>
      </c>
      <c r="N293" s="354">
        <f>IF(ISBLANK(INDEX('Policy Characteristics'!H:H,MATCH($C293,'Policy Characteristics'!$C:$C,0))),"",INDEX('Policy Characteristics'!H:H,MATCH($C293,'Policy Characteristics'!$C:$C,0)))</f>
        <v>1</v>
      </c>
      <c r="O293" s="354" t="str">
        <f>IF(ISBLANK(INDEX('Policy Characteristics'!I:I,MATCH($C293,'Policy Characteristics'!$C:$C,0))),"",INDEX('Policy Characteristics'!I:I,MATCH($C293,'Policy Characteristics'!$C:$C,0)))</f>
        <v>on/off</v>
      </c>
      <c r="P293" s="3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4" t="str">
        <f>IF(ISBLANK(INDEX('Policy Characteristics'!K:K,MATCH($C293,'Policy Characteristics'!$C:$C,0))),"",INDEX('Policy Characteristics'!K:K,MATCH($C293,'Policy Characteristics'!$C:$C,0)))</f>
        <v/>
      </c>
      <c r="R293" s="354" t="str">
        <f>IF(ISBLANK(INDEX('Policy Characteristics'!L:L,MATCH($C293,'Policy Characteristics'!$C:$C,0))),"",INDEX('Policy Characteristics'!L:L,MATCH($C293,'Policy Characteristics'!$C:$C,0)))</f>
        <v/>
      </c>
    </row>
    <row r="294" spans="1:19" s="354" customFormat="1" ht="20" customHeight="1">
      <c r="A294" s="354" t="str">
        <f>IF(ISBLANK(INDEX('Policy Characteristics'!A:A,MATCH($C294,'Policy Characteristics'!$C:$C,0))),"",INDEX('Policy Characteristics'!A:A,MATCH($C294,'Policy Characteristics'!$C:$C,0)))</f>
        <v>Electricity Supply</v>
      </c>
      <c r="B294" s="366" t="str">
        <f>IF(ISBLANK(INDEX('Policy Characteristics'!B:B,MATCH($C294,'Policy Characteristics'!$C:$C,0))),"",INDEX('Policy Characteristics'!B:B,MATCH($C294,'Policy Characteristics'!$C:$C,0)))</f>
        <v>Restrict New Power Plant Retrofits</v>
      </c>
      <c r="C294" s="354" t="str">
        <f t="shared" si="19"/>
        <v>Boolean Ban New Power Plant Retrofits</v>
      </c>
      <c r="D294" s="348" t="s">
        <v>766</v>
      </c>
      <c r="E294" s="253"/>
      <c r="F294" s="348" t="s">
        <v>767</v>
      </c>
      <c r="G294" s="253"/>
      <c r="H294" s="18">
        <v>2451</v>
      </c>
      <c r="I294" s="367" t="s">
        <v>680</v>
      </c>
      <c r="J294" s="368" t="str">
        <f>IF(ISBLANK(INDEX('Policy Characteristics'!D:D,MATCH($C294,'Policy Characteristics'!$C:$C,0))),"",INDEX('Policy Characteristics'!D:D,MATCH($C294,'Policy Characteristics'!$C:$C,0)))</f>
        <v>Restrict New Power Plant Retrofits</v>
      </c>
      <c r="K294" s="354" t="str">
        <f>IF(ISBLANK(INDEX('Policy Characteristics'!E:E,MATCH($C294,'Policy Characteristics'!$C:$C,0))),"",INDEX('Policy Characteristics'!E:E,MATCH($C294,'Policy Characteristics'!$C:$C,0)))</f>
        <v>elec ban new power plant retrofits</v>
      </c>
      <c r="L294" s="354">
        <f>IF(ISBLANK(INDEX('Policy Characteristics'!F:F,MATCH($C294,'Policy Characteristics'!$C:$C,0))),"",INDEX('Policy Characteristics'!F:F,MATCH($C294,'Policy Characteristics'!$C:$C,0)))</f>
        <v>0</v>
      </c>
      <c r="M294" s="354">
        <f>IF(ISBLANK(INDEX('Policy Characteristics'!G:G,MATCH($C294,'Policy Characteristics'!$C:$C,0))),"",INDEX('Policy Characteristics'!G:G,MATCH($C294,'Policy Characteristics'!$C:$C,0)))</f>
        <v>1</v>
      </c>
      <c r="N294" s="354">
        <f>IF(ISBLANK(INDEX('Policy Characteristics'!H:H,MATCH($C294,'Policy Characteristics'!$C:$C,0))),"",INDEX('Policy Characteristics'!H:H,MATCH($C294,'Policy Characteristics'!$C:$C,0)))</f>
        <v>1</v>
      </c>
      <c r="O294" s="354" t="str">
        <f>IF(ISBLANK(INDEX('Policy Characteristics'!I:I,MATCH($C294,'Policy Characteristics'!$C:$C,0))),"",INDEX('Policy Characteristics'!I:I,MATCH($C294,'Policy Characteristics'!$C:$C,0)))</f>
        <v>on/off</v>
      </c>
      <c r="P294" s="3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4" t="str">
        <f>IF(ISBLANK(INDEX('Policy Characteristics'!K:K,MATCH($C294,'Policy Characteristics'!$C:$C,0))),"",INDEX('Policy Characteristics'!K:K,MATCH($C294,'Policy Characteristics'!$C:$C,0)))</f>
        <v/>
      </c>
      <c r="R294" s="354" t="str">
        <f>IF(ISBLANK(INDEX('Policy Characteristics'!L:L,MATCH($C294,'Policy Characteristics'!$C:$C,0))),"",INDEX('Policy Characteristics'!L:L,MATCH($C294,'Policy Characteristics'!$C:$C,0)))</f>
        <v/>
      </c>
    </row>
    <row r="295" spans="1:19" s="354" customFormat="1" ht="20" customHeight="1">
      <c r="A295" s="354" t="str">
        <f>IF(ISBLANK(INDEX('Policy Characteristics'!A:A,MATCH($C295,'Policy Characteristics'!$C:$C,0))),"",INDEX('Policy Characteristics'!A:A,MATCH($C295,'Policy Characteristics'!$C:$C,0)))</f>
        <v>Electricity Supply</v>
      </c>
      <c r="B295" s="366" t="str">
        <f>IF(ISBLANK(INDEX('Policy Characteristics'!B:B,MATCH($C295,'Policy Characteristics'!$C:$C,0))),"",INDEX('Policy Characteristics'!B:B,MATCH($C295,'Policy Characteristics'!$C:$C,0)))</f>
        <v>Restrict New Power Plant Retrofits</v>
      </c>
      <c r="C295" s="354" t="str">
        <f t="shared" si="19"/>
        <v>Boolean Ban New Power Plant Retrofits</v>
      </c>
      <c r="D295" s="348" t="s">
        <v>768</v>
      </c>
      <c r="E295" s="253"/>
      <c r="F295" s="348" t="s">
        <v>769</v>
      </c>
      <c r="G295" s="253"/>
      <c r="H295" s="18">
        <v>2452</v>
      </c>
      <c r="I295" s="367" t="s">
        <v>680</v>
      </c>
      <c r="J295" s="368" t="str">
        <f>IF(ISBLANK(INDEX('Policy Characteristics'!D:D,MATCH($C295,'Policy Characteristics'!$C:$C,0))),"",INDEX('Policy Characteristics'!D:D,MATCH($C295,'Policy Characteristics'!$C:$C,0)))</f>
        <v>Restrict New Power Plant Retrofits</v>
      </c>
      <c r="K295" s="354" t="str">
        <f>IF(ISBLANK(INDEX('Policy Characteristics'!E:E,MATCH($C295,'Policy Characteristics'!$C:$C,0))),"",INDEX('Policy Characteristics'!E:E,MATCH($C295,'Policy Characteristics'!$C:$C,0)))</f>
        <v>elec ban new power plant retrofits</v>
      </c>
      <c r="L295" s="354">
        <f>IF(ISBLANK(INDEX('Policy Characteristics'!F:F,MATCH($C295,'Policy Characteristics'!$C:$C,0))),"",INDEX('Policy Characteristics'!F:F,MATCH($C295,'Policy Characteristics'!$C:$C,0)))</f>
        <v>0</v>
      </c>
      <c r="M295" s="354">
        <f>IF(ISBLANK(INDEX('Policy Characteristics'!G:G,MATCH($C295,'Policy Characteristics'!$C:$C,0))),"",INDEX('Policy Characteristics'!G:G,MATCH($C295,'Policy Characteristics'!$C:$C,0)))</f>
        <v>1</v>
      </c>
      <c r="N295" s="354">
        <f>IF(ISBLANK(INDEX('Policy Characteristics'!H:H,MATCH($C295,'Policy Characteristics'!$C:$C,0))),"",INDEX('Policy Characteristics'!H:H,MATCH($C295,'Policy Characteristics'!$C:$C,0)))</f>
        <v>1</v>
      </c>
      <c r="O295" s="354" t="str">
        <f>IF(ISBLANK(INDEX('Policy Characteristics'!I:I,MATCH($C295,'Policy Characteristics'!$C:$C,0))),"",INDEX('Policy Characteristics'!I:I,MATCH($C295,'Policy Characteristics'!$C:$C,0)))</f>
        <v>on/off</v>
      </c>
      <c r="P295" s="3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4" t="str">
        <f>IF(ISBLANK(INDEX('Policy Characteristics'!K:K,MATCH($C295,'Policy Characteristics'!$C:$C,0))),"",INDEX('Policy Characteristics'!K:K,MATCH($C295,'Policy Characteristics'!$C:$C,0)))</f>
        <v/>
      </c>
      <c r="R295" s="354" t="str">
        <f>IF(ISBLANK(INDEX('Policy Characteristics'!L:L,MATCH($C295,'Policy Characteristics'!$C:$C,0))),"",INDEX('Policy Characteristics'!L:L,MATCH($C295,'Policy Characteristics'!$C:$C,0)))</f>
        <v/>
      </c>
    </row>
    <row r="296" spans="1:19" s="354" customFormat="1" ht="20" customHeight="1">
      <c r="A296" s="354" t="str">
        <f>IF(ISBLANK(INDEX('Policy Characteristics'!A:A,MATCH($C296,'Policy Characteristics'!$C:$C,0))),"",INDEX('Policy Characteristics'!A:A,MATCH($C296,'Policy Characteristics'!$C:$C,0)))</f>
        <v>Electricity Supply</v>
      </c>
      <c r="B296" s="366" t="str">
        <f>IF(ISBLANK(INDEX('Policy Characteristics'!B:B,MATCH($C296,'Policy Characteristics'!$C:$C,0))),"",INDEX('Policy Characteristics'!B:B,MATCH($C296,'Policy Characteristics'!$C:$C,0)))</f>
        <v>Restrict New Power Plant Retrofits</v>
      </c>
      <c r="C296" s="354" t="str">
        <f t="shared" si="19"/>
        <v>Boolean Ban New Power Plant Retrofits</v>
      </c>
      <c r="D296" s="348" t="s">
        <v>770</v>
      </c>
      <c r="E296" s="253"/>
      <c r="F296" s="348" t="s">
        <v>771</v>
      </c>
      <c r="G296" s="253"/>
      <c r="H296" s="18">
        <v>2453</v>
      </c>
      <c r="I296" s="367" t="s">
        <v>670</v>
      </c>
      <c r="J296" s="368" t="str">
        <f>IF(ISBLANK(INDEX('Policy Characteristics'!D:D,MATCH($C296,'Policy Characteristics'!$C:$C,0))),"",INDEX('Policy Characteristics'!D:D,MATCH($C296,'Policy Characteristics'!$C:$C,0)))</f>
        <v>Restrict New Power Plant Retrofits</v>
      </c>
      <c r="K296" s="354" t="str">
        <f>IF(ISBLANK(INDEX('Policy Characteristics'!E:E,MATCH($C296,'Policy Characteristics'!$C:$C,0))),"",INDEX('Policy Characteristics'!E:E,MATCH($C296,'Policy Characteristics'!$C:$C,0)))</f>
        <v>elec ban new power plant retrofits</v>
      </c>
      <c r="L296" s="354">
        <f>IF(ISBLANK(INDEX('Policy Characteristics'!F:F,MATCH($C296,'Policy Characteristics'!$C:$C,0))),"",INDEX('Policy Characteristics'!F:F,MATCH($C296,'Policy Characteristics'!$C:$C,0)))</f>
        <v>0</v>
      </c>
      <c r="M296" s="354">
        <f>IF(ISBLANK(INDEX('Policy Characteristics'!G:G,MATCH($C296,'Policy Characteristics'!$C:$C,0))),"",INDEX('Policy Characteristics'!G:G,MATCH($C296,'Policy Characteristics'!$C:$C,0)))</f>
        <v>1</v>
      </c>
      <c r="N296" s="354">
        <f>IF(ISBLANK(INDEX('Policy Characteristics'!H:H,MATCH($C296,'Policy Characteristics'!$C:$C,0))),"",INDEX('Policy Characteristics'!H:H,MATCH($C296,'Policy Characteristics'!$C:$C,0)))</f>
        <v>1</v>
      </c>
      <c r="O296" s="354" t="str">
        <f>IF(ISBLANK(INDEX('Policy Characteristics'!I:I,MATCH($C296,'Policy Characteristics'!$C:$C,0))),"",INDEX('Policy Characteristics'!I:I,MATCH($C296,'Policy Characteristics'!$C:$C,0)))</f>
        <v>on/off</v>
      </c>
      <c r="P296" s="3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4" t="str">
        <f>IF(ISBLANK(INDEX('Policy Characteristics'!K:K,MATCH($C296,'Policy Characteristics'!$C:$C,0))),"",INDEX('Policy Characteristics'!K:K,MATCH($C296,'Policy Characteristics'!$C:$C,0)))</f>
        <v/>
      </c>
      <c r="R296" s="354" t="str">
        <f>IF(ISBLANK(INDEX('Policy Characteristics'!L:L,MATCH($C296,'Policy Characteristics'!$C:$C,0))),"",INDEX('Policy Characteristics'!L:L,MATCH($C296,'Policy Characteristics'!$C:$C,0)))</f>
        <v/>
      </c>
    </row>
    <row r="297" spans="1:19" s="354" customFormat="1" ht="20" customHeight="1">
      <c r="A297" s="354" t="str">
        <f>IF(ISBLANK(INDEX('Policy Characteristics'!A:A,MATCH($C297,'Policy Characteristics'!$C:$C,0))),"",INDEX('Policy Characteristics'!A:A,MATCH($C297,'Policy Characteristics'!$C:$C,0)))</f>
        <v>Electricity Supply</v>
      </c>
      <c r="B297" s="366" t="str">
        <f>IF(ISBLANK(INDEX('Policy Characteristics'!B:B,MATCH($C297,'Policy Characteristics'!$C:$C,0))),"",INDEX('Policy Characteristics'!B:B,MATCH($C297,'Policy Characteristics'!$C:$C,0)))</f>
        <v>Restrict New Power Plant Retrofits</v>
      </c>
      <c r="C297" s="354" t="str">
        <f t="shared" si="19"/>
        <v>Boolean Ban New Power Plant Retrofits</v>
      </c>
      <c r="D297" s="348" t="s">
        <v>772</v>
      </c>
      <c r="E297" s="253"/>
      <c r="F297" s="348" t="s">
        <v>773</v>
      </c>
      <c r="G297" s="253"/>
      <c r="H297" s="18">
        <v>2454</v>
      </c>
      <c r="I297" s="367" t="s">
        <v>670</v>
      </c>
      <c r="J297" s="368" t="str">
        <f>IF(ISBLANK(INDEX('Policy Characteristics'!D:D,MATCH($C297,'Policy Characteristics'!$C:$C,0))),"",INDEX('Policy Characteristics'!D:D,MATCH($C297,'Policy Characteristics'!$C:$C,0)))</f>
        <v>Restrict New Power Plant Retrofits</v>
      </c>
      <c r="K297" s="354" t="str">
        <f>IF(ISBLANK(INDEX('Policy Characteristics'!E:E,MATCH($C297,'Policy Characteristics'!$C:$C,0))),"",INDEX('Policy Characteristics'!E:E,MATCH($C297,'Policy Characteristics'!$C:$C,0)))</f>
        <v>elec ban new power plant retrofits</v>
      </c>
      <c r="L297" s="354">
        <f>IF(ISBLANK(INDEX('Policy Characteristics'!F:F,MATCH($C297,'Policy Characteristics'!$C:$C,0))),"",INDEX('Policy Characteristics'!F:F,MATCH($C297,'Policy Characteristics'!$C:$C,0)))</f>
        <v>0</v>
      </c>
      <c r="M297" s="354">
        <f>IF(ISBLANK(INDEX('Policy Characteristics'!G:G,MATCH($C297,'Policy Characteristics'!$C:$C,0))),"",INDEX('Policy Characteristics'!G:G,MATCH($C297,'Policy Characteristics'!$C:$C,0)))</f>
        <v>1</v>
      </c>
      <c r="N297" s="354">
        <f>IF(ISBLANK(INDEX('Policy Characteristics'!H:H,MATCH($C297,'Policy Characteristics'!$C:$C,0))),"",INDEX('Policy Characteristics'!H:H,MATCH($C297,'Policy Characteristics'!$C:$C,0)))</f>
        <v>1</v>
      </c>
      <c r="O297" s="354" t="str">
        <f>IF(ISBLANK(INDEX('Policy Characteristics'!I:I,MATCH($C297,'Policy Characteristics'!$C:$C,0))),"",INDEX('Policy Characteristics'!I:I,MATCH($C297,'Policy Characteristics'!$C:$C,0)))</f>
        <v>on/off</v>
      </c>
      <c r="P297" s="3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4" t="str">
        <f>IF(ISBLANK(INDEX('Policy Characteristics'!K:K,MATCH($C297,'Policy Characteristics'!$C:$C,0))),"",INDEX('Policy Characteristics'!K:K,MATCH($C297,'Policy Characteristics'!$C:$C,0)))</f>
        <v/>
      </c>
      <c r="R297" s="354" t="str">
        <f>IF(ISBLANK(INDEX('Policy Characteristics'!L:L,MATCH($C297,'Policy Characteristics'!$C:$C,0))),"",INDEX('Policy Characteristics'!L:L,MATCH($C297,'Policy Characteristics'!$C:$C,0)))</f>
        <v/>
      </c>
    </row>
    <row r="298" spans="1:19" s="354" customFormat="1" ht="20" customHeight="1">
      <c r="A298" s="354" t="str">
        <f>IF(ISBLANK(INDEX('Policy Characteristics'!A:A,MATCH($C298,'Policy Characteristics'!$C:$C,0))),"",INDEX('Policy Characteristics'!A:A,MATCH($C298,'Policy Characteristics'!$C:$C,0)))</f>
        <v>Electricity Supply</v>
      </c>
      <c r="B298" s="366" t="str">
        <f>IF(ISBLANK(INDEX('Policy Characteristics'!B:B,MATCH($C298,'Policy Characteristics'!$C:$C,0))),"",INDEX('Policy Characteristics'!B:B,MATCH($C298,'Policy Characteristics'!$C:$C,0)))</f>
        <v>Restrict New Power Plant Retrofits</v>
      </c>
      <c r="C298" s="354" t="str">
        <f t="shared" si="19"/>
        <v>Boolean Ban New Power Plant Retrofits</v>
      </c>
      <c r="D298" s="348" t="s">
        <v>774</v>
      </c>
      <c r="E298" s="253"/>
      <c r="F298" s="348" t="s">
        <v>775</v>
      </c>
      <c r="G298" s="253"/>
      <c r="H298" s="18">
        <v>2455</v>
      </c>
      <c r="I298" s="367" t="s">
        <v>670</v>
      </c>
      <c r="J298" s="368" t="str">
        <f>IF(ISBLANK(INDEX('Policy Characteristics'!D:D,MATCH($C298,'Policy Characteristics'!$C:$C,0))),"",INDEX('Policy Characteristics'!D:D,MATCH($C298,'Policy Characteristics'!$C:$C,0)))</f>
        <v>Restrict New Power Plant Retrofits</v>
      </c>
      <c r="K298" s="354" t="str">
        <f>IF(ISBLANK(INDEX('Policy Characteristics'!E:E,MATCH($C298,'Policy Characteristics'!$C:$C,0))),"",INDEX('Policy Characteristics'!E:E,MATCH($C298,'Policy Characteristics'!$C:$C,0)))</f>
        <v>elec ban new power plant retrofits</v>
      </c>
      <c r="L298" s="354">
        <f>IF(ISBLANK(INDEX('Policy Characteristics'!F:F,MATCH($C298,'Policy Characteristics'!$C:$C,0))),"",INDEX('Policy Characteristics'!F:F,MATCH($C298,'Policy Characteristics'!$C:$C,0)))</f>
        <v>0</v>
      </c>
      <c r="M298" s="354">
        <f>IF(ISBLANK(INDEX('Policy Characteristics'!G:G,MATCH($C298,'Policy Characteristics'!$C:$C,0))),"",INDEX('Policy Characteristics'!G:G,MATCH($C298,'Policy Characteristics'!$C:$C,0)))</f>
        <v>1</v>
      </c>
      <c r="N298" s="354">
        <f>IF(ISBLANK(INDEX('Policy Characteristics'!H:H,MATCH($C298,'Policy Characteristics'!$C:$C,0))),"",INDEX('Policy Characteristics'!H:H,MATCH($C298,'Policy Characteristics'!$C:$C,0)))</f>
        <v>1</v>
      </c>
      <c r="O298" s="354" t="str">
        <f>IF(ISBLANK(INDEX('Policy Characteristics'!I:I,MATCH($C298,'Policy Characteristics'!$C:$C,0))),"",INDEX('Policy Characteristics'!I:I,MATCH($C298,'Policy Characteristics'!$C:$C,0)))</f>
        <v>on/off</v>
      </c>
      <c r="P298" s="3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4" t="str">
        <f>IF(ISBLANK(INDEX('Policy Characteristics'!K:K,MATCH($C298,'Policy Characteristics'!$C:$C,0))),"",INDEX('Policy Characteristics'!K:K,MATCH($C298,'Policy Characteristics'!$C:$C,0)))</f>
        <v/>
      </c>
      <c r="R298" s="354" t="str">
        <f>IF(ISBLANK(INDEX('Policy Characteristics'!L:L,MATCH($C298,'Policy Characteristics'!$C:$C,0))),"",INDEX('Policy Characteristics'!L:L,MATCH($C298,'Policy Characteristics'!$C:$C,0)))</f>
        <v/>
      </c>
    </row>
    <row r="299" spans="1:19" s="354" customFormat="1" ht="20" customHeight="1">
      <c r="A299" s="354" t="str">
        <f>IF(ISBLANK(INDEX('Policy Characteristics'!A:A,MATCH($C299,'Policy Characteristics'!$C:$C,0))),"",INDEX('Policy Characteristics'!A:A,MATCH($C299,'Policy Characteristics'!$C:$C,0)))</f>
        <v>Electricity Supply</v>
      </c>
      <c r="B299" s="366" t="str">
        <f>IF(ISBLANK(INDEX('Policy Characteristics'!B:B,MATCH($C299,'Policy Characteristics'!$C:$C,0))),"",INDEX('Policy Characteristics'!B:B,MATCH($C299,'Policy Characteristics'!$C:$C,0)))</f>
        <v>Restrict New Power Plant Retrofits</v>
      </c>
      <c r="C299" s="354" t="str">
        <f t="shared" si="19"/>
        <v>Boolean Ban New Power Plant Retrofits</v>
      </c>
      <c r="D299" s="348" t="s">
        <v>776</v>
      </c>
      <c r="E299" s="253"/>
      <c r="F299" s="348" t="s">
        <v>777</v>
      </c>
      <c r="G299" s="253"/>
      <c r="H299" s="18">
        <v>2456</v>
      </c>
      <c r="I299" s="367" t="s">
        <v>670</v>
      </c>
      <c r="J299" s="368" t="str">
        <f>IF(ISBLANK(INDEX('Policy Characteristics'!D:D,MATCH($C299,'Policy Characteristics'!$C:$C,0))),"",INDEX('Policy Characteristics'!D:D,MATCH($C299,'Policy Characteristics'!$C:$C,0)))</f>
        <v>Restrict New Power Plant Retrofits</v>
      </c>
      <c r="K299" s="354" t="str">
        <f>IF(ISBLANK(INDEX('Policy Characteristics'!E:E,MATCH($C299,'Policy Characteristics'!$C:$C,0))),"",INDEX('Policy Characteristics'!E:E,MATCH($C299,'Policy Characteristics'!$C:$C,0)))</f>
        <v>elec ban new power plant retrofits</v>
      </c>
      <c r="L299" s="354">
        <f>IF(ISBLANK(INDEX('Policy Characteristics'!F:F,MATCH($C299,'Policy Characteristics'!$C:$C,0))),"",INDEX('Policy Characteristics'!F:F,MATCH($C299,'Policy Characteristics'!$C:$C,0)))</f>
        <v>0</v>
      </c>
      <c r="M299" s="354">
        <f>IF(ISBLANK(INDEX('Policy Characteristics'!G:G,MATCH($C299,'Policy Characteristics'!$C:$C,0))),"",INDEX('Policy Characteristics'!G:G,MATCH($C299,'Policy Characteristics'!$C:$C,0)))</f>
        <v>1</v>
      </c>
      <c r="N299" s="354">
        <f>IF(ISBLANK(INDEX('Policy Characteristics'!H:H,MATCH($C299,'Policy Characteristics'!$C:$C,0))),"",INDEX('Policy Characteristics'!H:H,MATCH($C299,'Policy Characteristics'!$C:$C,0)))</f>
        <v>1</v>
      </c>
      <c r="O299" s="354" t="str">
        <f>IF(ISBLANK(INDEX('Policy Characteristics'!I:I,MATCH($C299,'Policy Characteristics'!$C:$C,0))),"",INDEX('Policy Characteristics'!I:I,MATCH($C299,'Policy Characteristics'!$C:$C,0)))</f>
        <v>on/off</v>
      </c>
      <c r="P299" s="3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4" t="str">
        <f>IF(ISBLANK(INDEX('Policy Characteristics'!K:K,MATCH($C299,'Policy Characteristics'!$C:$C,0))),"",INDEX('Policy Characteristics'!K:K,MATCH($C299,'Policy Characteristics'!$C:$C,0)))</f>
        <v/>
      </c>
      <c r="R299" s="354" t="str">
        <f>IF(ISBLANK(INDEX('Policy Characteristics'!L:L,MATCH($C299,'Policy Characteristics'!$C:$C,0))),"",INDEX('Policy Characteristics'!L:L,MATCH($C299,'Policy Characteristics'!$C:$C,0)))</f>
        <v/>
      </c>
    </row>
    <row r="300" spans="1:19" s="354" customFormat="1" ht="20" customHeight="1">
      <c r="A300" s="354" t="str">
        <f>IF(ISBLANK(INDEX('Policy Characteristics'!A:A,MATCH($C300,'Policy Characteristics'!$C:$C,0))),"",INDEX('Policy Characteristics'!A:A,MATCH($C300,'Policy Characteristics'!$C:$C,0)))</f>
        <v>Electricity Supply</v>
      </c>
      <c r="B300" s="366" t="str">
        <f>IF(ISBLANK(INDEX('Policy Characteristics'!B:B,MATCH($C300,'Policy Characteristics'!$C:$C,0))),"",INDEX('Policy Characteristics'!B:B,MATCH($C300,'Policy Characteristics'!$C:$C,0)))</f>
        <v>Restrict New Power Plant Retrofits</v>
      </c>
      <c r="C300" s="354" t="str">
        <f t="shared" si="19"/>
        <v>Boolean Ban New Power Plant Retrofits</v>
      </c>
      <c r="D300" s="348" t="s">
        <v>778</v>
      </c>
      <c r="E300" s="253"/>
      <c r="F300" s="348" t="s">
        <v>779</v>
      </c>
      <c r="G300" s="253"/>
      <c r="H300" s="18">
        <v>2457</v>
      </c>
      <c r="I300" s="367" t="s">
        <v>680</v>
      </c>
      <c r="J300" s="368" t="str">
        <f>IF(ISBLANK(INDEX('Policy Characteristics'!D:D,MATCH($C300,'Policy Characteristics'!$C:$C,0))),"",INDEX('Policy Characteristics'!D:D,MATCH($C300,'Policy Characteristics'!$C:$C,0)))</f>
        <v>Restrict New Power Plant Retrofits</v>
      </c>
      <c r="K300" s="354" t="str">
        <f>IF(ISBLANK(INDEX('Policy Characteristics'!E:E,MATCH($C300,'Policy Characteristics'!$C:$C,0))),"",INDEX('Policy Characteristics'!E:E,MATCH($C300,'Policy Characteristics'!$C:$C,0)))</f>
        <v>elec ban new power plant retrofits</v>
      </c>
      <c r="L300" s="354">
        <f>IF(ISBLANK(INDEX('Policy Characteristics'!F:F,MATCH($C300,'Policy Characteristics'!$C:$C,0))),"",INDEX('Policy Characteristics'!F:F,MATCH($C300,'Policy Characteristics'!$C:$C,0)))</f>
        <v>0</v>
      </c>
      <c r="M300" s="354">
        <f>IF(ISBLANK(INDEX('Policy Characteristics'!G:G,MATCH($C300,'Policy Characteristics'!$C:$C,0))),"",INDEX('Policy Characteristics'!G:G,MATCH($C300,'Policy Characteristics'!$C:$C,0)))</f>
        <v>1</v>
      </c>
      <c r="N300" s="354">
        <f>IF(ISBLANK(INDEX('Policy Characteristics'!H:H,MATCH($C300,'Policy Characteristics'!$C:$C,0))),"",INDEX('Policy Characteristics'!H:H,MATCH($C300,'Policy Characteristics'!$C:$C,0)))</f>
        <v>1</v>
      </c>
      <c r="O300" s="354" t="str">
        <f>IF(ISBLANK(INDEX('Policy Characteristics'!I:I,MATCH($C300,'Policy Characteristics'!$C:$C,0))),"",INDEX('Policy Characteristics'!I:I,MATCH($C300,'Policy Characteristics'!$C:$C,0)))</f>
        <v>on/off</v>
      </c>
      <c r="P300" s="3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4" t="str">
        <f>IF(ISBLANK(INDEX('Policy Characteristics'!K:K,MATCH($C300,'Policy Characteristics'!$C:$C,0))),"",INDEX('Policy Characteristics'!K:K,MATCH($C300,'Policy Characteristics'!$C:$C,0)))</f>
        <v/>
      </c>
      <c r="R300" s="354" t="str">
        <f>IF(ISBLANK(INDEX('Policy Characteristics'!L:L,MATCH($C300,'Policy Characteristics'!$C:$C,0))),"",INDEX('Policy Characteristics'!L:L,MATCH($C300,'Policy Characteristics'!$C:$C,0)))</f>
        <v/>
      </c>
    </row>
    <row r="301" spans="1:19" s="354" customFormat="1" ht="20" customHeight="1">
      <c r="A301" s="354" t="str">
        <f>IF(ISBLANK(INDEX('Policy Characteristics'!A:A,MATCH($C301,'Policy Characteristics'!$C:$C,0))),"",INDEX('Policy Characteristics'!A:A,MATCH($C301,'Policy Characteristics'!$C:$C,0)))</f>
        <v>Electricity Supply</v>
      </c>
      <c r="B301" s="366" t="str">
        <f>IF(ISBLANK(INDEX('Policy Characteristics'!B:B,MATCH($C301,'Policy Characteristics'!$C:$C,0))),"",INDEX('Policy Characteristics'!B:B,MATCH($C301,'Policy Characteristics'!$C:$C,0)))</f>
        <v>Restrict New Power Plant Retrofits</v>
      </c>
      <c r="C301" s="354" t="str">
        <f t="shared" si="19"/>
        <v>Boolean Ban New Power Plant Retrofits</v>
      </c>
      <c r="D301" s="348" t="s">
        <v>780</v>
      </c>
      <c r="E301" s="253"/>
      <c r="F301" s="348" t="s">
        <v>781</v>
      </c>
      <c r="G301" s="253"/>
      <c r="H301" s="18">
        <v>2458</v>
      </c>
      <c r="I301" s="367" t="s">
        <v>680</v>
      </c>
      <c r="J301" s="368" t="str">
        <f>IF(ISBLANK(INDEX('Policy Characteristics'!D:D,MATCH($C301,'Policy Characteristics'!$C:$C,0))),"",INDEX('Policy Characteristics'!D:D,MATCH($C301,'Policy Characteristics'!$C:$C,0)))</f>
        <v>Restrict New Power Plant Retrofits</v>
      </c>
      <c r="K301" s="354" t="str">
        <f>IF(ISBLANK(INDEX('Policy Characteristics'!E:E,MATCH($C301,'Policy Characteristics'!$C:$C,0))),"",INDEX('Policy Characteristics'!E:E,MATCH($C301,'Policy Characteristics'!$C:$C,0)))</f>
        <v>elec ban new power plant retrofits</v>
      </c>
      <c r="L301" s="354">
        <f>IF(ISBLANK(INDEX('Policy Characteristics'!F:F,MATCH($C301,'Policy Characteristics'!$C:$C,0))),"",INDEX('Policy Characteristics'!F:F,MATCH($C301,'Policy Characteristics'!$C:$C,0)))</f>
        <v>0</v>
      </c>
      <c r="M301" s="354">
        <f>IF(ISBLANK(INDEX('Policy Characteristics'!G:G,MATCH($C301,'Policy Characteristics'!$C:$C,0))),"",INDEX('Policy Characteristics'!G:G,MATCH($C301,'Policy Characteristics'!$C:$C,0)))</f>
        <v>1</v>
      </c>
      <c r="N301" s="354">
        <f>IF(ISBLANK(INDEX('Policy Characteristics'!H:H,MATCH($C301,'Policy Characteristics'!$C:$C,0))),"",INDEX('Policy Characteristics'!H:H,MATCH($C301,'Policy Characteristics'!$C:$C,0)))</f>
        <v>1</v>
      </c>
      <c r="O301" s="354" t="str">
        <f>IF(ISBLANK(INDEX('Policy Characteristics'!I:I,MATCH($C301,'Policy Characteristics'!$C:$C,0))),"",INDEX('Policy Characteristics'!I:I,MATCH($C301,'Policy Characteristics'!$C:$C,0)))</f>
        <v>on/off</v>
      </c>
      <c r="P301" s="3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4" t="str">
        <f>IF(ISBLANK(INDEX('Policy Characteristics'!K:K,MATCH($C301,'Policy Characteristics'!$C:$C,0))),"",INDEX('Policy Characteristics'!K:K,MATCH($C301,'Policy Characteristics'!$C:$C,0)))</f>
        <v/>
      </c>
      <c r="R301" s="354" t="str">
        <f>IF(ISBLANK(INDEX('Policy Characteristics'!L:L,MATCH($C301,'Policy Characteristics'!$C:$C,0))),"",INDEX('Policy Characteristics'!L:L,MATCH($C301,'Policy Characteristics'!$C:$C,0)))</f>
        <v/>
      </c>
    </row>
    <row r="302" spans="1:19" s="354" customFormat="1" ht="20" customHeight="1">
      <c r="A302" s="354" t="str">
        <f>IF(ISBLANK(INDEX('Policy Characteristics'!A:A,MATCH($C302,'Policy Characteristics'!$C:$C,0))),"",INDEX('Policy Characteristics'!A:A,MATCH($C302,'Policy Characteristics'!$C:$C,0)))</f>
        <v>Electricity Supply</v>
      </c>
      <c r="B302" s="366" t="str">
        <f>IF(ISBLANK(INDEX('Policy Characteristics'!B:B,MATCH($C302,'Policy Characteristics'!$C:$C,0))),"",INDEX('Policy Characteristics'!B:B,MATCH($C302,'Policy Characteristics'!$C:$C,0)))</f>
        <v>Restrict New Power Plant Retrofits</v>
      </c>
      <c r="C302" s="354" t="str">
        <f t="shared" si="19"/>
        <v>Boolean Ban New Power Plant Retrofits</v>
      </c>
      <c r="D302" s="348" t="s">
        <v>782</v>
      </c>
      <c r="E302" s="253"/>
      <c r="F302" s="348" t="s">
        <v>783</v>
      </c>
      <c r="G302" s="253"/>
      <c r="H302" s="18">
        <v>2459</v>
      </c>
      <c r="I302" s="367" t="s">
        <v>680</v>
      </c>
      <c r="J302" s="368" t="str">
        <f>IF(ISBLANK(INDEX('Policy Characteristics'!D:D,MATCH($C302,'Policy Characteristics'!$C:$C,0))),"",INDEX('Policy Characteristics'!D:D,MATCH($C302,'Policy Characteristics'!$C:$C,0)))</f>
        <v>Restrict New Power Plant Retrofits</v>
      </c>
      <c r="K302" s="354" t="str">
        <f>IF(ISBLANK(INDEX('Policy Characteristics'!E:E,MATCH($C302,'Policy Characteristics'!$C:$C,0))),"",INDEX('Policy Characteristics'!E:E,MATCH($C302,'Policy Characteristics'!$C:$C,0)))</f>
        <v>elec ban new power plant retrofits</v>
      </c>
      <c r="L302" s="354">
        <f>IF(ISBLANK(INDEX('Policy Characteristics'!F:F,MATCH($C302,'Policy Characteristics'!$C:$C,0))),"",INDEX('Policy Characteristics'!F:F,MATCH($C302,'Policy Characteristics'!$C:$C,0)))</f>
        <v>0</v>
      </c>
      <c r="M302" s="354">
        <f>IF(ISBLANK(INDEX('Policy Characteristics'!G:G,MATCH($C302,'Policy Characteristics'!$C:$C,0))),"",INDEX('Policy Characteristics'!G:G,MATCH($C302,'Policy Characteristics'!$C:$C,0)))</f>
        <v>1</v>
      </c>
      <c r="N302" s="354">
        <f>IF(ISBLANK(INDEX('Policy Characteristics'!H:H,MATCH($C302,'Policy Characteristics'!$C:$C,0))),"",INDEX('Policy Characteristics'!H:H,MATCH($C302,'Policy Characteristics'!$C:$C,0)))</f>
        <v>1</v>
      </c>
      <c r="O302" s="354" t="str">
        <f>IF(ISBLANK(INDEX('Policy Characteristics'!I:I,MATCH($C302,'Policy Characteristics'!$C:$C,0))),"",INDEX('Policy Characteristics'!I:I,MATCH($C302,'Policy Characteristics'!$C:$C,0)))</f>
        <v>on/off</v>
      </c>
      <c r="P302" s="354"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354" t="str">
        <f>IF(ISBLANK(INDEX('Policy Characteristics'!K:K,MATCH($C302,'Policy Characteristics'!$C:$C,0))),"",INDEX('Policy Characteristics'!K:K,MATCH($C302,'Policy Characteristics'!$C:$C,0)))</f>
        <v/>
      </c>
      <c r="R302" s="354" t="str">
        <f>IF(ISBLANK(INDEX('Policy Characteristics'!L:L,MATCH($C302,'Policy Characteristics'!$C:$C,0))),"",INDEX('Policy Characteristics'!L:L,MATCH($C302,'Policy Characteristics'!$C:$C,0)))</f>
        <v/>
      </c>
    </row>
    <row r="303" spans="1:19" s="354" customFormat="1" ht="20" customHeight="1">
      <c r="A303" s="354" t="str">
        <f>IF(ISBLANK(INDEX('Policy Characteristics'!A:A,MATCH($C303,'Policy Characteristics'!$C:$C,0))),"",INDEX('Policy Characteristics'!A:A,MATCH($C303,'Policy Characteristics'!$C:$C,0)))</f>
        <v>Electricity Supply</v>
      </c>
      <c r="B303" s="366" t="str">
        <f>IF(ISBLANK(INDEX('Policy Characteristics'!B:B,MATCH($C303,'Policy Characteristics'!$C:$C,0))),"",INDEX('Policy Characteristics'!B:B,MATCH($C303,'Policy Characteristics'!$C:$C,0)))</f>
        <v>Renewable Portfolio Standard</v>
      </c>
      <c r="C303" t="s">
        <v>225</v>
      </c>
      <c r="D303" s="253"/>
      <c r="E303" s="253"/>
      <c r="F303" s="253"/>
      <c r="G303" s="253"/>
      <c r="H303" s="18">
        <v>508</v>
      </c>
      <c r="I303" s="367" t="s">
        <v>670</v>
      </c>
      <c r="J303" s="368" t="str">
        <f>IF(ISBLANK(INDEX('Policy Characteristics'!D:D,MATCH($C303,'Policy Characteristics'!$C:$C,0))),"",INDEX('Policy Characteristics'!D:D,MATCH($C303,'Policy Characteristics'!$C:$C,0)))</f>
        <v>Renewable Portfolio Standard</v>
      </c>
      <c r="K303" s="354" t="str">
        <f>IF(ISBLANK(INDEX('Policy Characteristics'!E:E,MATCH($C303,'Policy Characteristics'!$C:$C,0))),"",INDEX('Policy Characteristics'!E:E,MATCH($C303,'Policy Characteristics'!$C:$C,0)))</f>
        <v>elec renewable portfolio standards</v>
      </c>
      <c r="L303" s="222">
        <f>IF(ISBLANK(INDEX('Policy Characteristics'!F:F,MATCH($C303,'Policy Characteristics'!$C:$C,0))),"",INDEX('Policy Characteristics'!F:F,MATCH($C303,'Policy Characteristics'!$C:$C,0)))</f>
        <v>0</v>
      </c>
      <c r="M303" s="222">
        <f>IF(ISBLANK(INDEX('Policy Characteristics'!G:G,MATCH($C303,'Policy Characteristics'!$C:$C,0))),"",INDEX('Policy Characteristics'!G:G,MATCH($C303,'Policy Characteristics'!$C:$C,0)))</f>
        <v>1</v>
      </c>
      <c r="N303" s="222">
        <f>IF(ISBLANK(INDEX('Policy Characteristics'!H:H,MATCH($C303,'Policy Characteristics'!$C:$C,0))),"",INDEX('Policy Characteristics'!H:H,MATCH($C303,'Policy Characteristics'!$C:$C,0)))</f>
        <v>0.01</v>
      </c>
      <c r="O303" s="354" t="str">
        <f>IF(ISBLANK(INDEX('Policy Characteristics'!I:I,MATCH($C303,'Policy Characteristics'!$C:$C,0))),"",INDEX('Policy Characteristics'!I:I,MATCH($C303,'Policy Characteristics'!$C:$C,0)))</f>
        <v>% of electricity generation</v>
      </c>
      <c r="P303" s="354"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biomass, geothermal, and hydrogen) in 2050.  This policy has no effect until the user-set value exceeds the existing fraction of renewable electricity. Also note that the model incorporates a cap on the RPS credit price. If the RPS credit price hits this $/MWh amount in a given year, the model will not deploy any additional RPS qualifying resources. In the BAU scenario this cap is 89.37 $/MWh (approximately KRW 100,700/MWh). You can change the maximum RPS credit price in the Clean Electricity Standard Alternative Compliance Payment lever. // **Guidance for setting values:** According to Korea’s 11th Basic Plan for Long-term Electricity Supply and Demand, the combined share of renewable energy sources is expected to reach 18.8% (120.9 TWh) in 2030 and 29.2% (205.7 TWh) in 2038. Setting exceptionally high RPS targets significantly increases uncertainty regarding policy implementation costs. To ensure accuracy in such scenarios, we recommend using supplementary modeling to analyze detailed cost impacts.</v>
      </c>
      <c r="Q303" s="354" t="str">
        <f>IF(ISBLANK(INDEX('Policy Characteristics'!K:K,MATCH($C303,'Policy Characteristics'!$C:$C,0))),"",INDEX('Policy Characteristics'!K:K,MATCH($C303,'Policy Characteristics'!$C:$C,0)))</f>
        <v/>
      </c>
      <c r="R303" s="354" t="str">
        <f>IF(ISBLANK(INDEX('Policy Characteristics'!L:L,MATCH($C303,'Policy Characteristics'!$C:$C,0))),"",INDEX('Policy Characteristics'!L:L,MATCH($C303,'Policy Characteristics'!$C:$C,0)))</f>
        <v/>
      </c>
    </row>
    <row r="304" spans="1:19" s="354" customFormat="1" ht="15">
      <c r="A304" s="354" t="str">
        <f>IF(ISBLANK(INDEX('Policy Characteristics'!A:A,MATCH($C304,'Policy Characteristics'!$C:$C,0))),"",INDEX('Policy Characteristics'!A:A,MATCH($C304,'Policy Characteristics'!$C:$C,0)))</f>
        <v>Electricity Supply</v>
      </c>
      <c r="B304" s="366" t="str">
        <f>IF(ISBLANK(INDEX('Policy Characteristics'!B:B,MATCH($C304,'Policy Characteristics'!$C:$C,0))),"",INDEX('Policy Characteristics'!B:B,MATCH($C304,'Policy Characteristics'!$C:$C,0)))</f>
        <v>Clean Electricity Standard</v>
      </c>
      <c r="C304" t="s">
        <v>3869</v>
      </c>
      <c r="D304" s="253"/>
      <c r="E304" s="253"/>
      <c r="F304" s="253"/>
      <c r="G304" s="253"/>
      <c r="H304" s="18">
        <v>2770</v>
      </c>
      <c r="I304" s="367" t="s">
        <v>670</v>
      </c>
      <c r="J304" s="368" t="str">
        <f>IF(ISBLANK(INDEX('Policy Characteristics'!D:D,MATCH($C304,'Policy Characteristics'!$C:$C,0))),"",INDEX('Policy Characteristics'!D:D,MATCH($C304,'Policy Characteristics'!$C:$C,0)))</f>
        <v>Clean Electricity Standard</v>
      </c>
      <c r="K304" s="354" t="str">
        <f>IF(ISBLANK(INDEX('Policy Characteristics'!E:E,MATCH($C304,'Policy Characteristics'!$C:$C,0))),"",INDEX('Policy Characteristics'!E:E,MATCH($C304,'Policy Characteristics'!$C:$C,0)))</f>
        <v>elec clean electricity standards</v>
      </c>
      <c r="L304" s="222">
        <f>IF(ISBLANK(INDEX('Policy Characteristics'!F:F,MATCH($C304,'Policy Characteristics'!$C:$C,0))),"",INDEX('Policy Characteristics'!F:F,MATCH($C304,'Policy Characteristics'!$C:$C,0)))</f>
        <v>0</v>
      </c>
      <c r="M304" s="222">
        <f>IF(ISBLANK(INDEX('Policy Characteristics'!G:G,MATCH($C304,'Policy Characteristics'!$C:$C,0))),"",INDEX('Policy Characteristics'!G:G,MATCH($C304,'Policy Characteristics'!$C:$C,0)))</f>
        <v>1</v>
      </c>
      <c r="N304" s="222">
        <f>IF(ISBLANK(INDEX('Policy Characteristics'!H:H,MATCH($C304,'Policy Characteristics'!$C:$C,0))),"",INDEX('Policy Characteristics'!H:H,MATCH($C304,'Policy Characteristics'!$C:$C,0)))</f>
        <v>0.01</v>
      </c>
      <c r="O304" s="354" t="str">
        <f>IF(ISBLANK(INDEX('Policy Characteristics'!I:I,MATCH($C304,'Policy Characteristics'!$C:$C,0))),"",INDEX('Policy Characteristics'!I:I,MATCH($C304,'Policy Characteristics'!$C:$C,0)))</f>
        <v>% of electricity generation</v>
      </c>
      <c r="P304" s="354" t="str">
        <f>IF(ISBLANK(INDEX('Policy Characteristics'!J:J,MATCH($C304,'Policy Characteristics'!$C:$C,0))),"",INDEX('Policy Characteristics'!J:J,MATCH($C304,'Policy Characteristics'!$C:$C,0)))</f>
        <v>**Description:** This policy specifies the fraction of electricity generation that must come from qualified carbon-free energy sources (including wind, solar, biomass, nuclear, hydro, and geothermal) in 2050. The policy lever becomes effective only when the user-defined target exceeds the existing national baseline, which is projected to reach approximately 47%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4" s="354" t="str">
        <f>IF(ISBLANK(INDEX('Policy Characteristics'!K:K,MATCH($C304,'Policy Characteristics'!$C:$C,0))),"",INDEX('Policy Characteristics'!K:K,MATCH($C304,'Policy Characteristics'!$C:$C,0)))</f>
        <v>electricity-sector-main.html#ces</v>
      </c>
      <c r="R304" s="354" t="str">
        <f>IF(ISBLANK(INDEX('Policy Characteristics'!L:L,MATCH($C304,'Policy Characteristics'!$C:$C,0))),"",INDEX('Policy Characteristics'!L:L,MATCH($C304,'Policy Characteristics'!$C:$C,0)))</f>
        <v>clean-energy-standard.html</v>
      </c>
      <c r="S304" s="345" t="s">
        <v>3871</v>
      </c>
    </row>
    <row r="305" spans="1:18" s="354" customFormat="1" ht="20" customHeight="1">
      <c r="A305" s="354" t="str">
        <f>IF(ISBLANK(INDEX('Policy Characteristics'!A:A,MATCH($C305,'Policy Characteristics'!$C:$C,0))),"",INDEX('Policy Characteristics'!A:A,MATCH($C305,'Policy Characteristics'!$C:$C,0)))</f>
        <v>Electricity Supply</v>
      </c>
      <c r="B305" s="366" t="str">
        <f>IF(ISBLANK(INDEX('Policy Characteristics'!B:B,MATCH($C305,'Policy Characteristics'!$C:$C,0))),"",INDEX('Policy Characteristics'!B:B,MATCH($C305,'Policy Characteristics'!$C:$C,0)))</f>
        <v>Clean Electricity Standard Foresight</v>
      </c>
      <c r="C305" t="s">
        <v>232</v>
      </c>
      <c r="D305" s="253"/>
      <c r="E305" s="253"/>
      <c r="F305" s="253"/>
      <c r="G305" s="253"/>
      <c r="H305" s="18">
        <v>2234</v>
      </c>
      <c r="I305" s="367" t="s">
        <v>680</v>
      </c>
      <c r="J305" s="368" t="str">
        <f>IF(ISBLANK(INDEX('Policy Characteristics'!D:D,MATCH($C305,'Policy Characteristics'!$C:$C,0))),"",INDEX('Policy Characteristics'!D:D,MATCH($C305,'Policy Characteristics'!$C:$C,0)))</f>
        <v/>
      </c>
      <c r="K305" s="354" t="str">
        <f>IF(ISBLANK(INDEX('Policy Characteristics'!E:E,MATCH($C305,'Policy Characteristics'!$C:$C,0))),"",INDEX('Policy Characteristics'!E:E,MATCH($C305,'Policy Characteristics'!$C:$C,0)))</f>
        <v/>
      </c>
      <c r="L305" s="245">
        <f>IF(ISBLANK(INDEX('Policy Characteristics'!F:F,MATCH($C305,'Policy Characteristics'!$C:$C,0))),"",INDEX('Policy Characteristics'!F:F,MATCH($C305,'Policy Characteristics'!$C:$C,0)))</f>
        <v>0</v>
      </c>
      <c r="M305" s="245">
        <f>IF(ISBLANK(INDEX('Policy Characteristics'!G:G,MATCH($C305,'Policy Characteristics'!$C:$C,0))),"",INDEX('Policy Characteristics'!G:G,MATCH($C305,'Policy Characteristics'!$C:$C,0)))</f>
        <v>1</v>
      </c>
      <c r="N305" s="245">
        <f>IF(ISBLANK(INDEX('Policy Characteristics'!H:H,MATCH($C305,'Policy Characteristics'!$C:$C,0))),"",INDEX('Policy Characteristics'!H:H,MATCH($C305,'Policy Characteristics'!$C:$C,0)))</f>
        <v>1</v>
      </c>
      <c r="O305" s="354" t="str">
        <f>IF(ISBLANK(INDEX('Policy Characteristics'!I:I,MATCH($C305,'Policy Characteristics'!$C:$C,0))),"",INDEX('Policy Characteristics'!I:I,MATCH($C305,'Policy Characteristics'!$C:$C,0)))</f>
        <v>on/off</v>
      </c>
      <c r="P305" s="354"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354" t="str">
        <f>IF(ISBLANK(INDEX('Policy Characteristics'!K:K,MATCH($C305,'Policy Characteristics'!$C:$C,0))),"",INDEX('Policy Characteristics'!K:K,MATCH($C305,'Policy Characteristics'!$C:$C,0)))</f>
        <v/>
      </c>
      <c r="R305" s="354" t="str">
        <f>IF(ISBLANK(INDEX('Policy Characteristics'!L:L,MATCH($C305,'Policy Characteristics'!$C:$C,0))),"",INDEX('Policy Characteristics'!L:L,MATCH($C305,'Policy Characteristics'!$C:$C,0)))</f>
        <v/>
      </c>
    </row>
    <row r="306" spans="1:18" s="354" customFormat="1" ht="20" customHeight="1">
      <c r="A306" s="354" t="str">
        <f>IF(ISBLANK(INDEX('Policy Characteristics'!A:A,MATCH($C306,'Policy Characteristics'!$C:$C,0))),"",INDEX('Policy Characteristics'!A:A,MATCH($C306,'Policy Characteristics'!$C:$C,0)))</f>
        <v>Electricity Supply</v>
      </c>
      <c r="B306" s="366" t="str">
        <f>IF(ISBLANK(INDEX('Policy Characteristics'!B:B,MATCH($C306,'Policy Characteristics'!$C:$C,0))),"",INDEX('Policy Characteristics'!B:B,MATCH($C306,'Policy Characteristics'!$C:$C,0)))</f>
        <v xml:space="preserve">Lift the Clean Electricity Standard Alternative Compliance Payment </v>
      </c>
      <c r="C306" t="s">
        <v>235</v>
      </c>
      <c r="D306" s="253"/>
      <c r="E306" s="253"/>
      <c r="F306" s="253"/>
      <c r="G306" s="253"/>
      <c r="H306" s="18">
        <v>2285</v>
      </c>
      <c r="I306" s="367" t="s">
        <v>680</v>
      </c>
      <c r="J306" s="368" t="str">
        <f>IF(ISBLANK(INDEX('Policy Characteristics'!D:D,MATCH($C306,'Policy Characteristics'!$C:$C,0))),"",INDEX('Policy Characteristics'!D:D,MATCH($C306,'Policy Characteristics'!$C:$C,0)))</f>
        <v>Clean Electricity Standard</v>
      </c>
      <c r="K306" s="354" t="str">
        <f>IF(ISBLANK(INDEX('Policy Characteristics'!E:E,MATCH($C306,'Policy Characteristics'!$C:$C,0))),"",INDEX('Policy Characteristics'!E:E,MATCH($C306,'Policy Characteristics'!$C:$C,0)))</f>
        <v>elec non BAU RACP</v>
      </c>
      <c r="L306" s="245">
        <f>IF(ISBLANK(INDEX('Policy Characteristics'!F:F,MATCH($C306,'Policy Characteristics'!$C:$C,0))),"",INDEX('Policy Characteristics'!F:F,MATCH($C306,'Policy Characteristics'!$C:$C,0)))</f>
        <v>0</v>
      </c>
      <c r="M306" s="245">
        <f>IF(ISBLANK(INDEX('Policy Characteristics'!G:G,MATCH($C306,'Policy Characteristics'!$C:$C,0))),"",INDEX('Policy Characteristics'!G:G,MATCH($C306,'Policy Characteristics'!$C:$C,0)))</f>
        <v>1</v>
      </c>
      <c r="N306" s="245">
        <f>IF(ISBLANK(INDEX('Policy Characteristics'!H:H,MATCH($C306,'Policy Characteristics'!$C:$C,0))),"",INDEX('Policy Characteristics'!H:H,MATCH($C306,'Policy Characteristics'!$C:$C,0)))</f>
        <v>1</v>
      </c>
      <c r="O306" s="354" t="str">
        <f>IF(ISBLANK(INDEX('Policy Characteristics'!I:I,MATCH($C306,'Policy Characteristics'!$C:$C,0))),"",INDEX('Policy Characteristics'!I:I,MATCH($C306,'Policy Characteristics'!$C:$C,0)))</f>
        <v>on/off</v>
      </c>
      <c r="P306" s="354"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354" t="str">
        <f>IF(ISBLANK(INDEX('Policy Characteristics'!K:K,MATCH($C306,'Policy Characteristics'!$C:$C,0))),"",INDEX('Policy Characteristics'!K:K,MATCH($C306,'Policy Characteristics'!$C:$C,0)))</f>
        <v/>
      </c>
      <c r="R306" s="354" t="str">
        <f>IF(ISBLANK(INDEX('Policy Characteristics'!L:L,MATCH($C306,'Policy Characteristics'!$C:$C,0))),"",INDEX('Policy Characteristics'!L:L,MATCH($C306,'Policy Characteristics'!$C:$C,0)))</f>
        <v/>
      </c>
    </row>
    <row r="307" spans="1:18" s="345" customFormat="1" ht="20" customHeight="1">
      <c r="A307" s="354" t="str">
        <f>IF(ISBLANK(INDEX('Policy Characteristics'!A:A,MATCH($C307,'Policy Characteristics'!$C:$C,0))),"",INDEX('Policy Characteristics'!A:A,MATCH($C307,'Policy Characteristics'!$C:$C,0)))</f>
        <v>Electricity Supply</v>
      </c>
      <c r="B307" s="366" t="str">
        <f>IF(ISBLANK(INDEX('Policy Characteristics'!B:B,MATCH($C307,'Policy Characteristics'!$C:$C,0))),"",INDEX('Policy Characteristics'!B:B,MATCH($C307,'Policy Characteristics'!$C:$C,0)))</f>
        <v>Change Electricity Exports</v>
      </c>
      <c r="C307" s="345" t="s">
        <v>239</v>
      </c>
      <c r="D307" s="348"/>
      <c r="E307" s="348"/>
      <c r="F307" s="348"/>
      <c r="G307" s="348"/>
      <c r="H307" s="241">
        <v>148</v>
      </c>
      <c r="I307" s="367" t="s">
        <v>3842</v>
      </c>
      <c r="J307" s="368" t="str">
        <f>IF(ISBLANK(INDEX('Policy Characteristics'!D:D,MATCH($C307,'Policy Characteristics'!$C:$C,0))),"",INDEX('Policy Characteristics'!D:D,MATCH($C307,'Policy Characteristics'!$C:$C,0)))</f>
        <v>Electricity Imports and Exports</v>
      </c>
      <c r="K307" s="354" t="str">
        <f>IF(ISBLANK(INDEX('Policy Characteristics'!E:E,MATCH($C307,'Policy Characteristics'!$C:$C,0))),"",INDEX('Policy Characteristics'!E:E,MATCH($C307,'Policy Characteristics'!$C:$C,0)))</f>
        <v>elec change exports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4" t="str">
        <f>IF(ISBLANK(INDEX('Policy Characteristics'!I:I,MATCH($C307,'Policy Characteristics'!$C:$C,0))),"",INDEX('Policy Characteristics'!I:I,MATCH($C307,'Policy Characteristics'!$C:$C,0)))</f>
        <v>% change in exports</v>
      </c>
      <c r="P307" s="354" t="str">
        <f>IF(ISBLANK(INDEX('Policy Characteristics'!J:J,MATCH($C307,'Policy Characteristics'!$C:$C,0))),"",INDEX('Policy Characteristics'!J:J,MATCH($C307,'Policy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7" s="354" t="str">
        <f>IF(ISBLANK(INDEX('Policy Characteristics'!K:K,MATCH($C307,'Policy Characteristics'!$C:$C,0))),"",INDEX('Policy Characteristics'!K:K,MATCH($C307,'Policy Characteristics'!$C:$C,0)))</f>
        <v>electricity-sector-main.html#elec-exports</v>
      </c>
      <c r="R307" s="354" t="str">
        <f>IF(ISBLANK(INDEX('Policy Characteristics'!L:L,MATCH($C307,'Policy Characteristics'!$C:$C,0))),"",INDEX('Policy Characteristics'!L:L,MATCH($C307,'Policy Characteristics'!$C:$C,0)))</f>
        <v>electricity-imports-exports.html</v>
      </c>
    </row>
    <row r="308" spans="1:18" s="345" customFormat="1" ht="20" customHeight="1">
      <c r="A308" s="354" t="str">
        <f>IF(ISBLANK(INDEX('Policy Characteristics'!A:A,MATCH($C308,'Policy Characteristics'!$C:$C,0))),"",INDEX('Policy Characteristics'!A:A,MATCH($C308,'Policy Characteristics'!$C:$C,0)))</f>
        <v>Electricity Supply</v>
      </c>
      <c r="B308" s="366" t="str">
        <f>IF(ISBLANK(INDEX('Policy Characteristics'!B:B,MATCH($C308,'Policy Characteristics'!$C:$C,0))),"",INDEX('Policy Characteristics'!B:B,MATCH($C308,'Policy Characteristics'!$C:$C,0)))</f>
        <v>Change Electricity Imports</v>
      </c>
      <c r="C308" s="345" t="s">
        <v>247</v>
      </c>
      <c r="D308" s="253" t="s">
        <v>736</v>
      </c>
      <c r="E308" s="253"/>
      <c r="F308" s="253" t="s">
        <v>737</v>
      </c>
      <c r="G308" s="348"/>
      <c r="H308" s="241">
        <v>149</v>
      </c>
      <c r="I308" s="367" t="s">
        <v>3842</v>
      </c>
      <c r="J308" s="368" t="str">
        <f>IF(ISBLANK(INDEX('Policy Characteristics'!D:D,MATCH($C308,'Policy Characteristics'!$C:$C,0))),"",INDEX('Policy Characteristics'!D:D,MATCH($C308,'Policy Characteristics'!$C:$C,0)))</f>
        <v>Electricity Imports and Exports</v>
      </c>
      <c r="K308" s="354"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4" t="str">
        <f>IF(ISBLANK(INDEX('Policy Characteristics'!I:I,MATCH($C308,'Policy Characteristics'!$C:$C,0))),"",INDEX('Policy Characteristics'!I:I,MATCH($C308,'Policy Characteristics'!$C:$C,0)))</f>
        <v>% change in imports</v>
      </c>
      <c r="P308" s="354"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4" t="str">
        <f>IF(ISBLANK(INDEX('Policy Characteristics'!K:K,MATCH($C308,'Policy Characteristics'!$C:$C,0))),"",INDEX('Policy Characteristics'!K:K,MATCH($C308,'Policy Characteristics'!$C:$C,0)))</f>
        <v>electricity-sector-main.html#elec-imports</v>
      </c>
      <c r="R308" s="354" t="str">
        <f>IF(ISBLANK(INDEX('Policy Characteristics'!L:L,MATCH($C308,'Policy Characteristics'!$C:$C,0))),"",INDEX('Policy Characteristics'!L:L,MATCH($C308,'Policy Characteristics'!$C:$C,0)))</f>
        <v>electricity-imports-exports.html</v>
      </c>
    </row>
    <row r="309" spans="1:18" s="345" customFormat="1" ht="20" customHeight="1">
      <c r="A309" s="354" t="str">
        <f>IF(ISBLANK(INDEX('Policy Characteristics'!A:A,MATCH($C309,'Policy Characteristics'!$C:$C,0))),"",INDEX('Policy Characteristics'!A:A,MATCH($C309,'Policy Characteristics'!$C:$C,0)))</f>
        <v>Electricity Supply</v>
      </c>
      <c r="B309" s="366" t="str">
        <f>IF(ISBLANK(INDEX('Policy Characteristics'!B:B,MATCH($C309,'Policy Characteristics'!$C:$C,0))),"",INDEX('Policy Characteristics'!B:B,MATCH($C309,'Policy Characteristics'!$C:$C,0)))</f>
        <v>Change Electricity Imports</v>
      </c>
      <c r="C309" s="354" t="str">
        <f t="shared" ref="C309:C331" si="20">C$308</f>
        <v>Percent Change in Electricity Imports</v>
      </c>
      <c r="D309" s="348" t="s">
        <v>738</v>
      </c>
      <c r="E309" s="253"/>
      <c r="F309" s="348" t="s">
        <v>739</v>
      </c>
      <c r="G309" s="348"/>
      <c r="H309" s="241">
        <v>526</v>
      </c>
      <c r="I309" s="367" t="s">
        <v>3842</v>
      </c>
      <c r="J309" s="368" t="str">
        <f>IF(ISBLANK(INDEX('Policy Characteristics'!D:D,MATCH($C309,'Policy Characteristics'!$C:$C,0))),"",INDEX('Policy Characteristics'!D:D,MATCH($C309,'Policy Characteristics'!$C:$C,0)))</f>
        <v>Electricity Imports and Exports</v>
      </c>
      <c r="K309" s="354"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4" t="str">
        <f>IF(ISBLANK(INDEX('Policy Characteristics'!I:I,MATCH($C309,'Policy Characteristics'!$C:$C,0))),"",INDEX('Policy Characteristics'!I:I,MATCH($C309,'Policy Characteristics'!$C:$C,0)))</f>
        <v>% change in imports</v>
      </c>
      <c r="P309" s="354"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4" t="str">
        <f>IF(ISBLANK(INDEX('Policy Characteristics'!K:K,MATCH($C309,'Policy Characteristics'!$C:$C,0))),"",INDEX('Policy Characteristics'!K:K,MATCH($C309,'Policy Characteristics'!$C:$C,0)))</f>
        <v>electricity-sector-main.html#elec-imports</v>
      </c>
      <c r="R309" s="354" t="str">
        <f>IF(ISBLANK(INDEX('Policy Characteristics'!L:L,MATCH($C309,'Policy Characteristics'!$C:$C,0))),"",INDEX('Policy Characteristics'!L:L,MATCH($C309,'Policy Characteristics'!$C:$C,0)))</f>
        <v>electricity-imports-exports.html</v>
      </c>
    </row>
    <row r="310" spans="1:18" s="345" customFormat="1" ht="20" customHeight="1">
      <c r="A310" s="354" t="str">
        <f>IF(ISBLANK(INDEX('Policy Characteristics'!A:A,MATCH($C310,'Policy Characteristics'!$C:$C,0))),"",INDEX('Policy Characteristics'!A:A,MATCH($C310,'Policy Characteristics'!$C:$C,0)))</f>
        <v>Electricity Supply</v>
      </c>
      <c r="B310" s="366" t="str">
        <f>IF(ISBLANK(INDEX('Policy Characteristics'!B:B,MATCH($C310,'Policy Characteristics'!$C:$C,0))),"",INDEX('Policy Characteristics'!B:B,MATCH($C310,'Policy Characteristics'!$C:$C,0)))</f>
        <v>Change Electricity Imports</v>
      </c>
      <c r="C310" s="354" t="str">
        <f t="shared" si="20"/>
        <v>Percent Change in Electricity Imports</v>
      </c>
      <c r="D310" s="348" t="s">
        <v>740</v>
      </c>
      <c r="E310" s="253"/>
      <c r="F310" s="348" t="s">
        <v>741</v>
      </c>
      <c r="G310" s="348"/>
      <c r="H310" s="241">
        <v>1753</v>
      </c>
      <c r="I310" s="367" t="s">
        <v>3842</v>
      </c>
      <c r="J310" s="368" t="str">
        <f>IF(ISBLANK(INDEX('Policy Characteristics'!D:D,MATCH($C310,'Policy Characteristics'!$C:$C,0))),"",INDEX('Policy Characteristics'!D:D,MATCH($C310,'Policy Characteristics'!$C:$C,0)))</f>
        <v>Electricity Imports and Exports</v>
      </c>
      <c r="K310" s="354"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4" t="str">
        <f>IF(ISBLANK(INDEX('Policy Characteristics'!I:I,MATCH($C310,'Policy Characteristics'!$C:$C,0))),"",INDEX('Policy Characteristics'!I:I,MATCH($C310,'Policy Characteristics'!$C:$C,0)))</f>
        <v>% change in imports</v>
      </c>
      <c r="P310" s="354"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4" t="str">
        <f>IF(ISBLANK(INDEX('Policy Characteristics'!K:K,MATCH($C310,'Policy Characteristics'!$C:$C,0))),"",INDEX('Policy Characteristics'!K:K,MATCH($C310,'Policy Characteristics'!$C:$C,0)))</f>
        <v>electricity-sector-main.html#elec-imports</v>
      </c>
      <c r="R310" s="354" t="str">
        <f>IF(ISBLANK(INDEX('Policy Characteristics'!L:L,MATCH($C310,'Policy Characteristics'!$C:$C,0))),"",INDEX('Policy Characteristics'!L:L,MATCH($C310,'Policy Characteristics'!$C:$C,0)))</f>
        <v>electricity-imports-exports.html</v>
      </c>
    </row>
    <row r="311" spans="1:18" s="345" customFormat="1" ht="20" customHeight="1">
      <c r="A311" s="354" t="str">
        <f>IF(ISBLANK(INDEX('Policy Characteristics'!A:A,MATCH($C311,'Policy Characteristics'!$C:$C,0))),"",INDEX('Policy Characteristics'!A:A,MATCH($C311,'Policy Characteristics'!$C:$C,0)))</f>
        <v>Electricity Supply</v>
      </c>
      <c r="B311" s="366" t="str">
        <f>IF(ISBLANK(INDEX('Policy Characteristics'!B:B,MATCH($C311,'Policy Characteristics'!$C:$C,0))),"",INDEX('Policy Characteristics'!B:B,MATCH($C311,'Policy Characteristics'!$C:$C,0)))</f>
        <v>Change Electricity Imports</v>
      </c>
      <c r="C311" s="354" t="str">
        <f t="shared" si="20"/>
        <v>Percent Change in Electricity Imports</v>
      </c>
      <c r="D311" s="348" t="s">
        <v>742</v>
      </c>
      <c r="E311" s="253"/>
      <c r="F311" s="348" t="s">
        <v>743</v>
      </c>
      <c r="G311" s="348"/>
      <c r="H311" s="241">
        <v>527</v>
      </c>
      <c r="I311" s="367" t="s">
        <v>3842</v>
      </c>
      <c r="J311" s="368" t="str">
        <f>IF(ISBLANK(INDEX('Policy Characteristics'!D:D,MATCH($C311,'Policy Characteristics'!$C:$C,0))),"",INDEX('Policy Characteristics'!D:D,MATCH($C311,'Policy Characteristics'!$C:$C,0)))</f>
        <v>Electricity Imports and Exports</v>
      </c>
      <c r="K311" s="354"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4" t="str">
        <f>IF(ISBLANK(INDEX('Policy Characteristics'!I:I,MATCH($C311,'Policy Characteristics'!$C:$C,0))),"",INDEX('Policy Characteristics'!I:I,MATCH($C311,'Policy Characteristics'!$C:$C,0)))</f>
        <v>% change in imports</v>
      </c>
      <c r="P311" s="354"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4" t="str">
        <f>IF(ISBLANK(INDEX('Policy Characteristics'!K:K,MATCH($C311,'Policy Characteristics'!$C:$C,0))),"",INDEX('Policy Characteristics'!K:K,MATCH($C311,'Policy Characteristics'!$C:$C,0)))</f>
        <v>electricity-sector-main.html#elec-imports</v>
      </c>
      <c r="R311" s="354" t="str">
        <f>IF(ISBLANK(INDEX('Policy Characteristics'!L:L,MATCH($C311,'Policy Characteristics'!$C:$C,0))),"",INDEX('Policy Characteristics'!L:L,MATCH($C311,'Policy Characteristics'!$C:$C,0)))</f>
        <v>electricity-imports-exports.html</v>
      </c>
    </row>
    <row r="312" spans="1:18" s="345" customFormat="1" ht="20" customHeight="1">
      <c r="A312" s="354" t="str">
        <f>IF(ISBLANK(INDEX('Policy Characteristics'!A:A,MATCH($C312,'Policy Characteristics'!$C:$C,0))),"",INDEX('Policy Characteristics'!A:A,MATCH($C312,'Policy Characteristics'!$C:$C,0)))</f>
        <v>Electricity Supply</v>
      </c>
      <c r="B312" s="366" t="str">
        <f>IF(ISBLANK(INDEX('Policy Characteristics'!B:B,MATCH($C312,'Policy Characteristics'!$C:$C,0))),"",INDEX('Policy Characteristics'!B:B,MATCH($C312,'Policy Characteristics'!$C:$C,0)))</f>
        <v>Change Electricity Imports</v>
      </c>
      <c r="C312" s="354" t="str">
        <f t="shared" si="20"/>
        <v>Percent Change in Electricity Imports</v>
      </c>
      <c r="D312" s="348" t="s">
        <v>744</v>
      </c>
      <c r="E312" s="253"/>
      <c r="F312" s="348" t="s">
        <v>745</v>
      </c>
      <c r="G312" s="348"/>
      <c r="H312" s="241">
        <v>528</v>
      </c>
      <c r="I312" s="367" t="s">
        <v>3842</v>
      </c>
      <c r="J312" s="368" t="str">
        <f>IF(ISBLANK(INDEX('Policy Characteristics'!D:D,MATCH($C312,'Policy Characteristics'!$C:$C,0))),"",INDEX('Policy Characteristics'!D:D,MATCH($C312,'Policy Characteristics'!$C:$C,0)))</f>
        <v>Electricity Imports and Exports</v>
      </c>
      <c r="K312" s="354"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4" t="str">
        <f>IF(ISBLANK(INDEX('Policy Characteristics'!I:I,MATCH($C312,'Policy Characteristics'!$C:$C,0))),"",INDEX('Policy Characteristics'!I:I,MATCH($C312,'Policy Characteristics'!$C:$C,0)))</f>
        <v>% change in imports</v>
      </c>
      <c r="P312" s="354"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4" t="str">
        <f>IF(ISBLANK(INDEX('Policy Characteristics'!K:K,MATCH($C312,'Policy Characteristics'!$C:$C,0))),"",INDEX('Policy Characteristics'!K:K,MATCH($C312,'Policy Characteristics'!$C:$C,0)))</f>
        <v>electricity-sector-main.html#elec-imports</v>
      </c>
      <c r="R312" s="354" t="str">
        <f>IF(ISBLANK(INDEX('Policy Characteristics'!L:L,MATCH($C312,'Policy Characteristics'!$C:$C,0))),"",INDEX('Policy Characteristics'!L:L,MATCH($C312,'Policy Characteristics'!$C:$C,0)))</f>
        <v>electricity-imports-exports.html</v>
      </c>
    </row>
    <row r="313" spans="1:18" s="345" customFormat="1" ht="20" customHeight="1">
      <c r="A313" s="354" t="str">
        <f>IF(ISBLANK(INDEX('Policy Characteristics'!A:A,MATCH($C313,'Policy Characteristics'!$C:$C,0))),"",INDEX('Policy Characteristics'!A:A,MATCH($C313,'Policy Characteristics'!$C:$C,0)))</f>
        <v>Electricity Supply</v>
      </c>
      <c r="B313" s="366" t="str">
        <f>IF(ISBLANK(INDEX('Policy Characteristics'!B:B,MATCH($C313,'Policy Characteristics'!$C:$C,0))),"",INDEX('Policy Characteristics'!B:B,MATCH($C313,'Policy Characteristics'!$C:$C,0)))</f>
        <v>Change Electricity Imports</v>
      </c>
      <c r="C313" s="354" t="str">
        <f t="shared" si="20"/>
        <v>Percent Change in Electricity Imports</v>
      </c>
      <c r="D313" s="348" t="s">
        <v>746</v>
      </c>
      <c r="E313" s="253"/>
      <c r="F313" s="348" t="s">
        <v>747</v>
      </c>
      <c r="G313" s="348"/>
      <c r="H313" s="241">
        <v>529</v>
      </c>
      <c r="I313" s="367" t="s">
        <v>3842</v>
      </c>
      <c r="J313" s="368" t="str">
        <f>IF(ISBLANK(INDEX('Policy Characteristics'!D:D,MATCH($C313,'Policy Characteristics'!$C:$C,0))),"",INDEX('Policy Characteristics'!D:D,MATCH($C313,'Policy Characteristics'!$C:$C,0)))</f>
        <v>Electricity Imports and Exports</v>
      </c>
      <c r="K313" s="354"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4" t="str">
        <f>IF(ISBLANK(INDEX('Policy Characteristics'!I:I,MATCH($C313,'Policy Characteristics'!$C:$C,0))),"",INDEX('Policy Characteristics'!I:I,MATCH($C313,'Policy Characteristics'!$C:$C,0)))</f>
        <v>% change in imports</v>
      </c>
      <c r="P313" s="354"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4" t="str">
        <f>IF(ISBLANK(INDEX('Policy Characteristics'!K:K,MATCH($C313,'Policy Characteristics'!$C:$C,0))),"",INDEX('Policy Characteristics'!K:K,MATCH($C313,'Policy Characteristics'!$C:$C,0)))</f>
        <v>electricity-sector-main.html#elec-imports</v>
      </c>
      <c r="R313" s="354" t="str">
        <f>IF(ISBLANK(INDEX('Policy Characteristics'!L:L,MATCH($C313,'Policy Characteristics'!$C:$C,0))),"",INDEX('Policy Characteristics'!L:L,MATCH($C313,'Policy Characteristics'!$C:$C,0)))</f>
        <v>electricity-imports-exports.html</v>
      </c>
    </row>
    <row r="314" spans="1:18" s="345" customFormat="1" ht="20" customHeight="1">
      <c r="A314" s="354" t="str">
        <f>IF(ISBLANK(INDEX('Policy Characteristics'!A:A,MATCH($C314,'Policy Characteristics'!$C:$C,0))),"",INDEX('Policy Characteristics'!A:A,MATCH($C314,'Policy Characteristics'!$C:$C,0)))</f>
        <v>Electricity Supply</v>
      </c>
      <c r="B314" s="366" t="str">
        <f>IF(ISBLANK(INDEX('Policy Characteristics'!B:B,MATCH($C314,'Policy Characteristics'!$C:$C,0))),"",INDEX('Policy Characteristics'!B:B,MATCH($C314,'Policy Characteristics'!$C:$C,0)))</f>
        <v>Change Electricity Imports</v>
      </c>
      <c r="C314" s="354" t="str">
        <f t="shared" si="20"/>
        <v>Percent Change in Electricity Imports</v>
      </c>
      <c r="D314" s="348" t="s">
        <v>748</v>
      </c>
      <c r="E314" s="253"/>
      <c r="F314" s="348" t="s">
        <v>749</v>
      </c>
      <c r="G314" s="348"/>
      <c r="H314" s="241">
        <v>530</v>
      </c>
      <c r="I314" s="367" t="s">
        <v>3842</v>
      </c>
      <c r="J314" s="368" t="str">
        <f>IF(ISBLANK(INDEX('Policy Characteristics'!D:D,MATCH($C314,'Policy Characteristics'!$C:$C,0))),"",INDEX('Policy Characteristics'!D:D,MATCH($C314,'Policy Characteristics'!$C:$C,0)))</f>
        <v>Electricity Imports and Exports</v>
      </c>
      <c r="K314" s="354"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4" t="str">
        <f>IF(ISBLANK(INDEX('Policy Characteristics'!I:I,MATCH($C314,'Policy Characteristics'!$C:$C,0))),"",INDEX('Policy Characteristics'!I:I,MATCH($C314,'Policy Characteristics'!$C:$C,0)))</f>
        <v>% change in imports</v>
      </c>
      <c r="P314" s="354"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4" t="str">
        <f>IF(ISBLANK(INDEX('Policy Characteristics'!K:K,MATCH($C314,'Policy Characteristics'!$C:$C,0))),"",INDEX('Policy Characteristics'!K:K,MATCH($C314,'Policy Characteristics'!$C:$C,0)))</f>
        <v>electricity-sector-main.html#elec-imports</v>
      </c>
      <c r="R314" s="354" t="str">
        <f>IF(ISBLANK(INDEX('Policy Characteristics'!L:L,MATCH($C314,'Policy Characteristics'!$C:$C,0))),"",INDEX('Policy Characteristics'!L:L,MATCH($C314,'Policy Characteristics'!$C:$C,0)))</f>
        <v>electricity-imports-exports.html</v>
      </c>
    </row>
    <row r="315" spans="1:18" s="345" customFormat="1" ht="20" customHeight="1">
      <c r="A315" s="354" t="str">
        <f>IF(ISBLANK(INDEX('Policy Characteristics'!A:A,MATCH($C315,'Policy Characteristics'!$C:$C,0))),"",INDEX('Policy Characteristics'!A:A,MATCH($C315,'Policy Characteristics'!$C:$C,0)))</f>
        <v>Electricity Supply</v>
      </c>
      <c r="B315" s="366" t="str">
        <f>IF(ISBLANK(INDEX('Policy Characteristics'!B:B,MATCH($C315,'Policy Characteristics'!$C:$C,0))),"",INDEX('Policy Characteristics'!B:B,MATCH($C315,'Policy Characteristics'!$C:$C,0)))</f>
        <v>Change Electricity Imports</v>
      </c>
      <c r="C315" s="354" t="str">
        <f t="shared" si="20"/>
        <v>Percent Change in Electricity Imports</v>
      </c>
      <c r="D315" s="348" t="s">
        <v>750</v>
      </c>
      <c r="E315" s="253"/>
      <c r="F315" s="348" t="s">
        <v>751</v>
      </c>
      <c r="G315" s="348"/>
      <c r="H315" s="241">
        <v>531</v>
      </c>
      <c r="I315" s="367" t="s">
        <v>3842</v>
      </c>
      <c r="J315" s="368" t="str">
        <f>IF(ISBLANK(INDEX('Policy Characteristics'!D:D,MATCH($C315,'Policy Characteristics'!$C:$C,0))),"",INDEX('Policy Characteristics'!D:D,MATCH($C315,'Policy Characteristics'!$C:$C,0)))</f>
        <v>Electricity Imports and Exports</v>
      </c>
      <c r="K315" s="354"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4" t="str">
        <f>IF(ISBLANK(INDEX('Policy Characteristics'!I:I,MATCH($C315,'Policy Characteristics'!$C:$C,0))),"",INDEX('Policy Characteristics'!I:I,MATCH($C315,'Policy Characteristics'!$C:$C,0)))</f>
        <v>% change in imports</v>
      </c>
      <c r="P315" s="354"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4" t="str">
        <f>IF(ISBLANK(INDEX('Policy Characteristics'!K:K,MATCH($C315,'Policy Characteristics'!$C:$C,0))),"",INDEX('Policy Characteristics'!K:K,MATCH($C315,'Policy Characteristics'!$C:$C,0)))</f>
        <v>electricity-sector-main.html#elec-imports</v>
      </c>
      <c r="R315" s="354" t="str">
        <f>IF(ISBLANK(INDEX('Policy Characteristics'!L:L,MATCH($C315,'Policy Characteristics'!$C:$C,0))),"",INDEX('Policy Characteristics'!L:L,MATCH($C315,'Policy Characteristics'!$C:$C,0)))</f>
        <v>electricity-imports-exports.html</v>
      </c>
    </row>
    <row r="316" spans="1:18" s="345" customFormat="1" ht="20" customHeight="1">
      <c r="A316" s="354" t="str">
        <f>IF(ISBLANK(INDEX('Policy Characteristics'!A:A,MATCH($C316,'Policy Characteristics'!$C:$C,0))),"",INDEX('Policy Characteristics'!A:A,MATCH($C316,'Policy Characteristics'!$C:$C,0)))</f>
        <v>Electricity Supply</v>
      </c>
      <c r="B316" s="366" t="str">
        <f>IF(ISBLANK(INDEX('Policy Characteristics'!B:B,MATCH($C316,'Policy Characteristics'!$C:$C,0))),"",INDEX('Policy Characteristics'!B:B,MATCH($C316,'Policy Characteristics'!$C:$C,0)))</f>
        <v>Change Electricity Imports</v>
      </c>
      <c r="C316" s="354" t="str">
        <f t="shared" si="20"/>
        <v>Percent Change in Electricity Imports</v>
      </c>
      <c r="D316" s="348" t="s">
        <v>752</v>
      </c>
      <c r="E316" s="253"/>
      <c r="F316" s="348" t="s">
        <v>753</v>
      </c>
      <c r="G316" s="348"/>
      <c r="H316" s="241">
        <v>532</v>
      </c>
      <c r="I316" s="367" t="s">
        <v>3842</v>
      </c>
      <c r="J316" s="368" t="str">
        <f>IF(ISBLANK(INDEX('Policy Characteristics'!D:D,MATCH($C316,'Policy Characteristics'!$C:$C,0))),"",INDEX('Policy Characteristics'!D:D,MATCH($C316,'Policy Characteristics'!$C:$C,0)))</f>
        <v>Electricity Imports and Exports</v>
      </c>
      <c r="K316" s="354"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4" t="str">
        <f>IF(ISBLANK(INDEX('Policy Characteristics'!I:I,MATCH($C316,'Policy Characteristics'!$C:$C,0))),"",INDEX('Policy Characteristics'!I:I,MATCH($C316,'Policy Characteristics'!$C:$C,0)))</f>
        <v>% change in imports</v>
      </c>
      <c r="P316" s="354"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4" t="str">
        <f>IF(ISBLANK(INDEX('Policy Characteristics'!K:K,MATCH($C316,'Policy Characteristics'!$C:$C,0))),"",INDEX('Policy Characteristics'!K:K,MATCH($C316,'Policy Characteristics'!$C:$C,0)))</f>
        <v>electricity-sector-main.html#elec-imports</v>
      </c>
      <c r="R316" s="354" t="str">
        <f>IF(ISBLANK(INDEX('Policy Characteristics'!L:L,MATCH($C316,'Policy Characteristics'!$C:$C,0))),"",INDEX('Policy Characteristics'!L:L,MATCH($C316,'Policy Characteristics'!$C:$C,0)))</f>
        <v>electricity-imports-exports.html</v>
      </c>
    </row>
    <row r="317" spans="1:18" s="345" customFormat="1" ht="20" customHeight="1">
      <c r="A317" s="354" t="str">
        <f>IF(ISBLANK(INDEX('Policy Characteristics'!A:A,MATCH($C317,'Policy Characteristics'!$C:$C,0))),"",INDEX('Policy Characteristics'!A:A,MATCH($C317,'Policy Characteristics'!$C:$C,0)))</f>
        <v>Electricity Supply</v>
      </c>
      <c r="B317" s="366" t="str">
        <f>IF(ISBLANK(INDEX('Policy Characteristics'!B:B,MATCH($C317,'Policy Characteristics'!$C:$C,0))),"",INDEX('Policy Characteristics'!B:B,MATCH($C317,'Policy Characteristics'!$C:$C,0)))</f>
        <v>Change Electricity Imports</v>
      </c>
      <c r="C317" s="354" t="str">
        <f t="shared" si="20"/>
        <v>Percent Change in Electricity Imports</v>
      </c>
      <c r="D317" s="348" t="s">
        <v>754</v>
      </c>
      <c r="E317" s="253"/>
      <c r="F317" s="348" t="s">
        <v>755</v>
      </c>
      <c r="G317" s="348"/>
      <c r="H317" s="241">
        <v>533</v>
      </c>
      <c r="I317" s="367" t="s">
        <v>3842</v>
      </c>
      <c r="J317" s="368" t="str">
        <f>IF(ISBLANK(INDEX('Policy Characteristics'!D:D,MATCH($C317,'Policy Characteristics'!$C:$C,0))),"",INDEX('Policy Characteristics'!D:D,MATCH($C317,'Policy Characteristics'!$C:$C,0)))</f>
        <v>Electricity Imports and Exports</v>
      </c>
      <c r="K317" s="354"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4" t="str">
        <f>IF(ISBLANK(INDEX('Policy Characteristics'!I:I,MATCH($C317,'Policy Characteristics'!$C:$C,0))),"",INDEX('Policy Characteristics'!I:I,MATCH($C317,'Policy Characteristics'!$C:$C,0)))</f>
        <v>% change in imports</v>
      </c>
      <c r="P317" s="354"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4" t="str">
        <f>IF(ISBLANK(INDEX('Policy Characteristics'!K:K,MATCH($C317,'Policy Characteristics'!$C:$C,0))),"",INDEX('Policy Characteristics'!K:K,MATCH($C317,'Policy Characteristics'!$C:$C,0)))</f>
        <v>electricity-sector-main.html#elec-imports</v>
      </c>
      <c r="R317" s="354" t="str">
        <f>IF(ISBLANK(INDEX('Policy Characteristics'!L:L,MATCH($C317,'Policy Characteristics'!$C:$C,0))),"",INDEX('Policy Characteristics'!L:L,MATCH($C317,'Policy Characteristics'!$C:$C,0)))</f>
        <v>electricity-imports-exports.html</v>
      </c>
    </row>
    <row r="318" spans="1:18" s="345" customFormat="1" ht="20" customHeight="1">
      <c r="A318" s="354" t="str">
        <f>IF(ISBLANK(INDEX('Policy Characteristics'!A:A,MATCH($C318,'Policy Characteristics'!$C:$C,0))),"",INDEX('Policy Characteristics'!A:A,MATCH($C318,'Policy Characteristics'!$C:$C,0)))</f>
        <v>Electricity Supply</v>
      </c>
      <c r="B318" s="366" t="str">
        <f>IF(ISBLANK(INDEX('Policy Characteristics'!B:B,MATCH($C318,'Policy Characteristics'!$C:$C,0))),"",INDEX('Policy Characteristics'!B:B,MATCH($C318,'Policy Characteristics'!$C:$C,0)))</f>
        <v>Change Electricity Imports</v>
      </c>
      <c r="C318" s="354" t="str">
        <f t="shared" si="20"/>
        <v>Percent Change in Electricity Imports</v>
      </c>
      <c r="D318" s="348" t="s">
        <v>756</v>
      </c>
      <c r="E318" s="253"/>
      <c r="F318" s="348" t="s">
        <v>757</v>
      </c>
      <c r="G318" s="348"/>
      <c r="H318" s="241">
        <v>534</v>
      </c>
      <c r="I318" s="367" t="s">
        <v>3842</v>
      </c>
      <c r="J318" s="368" t="str">
        <f>IF(ISBLANK(INDEX('Policy Characteristics'!D:D,MATCH($C318,'Policy Characteristics'!$C:$C,0))),"",INDEX('Policy Characteristics'!D:D,MATCH($C318,'Policy Characteristics'!$C:$C,0)))</f>
        <v>Electricity Imports and Exports</v>
      </c>
      <c r="K318" s="354"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4" t="str">
        <f>IF(ISBLANK(INDEX('Policy Characteristics'!I:I,MATCH($C318,'Policy Characteristics'!$C:$C,0))),"",INDEX('Policy Characteristics'!I:I,MATCH($C318,'Policy Characteristics'!$C:$C,0)))</f>
        <v>% change in imports</v>
      </c>
      <c r="P318" s="354"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4" t="str">
        <f>IF(ISBLANK(INDEX('Policy Characteristics'!K:K,MATCH($C318,'Policy Characteristics'!$C:$C,0))),"",INDEX('Policy Characteristics'!K:K,MATCH($C318,'Policy Characteristics'!$C:$C,0)))</f>
        <v>electricity-sector-main.html#elec-imports</v>
      </c>
      <c r="R318" s="354" t="str">
        <f>IF(ISBLANK(INDEX('Policy Characteristics'!L:L,MATCH($C318,'Policy Characteristics'!$C:$C,0))),"",INDEX('Policy Characteristics'!L:L,MATCH($C318,'Policy Characteristics'!$C:$C,0)))</f>
        <v>electricity-imports-exports.html</v>
      </c>
    </row>
    <row r="319" spans="1:18" s="345" customFormat="1" ht="20" customHeight="1">
      <c r="A319" s="354" t="str">
        <f>IF(ISBLANK(INDEX('Policy Characteristics'!A:A,MATCH($C319,'Policy Characteristics'!$C:$C,0))),"",INDEX('Policy Characteristics'!A:A,MATCH($C319,'Policy Characteristics'!$C:$C,0)))</f>
        <v>Electricity Supply</v>
      </c>
      <c r="B319" s="366" t="str">
        <f>IF(ISBLANK(INDEX('Policy Characteristics'!B:B,MATCH($C319,'Policy Characteristics'!$C:$C,0))),"",INDEX('Policy Characteristics'!B:B,MATCH($C319,'Policy Characteristics'!$C:$C,0)))</f>
        <v>Change Electricity Imports</v>
      </c>
      <c r="C319" s="354" t="str">
        <f t="shared" si="20"/>
        <v>Percent Change in Electricity Imports</v>
      </c>
      <c r="D319" s="348" t="s">
        <v>758</v>
      </c>
      <c r="E319" s="253"/>
      <c r="F319" s="348" t="s">
        <v>759</v>
      </c>
      <c r="G319" s="348"/>
      <c r="H319" s="241">
        <v>535</v>
      </c>
      <c r="I319" s="367" t="s">
        <v>680</v>
      </c>
      <c r="J319" s="368" t="str">
        <f>IF(ISBLANK(INDEX('Policy Characteristics'!D:D,MATCH($C319,'Policy Characteristics'!$C:$C,0))),"",INDEX('Policy Characteristics'!D:D,MATCH($C319,'Policy Characteristics'!$C:$C,0)))</f>
        <v>Electricity Imports and Exports</v>
      </c>
      <c r="K319" s="354"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4" t="str">
        <f>IF(ISBLANK(INDEX('Policy Characteristics'!I:I,MATCH($C319,'Policy Characteristics'!$C:$C,0))),"",INDEX('Policy Characteristics'!I:I,MATCH($C319,'Policy Characteristics'!$C:$C,0)))</f>
        <v>% change in imports</v>
      </c>
      <c r="P319" s="354"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4" t="str">
        <f>IF(ISBLANK(INDEX('Policy Characteristics'!K:K,MATCH($C319,'Policy Characteristics'!$C:$C,0))),"",INDEX('Policy Characteristics'!K:K,MATCH($C319,'Policy Characteristics'!$C:$C,0)))</f>
        <v>electricity-sector-main.html#elec-imports</v>
      </c>
      <c r="R319" s="354" t="str">
        <f>IF(ISBLANK(INDEX('Policy Characteristics'!L:L,MATCH($C319,'Policy Characteristics'!$C:$C,0))),"",INDEX('Policy Characteristics'!L:L,MATCH($C319,'Policy Characteristics'!$C:$C,0)))</f>
        <v>electricity-imports-exports.html</v>
      </c>
    </row>
    <row r="320" spans="1:18" s="345" customFormat="1" ht="20" customHeight="1">
      <c r="A320" s="354" t="str">
        <f>IF(ISBLANK(INDEX('Policy Characteristics'!A:A,MATCH($C320,'Policy Characteristics'!$C:$C,0))),"",INDEX('Policy Characteristics'!A:A,MATCH($C320,'Policy Characteristics'!$C:$C,0)))</f>
        <v>Electricity Supply</v>
      </c>
      <c r="B320" s="366" t="str">
        <f>IF(ISBLANK(INDEX('Policy Characteristics'!B:B,MATCH($C320,'Policy Characteristics'!$C:$C,0))),"",INDEX('Policy Characteristics'!B:B,MATCH($C320,'Policy Characteristics'!$C:$C,0)))</f>
        <v>Change Electricity Imports</v>
      </c>
      <c r="C320" s="354" t="str">
        <f t="shared" si="20"/>
        <v>Percent Change in Electricity Imports</v>
      </c>
      <c r="D320" s="348" t="s">
        <v>760</v>
      </c>
      <c r="E320" s="253"/>
      <c r="F320" s="348" t="s">
        <v>761</v>
      </c>
      <c r="G320" s="348"/>
      <c r="H320" s="241">
        <v>536</v>
      </c>
      <c r="I320" s="367" t="s">
        <v>680</v>
      </c>
      <c r="J320" s="368" t="str">
        <f>IF(ISBLANK(INDEX('Policy Characteristics'!D:D,MATCH($C320,'Policy Characteristics'!$C:$C,0))),"",INDEX('Policy Characteristics'!D:D,MATCH($C320,'Policy Characteristics'!$C:$C,0)))</f>
        <v>Electricity Imports and Exports</v>
      </c>
      <c r="K320" s="354"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4" t="str">
        <f>IF(ISBLANK(INDEX('Policy Characteristics'!I:I,MATCH($C320,'Policy Characteristics'!$C:$C,0))),"",INDEX('Policy Characteristics'!I:I,MATCH($C320,'Policy Characteristics'!$C:$C,0)))</f>
        <v>% change in imports</v>
      </c>
      <c r="P320" s="354"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4" t="str">
        <f>IF(ISBLANK(INDEX('Policy Characteristics'!K:K,MATCH($C320,'Policy Characteristics'!$C:$C,0))),"",INDEX('Policy Characteristics'!K:K,MATCH($C320,'Policy Characteristics'!$C:$C,0)))</f>
        <v>electricity-sector-main.html#elec-imports</v>
      </c>
      <c r="R320" s="354" t="str">
        <f>IF(ISBLANK(INDEX('Policy Characteristics'!L:L,MATCH($C320,'Policy Characteristics'!$C:$C,0))),"",INDEX('Policy Characteristics'!L:L,MATCH($C320,'Policy Characteristics'!$C:$C,0)))</f>
        <v>electricity-imports-exports.html</v>
      </c>
    </row>
    <row r="321" spans="1:19" s="345" customFormat="1" ht="20" customHeight="1">
      <c r="A321" s="354" t="str">
        <f>IF(ISBLANK(INDEX('Policy Characteristics'!A:A,MATCH($C321,'Policy Characteristics'!$C:$C,0))),"",INDEX('Policy Characteristics'!A:A,MATCH($C321,'Policy Characteristics'!$C:$C,0)))</f>
        <v>Electricity Supply</v>
      </c>
      <c r="B321" s="366" t="str">
        <f>IF(ISBLANK(INDEX('Policy Characteristics'!B:B,MATCH($C321,'Policy Characteristics'!$C:$C,0))),"",INDEX('Policy Characteristics'!B:B,MATCH($C321,'Policy Characteristics'!$C:$C,0)))</f>
        <v>Change Electricity Imports</v>
      </c>
      <c r="C321" s="354" t="str">
        <f t="shared" si="20"/>
        <v>Percent Change in Electricity Imports</v>
      </c>
      <c r="D321" s="348" t="s">
        <v>762</v>
      </c>
      <c r="E321" s="253"/>
      <c r="F321" s="348" t="s">
        <v>763</v>
      </c>
      <c r="G321" s="348"/>
      <c r="H321" s="241">
        <v>537</v>
      </c>
      <c r="I321" s="367" t="s">
        <v>680</v>
      </c>
      <c r="J321" s="368" t="str">
        <f>IF(ISBLANK(INDEX('Policy Characteristics'!D:D,MATCH($C321,'Policy Characteristics'!$C:$C,0))),"",INDEX('Policy Characteristics'!D:D,MATCH($C321,'Policy Characteristics'!$C:$C,0)))</f>
        <v>Electricity Imports and Exports</v>
      </c>
      <c r="K321" s="354"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4" t="str">
        <f>IF(ISBLANK(INDEX('Policy Characteristics'!I:I,MATCH($C321,'Policy Characteristics'!$C:$C,0))),"",INDEX('Policy Characteristics'!I:I,MATCH($C321,'Policy Characteristics'!$C:$C,0)))</f>
        <v>% change in imports</v>
      </c>
      <c r="P321" s="354"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4" t="str">
        <f>IF(ISBLANK(INDEX('Policy Characteristics'!K:K,MATCH($C321,'Policy Characteristics'!$C:$C,0))),"",INDEX('Policy Characteristics'!K:K,MATCH($C321,'Policy Characteristics'!$C:$C,0)))</f>
        <v>electricity-sector-main.html#elec-imports</v>
      </c>
      <c r="R321" s="354" t="str">
        <f>IF(ISBLANK(INDEX('Policy Characteristics'!L:L,MATCH($C321,'Policy Characteristics'!$C:$C,0))),"",INDEX('Policy Characteristics'!L:L,MATCH($C321,'Policy Characteristics'!$C:$C,0)))</f>
        <v>electricity-imports-exports.html</v>
      </c>
    </row>
    <row r="322" spans="1:19" s="345" customFormat="1" ht="20" customHeight="1">
      <c r="A322" s="354" t="str">
        <f>IF(ISBLANK(INDEX('Policy Characteristics'!A:A,MATCH($C322,'Policy Characteristics'!$C:$C,0))),"",INDEX('Policy Characteristics'!A:A,MATCH($C322,'Policy Characteristics'!$C:$C,0)))</f>
        <v>Electricity Supply</v>
      </c>
      <c r="B322" s="366" t="str">
        <f>IF(ISBLANK(INDEX('Policy Characteristics'!B:B,MATCH($C322,'Policy Characteristics'!$C:$C,0))),"",INDEX('Policy Characteristics'!B:B,MATCH($C322,'Policy Characteristics'!$C:$C,0)))</f>
        <v>Change Electricity Imports</v>
      </c>
      <c r="C322" s="354" t="str">
        <f t="shared" si="20"/>
        <v>Percent Change in Electricity Imports</v>
      </c>
      <c r="D322" s="348" t="s">
        <v>764</v>
      </c>
      <c r="E322" s="253"/>
      <c r="F322" s="348" t="s">
        <v>765</v>
      </c>
      <c r="G322" s="348"/>
      <c r="H322" s="241">
        <v>538</v>
      </c>
      <c r="I322" s="367" t="s">
        <v>680</v>
      </c>
      <c r="J322" s="368" t="str">
        <f>IF(ISBLANK(INDEX('Policy Characteristics'!D:D,MATCH($C322,'Policy Characteristics'!$C:$C,0))),"",INDEX('Policy Characteristics'!D:D,MATCH($C322,'Policy Characteristics'!$C:$C,0)))</f>
        <v>Electricity Imports and Exports</v>
      </c>
      <c r="K322" s="354"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4" t="str">
        <f>IF(ISBLANK(INDEX('Policy Characteristics'!I:I,MATCH($C322,'Policy Characteristics'!$C:$C,0))),"",INDEX('Policy Characteristics'!I:I,MATCH($C322,'Policy Characteristics'!$C:$C,0)))</f>
        <v>% change in imports</v>
      </c>
      <c r="P322" s="354"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4" t="str">
        <f>IF(ISBLANK(INDEX('Policy Characteristics'!K:K,MATCH($C322,'Policy Characteristics'!$C:$C,0))),"",INDEX('Policy Characteristics'!K:K,MATCH($C322,'Policy Characteristics'!$C:$C,0)))</f>
        <v>electricity-sector-main.html#elec-imports</v>
      </c>
      <c r="R322" s="354" t="str">
        <f>IF(ISBLANK(INDEX('Policy Characteristics'!L:L,MATCH($C322,'Policy Characteristics'!$C:$C,0))),"",INDEX('Policy Characteristics'!L:L,MATCH($C322,'Policy Characteristics'!$C:$C,0)))</f>
        <v>electricity-imports-exports.html</v>
      </c>
    </row>
    <row r="323" spans="1:19" s="345" customFormat="1" ht="20" customHeight="1">
      <c r="A323" s="354" t="str">
        <f>IF(ISBLANK(INDEX('Policy Characteristics'!A:A,MATCH($C323,'Policy Characteristics'!$C:$C,0))),"",INDEX('Policy Characteristics'!A:A,MATCH($C323,'Policy Characteristics'!$C:$C,0)))</f>
        <v>Electricity Supply</v>
      </c>
      <c r="B323" s="366" t="str">
        <f>IF(ISBLANK(INDEX('Policy Characteristics'!B:B,MATCH($C323,'Policy Characteristics'!$C:$C,0))),"",INDEX('Policy Characteristics'!B:B,MATCH($C323,'Policy Characteristics'!$C:$C,0)))</f>
        <v>Change Electricity Imports</v>
      </c>
      <c r="C323" s="354" t="str">
        <f t="shared" si="20"/>
        <v>Percent Change in Electricity Imports</v>
      </c>
      <c r="D323" s="348" t="s">
        <v>766</v>
      </c>
      <c r="E323" s="253"/>
      <c r="F323" s="348" t="s">
        <v>767</v>
      </c>
      <c r="G323" s="348"/>
      <c r="H323" s="241">
        <v>539</v>
      </c>
      <c r="I323" s="367" t="s">
        <v>680</v>
      </c>
      <c r="J323" s="368" t="str">
        <f>IF(ISBLANK(INDEX('Policy Characteristics'!D:D,MATCH($C323,'Policy Characteristics'!$C:$C,0))),"",INDEX('Policy Characteristics'!D:D,MATCH($C323,'Policy Characteristics'!$C:$C,0)))</f>
        <v>Electricity Imports and Exports</v>
      </c>
      <c r="K323" s="354"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4" t="str">
        <f>IF(ISBLANK(INDEX('Policy Characteristics'!I:I,MATCH($C323,'Policy Characteristics'!$C:$C,0))),"",INDEX('Policy Characteristics'!I:I,MATCH($C323,'Policy Characteristics'!$C:$C,0)))</f>
        <v>% change in imports</v>
      </c>
      <c r="P323" s="354"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4" t="str">
        <f>IF(ISBLANK(INDEX('Policy Characteristics'!K:K,MATCH($C323,'Policy Characteristics'!$C:$C,0))),"",INDEX('Policy Characteristics'!K:K,MATCH($C323,'Policy Characteristics'!$C:$C,0)))</f>
        <v>electricity-sector-main.html#elec-imports</v>
      </c>
      <c r="R323" s="354" t="str">
        <f>IF(ISBLANK(INDEX('Policy Characteristics'!L:L,MATCH($C323,'Policy Characteristics'!$C:$C,0))),"",INDEX('Policy Characteristics'!L:L,MATCH($C323,'Policy Characteristics'!$C:$C,0)))</f>
        <v>electricity-imports-exports.html</v>
      </c>
    </row>
    <row r="324" spans="1:19" s="345" customFormat="1" ht="20" customHeight="1">
      <c r="A324" s="354" t="str">
        <f>IF(ISBLANK(INDEX('Policy Characteristics'!A:A,MATCH($C324,'Policy Characteristics'!$C:$C,0))),"",INDEX('Policy Characteristics'!A:A,MATCH($C324,'Policy Characteristics'!$C:$C,0)))</f>
        <v>Electricity Supply</v>
      </c>
      <c r="B324" s="366" t="str">
        <f>IF(ISBLANK(INDEX('Policy Characteristics'!B:B,MATCH($C324,'Policy Characteristics'!$C:$C,0))),"",INDEX('Policy Characteristics'!B:B,MATCH($C324,'Policy Characteristics'!$C:$C,0)))</f>
        <v>Change Electricity Imports</v>
      </c>
      <c r="C324" s="354" t="str">
        <f t="shared" si="20"/>
        <v>Percent Change in Electricity Imports</v>
      </c>
      <c r="D324" s="348" t="s">
        <v>768</v>
      </c>
      <c r="E324" s="253"/>
      <c r="F324" s="348" t="s">
        <v>769</v>
      </c>
      <c r="G324" s="348"/>
      <c r="H324" s="241">
        <v>540</v>
      </c>
      <c r="I324" s="367" t="s">
        <v>680</v>
      </c>
      <c r="J324" s="368" t="str">
        <f>IF(ISBLANK(INDEX('Policy Characteristics'!D:D,MATCH($C324,'Policy Characteristics'!$C:$C,0))),"",INDEX('Policy Characteristics'!D:D,MATCH($C324,'Policy Characteristics'!$C:$C,0)))</f>
        <v>Electricity Imports and Exports</v>
      </c>
      <c r="K324" s="354"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4" t="str">
        <f>IF(ISBLANK(INDEX('Policy Characteristics'!I:I,MATCH($C324,'Policy Characteristics'!$C:$C,0))),"",INDEX('Policy Characteristics'!I:I,MATCH($C324,'Policy Characteristics'!$C:$C,0)))</f>
        <v>% change in imports</v>
      </c>
      <c r="P324" s="354"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4" t="str">
        <f>IF(ISBLANK(INDEX('Policy Characteristics'!K:K,MATCH($C324,'Policy Characteristics'!$C:$C,0))),"",INDEX('Policy Characteristics'!K:K,MATCH($C324,'Policy Characteristics'!$C:$C,0)))</f>
        <v>electricity-sector-main.html#elec-imports</v>
      </c>
      <c r="R324" s="354" t="str">
        <f>IF(ISBLANK(INDEX('Policy Characteristics'!L:L,MATCH($C324,'Policy Characteristics'!$C:$C,0))),"",INDEX('Policy Characteristics'!L:L,MATCH($C324,'Policy Characteristics'!$C:$C,0)))</f>
        <v>electricity-imports-exports.html</v>
      </c>
    </row>
    <row r="325" spans="1:19" s="345" customFormat="1" ht="20" customHeight="1">
      <c r="A325" s="354" t="str">
        <f>IF(ISBLANK(INDEX('Policy Characteristics'!A:A,MATCH($C325,'Policy Characteristics'!$C:$C,0))),"",INDEX('Policy Characteristics'!A:A,MATCH($C325,'Policy Characteristics'!$C:$C,0)))</f>
        <v>Electricity Supply</v>
      </c>
      <c r="B325" s="366" t="str">
        <f>IF(ISBLANK(INDEX('Policy Characteristics'!B:B,MATCH($C325,'Policy Characteristics'!$C:$C,0))),"",INDEX('Policy Characteristics'!B:B,MATCH($C325,'Policy Characteristics'!$C:$C,0)))</f>
        <v>Change Electricity Imports</v>
      </c>
      <c r="C325" s="354" t="str">
        <f t="shared" si="20"/>
        <v>Percent Change in Electricity Imports</v>
      </c>
      <c r="D325" s="348" t="s">
        <v>770</v>
      </c>
      <c r="E325" s="253"/>
      <c r="F325" s="348" t="s">
        <v>771</v>
      </c>
      <c r="G325" s="348"/>
      <c r="H325" s="241">
        <v>1754</v>
      </c>
      <c r="I325" s="367" t="s">
        <v>680</v>
      </c>
      <c r="J325" s="368" t="str">
        <f>IF(ISBLANK(INDEX('Policy Characteristics'!D:D,MATCH($C325,'Policy Characteristics'!$C:$C,0))),"",INDEX('Policy Characteristics'!D:D,MATCH($C325,'Policy Characteristics'!$C:$C,0)))</f>
        <v>Electricity Imports and Exports</v>
      </c>
      <c r="K325" s="354"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4" t="str">
        <f>IF(ISBLANK(INDEX('Policy Characteristics'!I:I,MATCH($C325,'Policy Characteristics'!$C:$C,0))),"",INDEX('Policy Characteristics'!I:I,MATCH($C325,'Policy Characteristics'!$C:$C,0)))</f>
        <v>% change in imports</v>
      </c>
      <c r="P325" s="354"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4" t="str">
        <f>IF(ISBLANK(INDEX('Policy Characteristics'!K:K,MATCH($C325,'Policy Characteristics'!$C:$C,0))),"",INDEX('Policy Characteristics'!K:K,MATCH($C325,'Policy Characteristics'!$C:$C,0)))</f>
        <v>electricity-sector-main.html#elec-imports</v>
      </c>
      <c r="R325" s="354" t="str">
        <f>IF(ISBLANK(INDEX('Policy Characteristics'!L:L,MATCH($C325,'Policy Characteristics'!$C:$C,0))),"",INDEX('Policy Characteristics'!L:L,MATCH($C325,'Policy Characteristics'!$C:$C,0)))</f>
        <v>electricity-imports-exports.html</v>
      </c>
    </row>
    <row r="326" spans="1:19" s="345" customFormat="1" ht="20" customHeight="1">
      <c r="A326" s="354" t="str">
        <f>IF(ISBLANK(INDEX('Policy Characteristics'!A:A,MATCH($C326,'Policy Characteristics'!$C:$C,0))),"",INDEX('Policy Characteristics'!A:A,MATCH($C326,'Policy Characteristics'!$C:$C,0)))</f>
        <v>Electricity Supply</v>
      </c>
      <c r="B326" s="366" t="str">
        <f>IF(ISBLANK(INDEX('Policy Characteristics'!B:B,MATCH($C326,'Policy Characteristics'!$C:$C,0))),"",INDEX('Policy Characteristics'!B:B,MATCH($C326,'Policy Characteristics'!$C:$C,0)))</f>
        <v>Change Electricity Imports</v>
      </c>
      <c r="C326" s="354" t="str">
        <f t="shared" si="20"/>
        <v>Percent Change in Electricity Imports</v>
      </c>
      <c r="D326" s="348" t="s">
        <v>772</v>
      </c>
      <c r="E326" s="253"/>
      <c r="F326" s="348" t="s">
        <v>773</v>
      </c>
      <c r="G326" s="348"/>
      <c r="H326" s="241">
        <v>1755</v>
      </c>
      <c r="I326" s="367" t="s">
        <v>680</v>
      </c>
      <c r="J326" s="368" t="str">
        <f>IF(ISBLANK(INDEX('Policy Characteristics'!D:D,MATCH($C326,'Policy Characteristics'!$C:$C,0))),"",INDEX('Policy Characteristics'!D:D,MATCH($C326,'Policy Characteristics'!$C:$C,0)))</f>
        <v>Electricity Imports and Exports</v>
      </c>
      <c r="K326" s="354"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4" t="str">
        <f>IF(ISBLANK(INDEX('Policy Characteristics'!I:I,MATCH($C326,'Policy Characteristics'!$C:$C,0))),"",INDEX('Policy Characteristics'!I:I,MATCH($C326,'Policy Characteristics'!$C:$C,0)))</f>
        <v>% change in imports</v>
      </c>
      <c r="P326" s="354"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4" t="str">
        <f>IF(ISBLANK(INDEX('Policy Characteristics'!K:K,MATCH($C326,'Policy Characteristics'!$C:$C,0))),"",INDEX('Policy Characteristics'!K:K,MATCH($C326,'Policy Characteristics'!$C:$C,0)))</f>
        <v>electricity-sector-main.html#elec-imports</v>
      </c>
      <c r="R326" s="354" t="str">
        <f>IF(ISBLANK(INDEX('Policy Characteristics'!L:L,MATCH($C326,'Policy Characteristics'!$C:$C,0))),"",INDEX('Policy Characteristics'!L:L,MATCH($C326,'Policy Characteristics'!$C:$C,0)))</f>
        <v>electricity-imports-exports.html</v>
      </c>
    </row>
    <row r="327" spans="1:19" s="345" customFormat="1" ht="20" customHeight="1">
      <c r="A327" s="354" t="str">
        <f>IF(ISBLANK(INDEX('Policy Characteristics'!A:A,MATCH($C327,'Policy Characteristics'!$C:$C,0))),"",INDEX('Policy Characteristics'!A:A,MATCH($C327,'Policy Characteristics'!$C:$C,0)))</f>
        <v>Electricity Supply</v>
      </c>
      <c r="B327" s="366" t="str">
        <f>IF(ISBLANK(INDEX('Policy Characteristics'!B:B,MATCH($C327,'Policy Characteristics'!$C:$C,0))),"",INDEX('Policy Characteristics'!B:B,MATCH($C327,'Policy Characteristics'!$C:$C,0)))</f>
        <v>Change Electricity Imports</v>
      </c>
      <c r="C327" s="354" t="str">
        <f t="shared" si="20"/>
        <v>Percent Change in Electricity Imports</v>
      </c>
      <c r="D327" s="348" t="s">
        <v>774</v>
      </c>
      <c r="E327" s="253"/>
      <c r="F327" s="348" t="s">
        <v>775</v>
      </c>
      <c r="G327" s="348"/>
      <c r="H327" s="241">
        <v>1756</v>
      </c>
      <c r="I327" s="367" t="s">
        <v>680</v>
      </c>
      <c r="J327" s="368" t="str">
        <f>IF(ISBLANK(INDEX('Policy Characteristics'!D:D,MATCH($C327,'Policy Characteristics'!$C:$C,0))),"",INDEX('Policy Characteristics'!D:D,MATCH($C327,'Policy Characteristics'!$C:$C,0)))</f>
        <v>Electricity Imports and Exports</v>
      </c>
      <c r="K327" s="354"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4" t="str">
        <f>IF(ISBLANK(INDEX('Policy Characteristics'!I:I,MATCH($C327,'Policy Characteristics'!$C:$C,0))),"",INDEX('Policy Characteristics'!I:I,MATCH($C327,'Policy Characteristics'!$C:$C,0)))</f>
        <v>% change in imports</v>
      </c>
      <c r="P327" s="354"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4" t="str">
        <f>IF(ISBLANK(INDEX('Policy Characteristics'!K:K,MATCH($C327,'Policy Characteristics'!$C:$C,0))),"",INDEX('Policy Characteristics'!K:K,MATCH($C327,'Policy Characteristics'!$C:$C,0)))</f>
        <v>electricity-sector-main.html#elec-imports</v>
      </c>
      <c r="R327" s="354" t="str">
        <f>IF(ISBLANK(INDEX('Policy Characteristics'!L:L,MATCH($C327,'Policy Characteristics'!$C:$C,0))),"",INDEX('Policy Characteristics'!L:L,MATCH($C327,'Policy Characteristics'!$C:$C,0)))</f>
        <v>electricity-imports-exports.html</v>
      </c>
    </row>
    <row r="328" spans="1:19" s="345" customFormat="1" ht="20" customHeight="1">
      <c r="A328" s="354" t="str">
        <f>IF(ISBLANK(INDEX('Policy Characteristics'!A:A,MATCH($C328,'Policy Characteristics'!$C:$C,0))),"",INDEX('Policy Characteristics'!A:A,MATCH($C328,'Policy Characteristics'!$C:$C,0)))</f>
        <v>Electricity Supply</v>
      </c>
      <c r="B328" s="366" t="str">
        <f>IF(ISBLANK(INDEX('Policy Characteristics'!B:B,MATCH($C328,'Policy Characteristics'!$C:$C,0))),"",INDEX('Policy Characteristics'!B:B,MATCH($C328,'Policy Characteristics'!$C:$C,0)))</f>
        <v>Change Electricity Imports</v>
      </c>
      <c r="C328" s="354" t="str">
        <f t="shared" si="20"/>
        <v>Percent Change in Electricity Imports</v>
      </c>
      <c r="D328" s="348" t="s">
        <v>776</v>
      </c>
      <c r="E328" s="253"/>
      <c r="F328" s="348" t="s">
        <v>777</v>
      </c>
      <c r="G328" s="348"/>
      <c r="H328" s="241">
        <v>1757</v>
      </c>
      <c r="I328" s="367" t="s">
        <v>680</v>
      </c>
      <c r="J328" s="368" t="str">
        <f>IF(ISBLANK(INDEX('Policy Characteristics'!D:D,MATCH($C328,'Policy Characteristics'!$C:$C,0))),"",INDEX('Policy Characteristics'!D:D,MATCH($C328,'Policy Characteristics'!$C:$C,0)))</f>
        <v>Electricity Imports and Exports</v>
      </c>
      <c r="K328" s="354"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4" t="str">
        <f>IF(ISBLANK(INDEX('Policy Characteristics'!I:I,MATCH($C328,'Policy Characteristics'!$C:$C,0))),"",INDEX('Policy Characteristics'!I:I,MATCH($C328,'Policy Characteristics'!$C:$C,0)))</f>
        <v>% change in imports</v>
      </c>
      <c r="P328" s="354"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4" t="str">
        <f>IF(ISBLANK(INDEX('Policy Characteristics'!K:K,MATCH($C328,'Policy Characteristics'!$C:$C,0))),"",INDEX('Policy Characteristics'!K:K,MATCH($C328,'Policy Characteristics'!$C:$C,0)))</f>
        <v>electricity-sector-main.html#elec-imports</v>
      </c>
      <c r="R328" s="354" t="str">
        <f>IF(ISBLANK(INDEX('Policy Characteristics'!L:L,MATCH($C328,'Policy Characteristics'!$C:$C,0))),"",INDEX('Policy Characteristics'!L:L,MATCH($C328,'Policy Characteristics'!$C:$C,0)))</f>
        <v>electricity-imports-exports.html</v>
      </c>
    </row>
    <row r="329" spans="1:19" s="345" customFormat="1" ht="20" customHeight="1">
      <c r="A329" s="354" t="str">
        <f>IF(ISBLANK(INDEX('Policy Characteristics'!A:A,MATCH($C329,'Policy Characteristics'!$C:$C,0))),"",INDEX('Policy Characteristics'!A:A,MATCH($C329,'Policy Characteristics'!$C:$C,0)))</f>
        <v>Electricity Supply</v>
      </c>
      <c r="B329" s="366" t="str">
        <f>IF(ISBLANK(INDEX('Policy Characteristics'!B:B,MATCH($C329,'Policy Characteristics'!$C:$C,0))),"",INDEX('Policy Characteristics'!B:B,MATCH($C329,'Policy Characteristics'!$C:$C,0)))</f>
        <v>Change Electricity Imports</v>
      </c>
      <c r="C329" s="354" t="str">
        <f t="shared" si="20"/>
        <v>Percent Change in Electricity Imports</v>
      </c>
      <c r="D329" s="348" t="s">
        <v>778</v>
      </c>
      <c r="E329" s="253"/>
      <c r="F329" s="348" t="s">
        <v>779</v>
      </c>
      <c r="G329" s="348"/>
      <c r="H329" s="241">
        <v>1758</v>
      </c>
      <c r="I329" s="367" t="s">
        <v>680</v>
      </c>
      <c r="J329" s="368" t="str">
        <f>IF(ISBLANK(INDEX('Policy Characteristics'!D:D,MATCH($C329,'Policy Characteristics'!$C:$C,0))),"",INDEX('Policy Characteristics'!D:D,MATCH($C329,'Policy Characteristics'!$C:$C,0)))</f>
        <v>Electricity Imports and Exports</v>
      </c>
      <c r="K329" s="354"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4" t="str">
        <f>IF(ISBLANK(INDEX('Policy Characteristics'!I:I,MATCH($C329,'Policy Characteristics'!$C:$C,0))),"",INDEX('Policy Characteristics'!I:I,MATCH($C329,'Policy Characteristics'!$C:$C,0)))</f>
        <v>% change in imports</v>
      </c>
      <c r="P329" s="354"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4" t="str">
        <f>IF(ISBLANK(INDEX('Policy Characteristics'!K:K,MATCH($C329,'Policy Characteristics'!$C:$C,0))),"",INDEX('Policy Characteristics'!K:K,MATCH($C329,'Policy Characteristics'!$C:$C,0)))</f>
        <v>electricity-sector-main.html#elec-imports</v>
      </c>
      <c r="R329" s="354" t="str">
        <f>IF(ISBLANK(INDEX('Policy Characteristics'!L:L,MATCH($C329,'Policy Characteristics'!$C:$C,0))),"",INDEX('Policy Characteristics'!L:L,MATCH($C329,'Policy Characteristics'!$C:$C,0)))</f>
        <v>electricity-imports-exports.html</v>
      </c>
    </row>
    <row r="330" spans="1:19" s="345" customFormat="1" ht="20" customHeight="1">
      <c r="A330" s="354" t="str">
        <f>IF(ISBLANK(INDEX('Policy Characteristics'!A:A,MATCH($C330,'Policy Characteristics'!$C:$C,0))),"",INDEX('Policy Characteristics'!A:A,MATCH($C330,'Policy Characteristics'!$C:$C,0)))</f>
        <v>Electricity Supply</v>
      </c>
      <c r="B330" s="366" t="str">
        <f>IF(ISBLANK(INDEX('Policy Characteristics'!B:B,MATCH($C330,'Policy Characteristics'!$C:$C,0))),"",INDEX('Policy Characteristics'!B:B,MATCH($C330,'Policy Characteristics'!$C:$C,0)))</f>
        <v>Change Electricity Imports</v>
      </c>
      <c r="C330" s="354" t="str">
        <f t="shared" si="20"/>
        <v>Percent Change in Electricity Imports</v>
      </c>
      <c r="D330" s="348" t="s">
        <v>780</v>
      </c>
      <c r="E330" s="253"/>
      <c r="F330" s="348" t="s">
        <v>781</v>
      </c>
      <c r="G330" s="348"/>
      <c r="H330" s="241">
        <v>1759</v>
      </c>
      <c r="I330" s="367" t="s">
        <v>680</v>
      </c>
      <c r="J330" s="368" t="str">
        <f>IF(ISBLANK(INDEX('Policy Characteristics'!D:D,MATCH($C330,'Policy Characteristics'!$C:$C,0))),"",INDEX('Policy Characteristics'!D:D,MATCH($C330,'Policy Characteristics'!$C:$C,0)))</f>
        <v>Electricity Imports and Exports</v>
      </c>
      <c r="K330" s="354" t="str">
        <f>IF(ISBLANK(INDEX('Policy Characteristics'!E:E,MATCH($C330,'Policy Characteristics'!$C:$C,0))),"",INDEX('Policy Characteristics'!E:E,MATCH($C330,'Policy Characteristics'!$C:$C,0)))</f>
        <v>elec change imports</v>
      </c>
      <c r="L330" s="222">
        <f>IF(ISBLANK(INDEX('Policy Characteristics'!F:F,MATCH($C330,'Policy Characteristics'!$C:$C,0))),"",INDEX('Policy Characteristics'!F:F,MATCH($C330,'Policy Characteristics'!$C:$C,0)))</f>
        <v>-0.5</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0.02</v>
      </c>
      <c r="O330" s="354" t="str">
        <f>IF(ISBLANK(INDEX('Policy Characteristics'!I:I,MATCH($C330,'Policy Characteristics'!$C:$C,0))),"",INDEX('Policy Characteristics'!I:I,MATCH($C330,'Policy Characteristics'!$C:$C,0)))</f>
        <v>% change in imports</v>
      </c>
      <c r="P330" s="354" t="str">
        <f>IF(ISBLANK(INDEX('Policy Characteristics'!J:J,MATCH($C330,'Policy Characteristics'!$C:$C,0))),"",INDEX('Policy Characteristics'!J:J,MATCH($C330,'Policy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0" s="354" t="str">
        <f>IF(ISBLANK(INDEX('Policy Characteristics'!K:K,MATCH($C330,'Policy Characteristics'!$C:$C,0))),"",INDEX('Policy Characteristics'!K:K,MATCH($C330,'Policy Characteristics'!$C:$C,0)))</f>
        <v>electricity-sector-main.html#elec-imports</v>
      </c>
      <c r="R330" s="354" t="str">
        <f>IF(ISBLANK(INDEX('Policy Characteristics'!L:L,MATCH($C330,'Policy Characteristics'!$C:$C,0))),"",INDEX('Policy Characteristics'!L:L,MATCH($C330,'Policy Characteristics'!$C:$C,0)))</f>
        <v>electricity-imports-exports.html</v>
      </c>
    </row>
    <row r="331" spans="1:19" s="345" customFormat="1" ht="20" customHeight="1">
      <c r="A331" s="354" t="str">
        <f>IF(ISBLANK(INDEX('Policy Characteristics'!A:A,MATCH($C331,'Policy Characteristics'!$C:$C,0))),"",INDEX('Policy Characteristics'!A:A,MATCH($C331,'Policy Characteristics'!$C:$C,0)))</f>
        <v>Electricity Supply</v>
      </c>
      <c r="B331" s="366" t="str">
        <f>IF(ISBLANK(INDEX('Policy Characteristics'!B:B,MATCH($C331,'Policy Characteristics'!$C:$C,0))),"",INDEX('Policy Characteristics'!B:B,MATCH($C331,'Policy Characteristics'!$C:$C,0)))</f>
        <v>Change Electricity Imports</v>
      </c>
      <c r="C331" s="354" t="str">
        <f t="shared" si="20"/>
        <v>Percent Change in Electricity Imports</v>
      </c>
      <c r="D331" s="348" t="s">
        <v>782</v>
      </c>
      <c r="E331" s="253"/>
      <c r="F331" s="348" t="s">
        <v>783</v>
      </c>
      <c r="G331" s="348"/>
      <c r="H331" s="241">
        <v>2237</v>
      </c>
      <c r="I331" s="367" t="s">
        <v>680</v>
      </c>
      <c r="J331" s="368" t="str">
        <f>IF(ISBLANK(INDEX('Policy Characteristics'!D:D,MATCH($C331,'Policy Characteristics'!$C:$C,0))),"",INDEX('Policy Characteristics'!D:D,MATCH($C331,'Policy Characteristics'!$C:$C,0)))</f>
        <v>Electricity Imports and Exports</v>
      </c>
      <c r="K331" s="354" t="str">
        <f>IF(ISBLANK(INDEX('Policy Characteristics'!E:E,MATCH($C331,'Policy Characteristics'!$C:$C,0))),"",INDEX('Policy Characteristics'!E:E,MATCH($C331,'Policy Characteristics'!$C:$C,0)))</f>
        <v>elec change imports</v>
      </c>
      <c r="L331" s="222">
        <f>IF(ISBLANK(INDEX('Policy Characteristics'!F:F,MATCH($C331,'Policy Characteristics'!$C:$C,0))),"",INDEX('Policy Characteristics'!F:F,MATCH($C331,'Policy Characteristics'!$C:$C,0)))</f>
        <v>-0.5</v>
      </c>
      <c r="M331" s="222">
        <f>IF(ISBLANK(INDEX('Policy Characteristics'!G:G,MATCH($C331,'Policy Characteristics'!$C:$C,0))),"",INDEX('Policy Characteristics'!G:G,MATCH($C331,'Policy Characteristics'!$C:$C,0)))</f>
        <v>1</v>
      </c>
      <c r="N331" s="222">
        <f>IF(ISBLANK(INDEX('Policy Characteristics'!H:H,MATCH($C331,'Policy Characteristics'!$C:$C,0))),"",INDEX('Policy Characteristics'!H:H,MATCH($C331,'Policy Characteristics'!$C:$C,0)))</f>
        <v>0.02</v>
      </c>
      <c r="O331" s="354" t="str">
        <f>IF(ISBLANK(INDEX('Policy Characteristics'!I:I,MATCH($C331,'Policy Characteristics'!$C:$C,0))),"",INDEX('Policy Characteristics'!I:I,MATCH($C331,'Policy Characteristics'!$C:$C,0)))</f>
        <v>% change in imports</v>
      </c>
      <c r="P331" s="354" t="str">
        <f>IF(ISBLANK(INDEX('Policy Characteristics'!J:J,MATCH($C331,'Policy Characteristics'!$C:$C,0))),"",INDEX('Policy Characteristics'!J:J,MATCH($C331,'Policy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31" s="354" t="str">
        <f>IF(ISBLANK(INDEX('Policy Characteristics'!K:K,MATCH($C331,'Policy Characteristics'!$C:$C,0))),"",INDEX('Policy Characteristics'!K:K,MATCH($C331,'Policy Characteristics'!$C:$C,0)))</f>
        <v>electricity-sector-main.html#elec-imports</v>
      </c>
      <c r="R331" s="354" t="str">
        <f>IF(ISBLANK(INDEX('Policy Characteristics'!L:L,MATCH($C331,'Policy Characteristics'!$C:$C,0))),"",INDEX('Policy Characteristics'!L:L,MATCH($C331,'Policy Characteristics'!$C:$C,0)))</f>
        <v>electricity-imports-exports.html</v>
      </c>
    </row>
    <row r="332" spans="1:19" ht="20" customHeight="1">
      <c r="A332" s="354" t="str">
        <f>IF(ISBLANK(INDEX('Policy Characteristics'!A:A,MATCH($C332,'Policy Characteristics'!$C:$C,0))),"",INDEX('Policy Characteristics'!A:A,MATCH($C332,'Policy Characteristics'!$C:$C,0)))</f>
        <v>Electricity Supply</v>
      </c>
      <c r="B332" s="366" t="str">
        <f>IF(ISBLANK(INDEX('Policy Characteristics'!B:B,MATCH($C332,'Policy Characteristics'!$C:$C,0))),"",INDEX('Policy Characteristics'!B:B,MATCH($C332,'Policy Characteristics'!$C:$C,0)))</f>
        <v>Non BAU Guaranteed Dispatch</v>
      </c>
      <c r="C332" t="s">
        <v>252</v>
      </c>
      <c r="D332" s="253"/>
      <c r="E332" s="253"/>
      <c r="F332" s="253"/>
      <c r="G332" s="253"/>
      <c r="H332" s="18">
        <v>619</v>
      </c>
      <c r="I332" s="367" t="s">
        <v>680</v>
      </c>
      <c r="J332" s="368" t="str">
        <f>IF(ISBLANK(INDEX('Policy Characteristics'!D:D,MATCH($C332,'Policy Characteristics'!$C:$C,0))),"",INDEX('Policy Characteristics'!D:D,MATCH($C332,'Policy Characteristics'!$C:$C,0)))</f>
        <v>Non BAU Guaranteed Dispatch</v>
      </c>
      <c r="K332" s="354" t="str">
        <f>IF(ISBLANK(INDEX('Policy Characteristics'!E:E,MATCH($C332,'Policy Characteristics'!$C:$C,0))),"",INDEX('Policy Characteristics'!E:E,MATCH($C332,'Policy Characteristics'!$C:$C,0)))</f>
        <v>elec non BAU guaranteed dispatch</v>
      </c>
      <c r="L332" s="222">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222">
        <f>IF(ISBLANK(INDEX('Policy Characteristics'!H:H,MATCH($C332,'Policy Characteristics'!$C:$C,0))),"",INDEX('Policy Characteristics'!H:H,MATCH($C332,'Policy Characteristics'!$C:$C,0)))</f>
        <v>1</v>
      </c>
      <c r="O332" s="354" t="str">
        <f>IF(ISBLANK(INDEX('Policy Characteristics'!I:I,MATCH($C332,'Policy Characteristics'!$C:$C,0))),"",INDEX('Policy Characteristics'!I:I,MATCH($C332,'Policy Characteristics'!$C:$C,0)))</f>
        <v>on/off</v>
      </c>
      <c r="P332" s="354" t="str">
        <f>IF(ISBLANK(INDEX('Policy Characteristics'!J:J,MATCH($C332,'Policy Characteristics'!$C:$C,0))),"",INDEX('Policy Characteristics'!J:J,MATCH($C332,'Policy Characteristics'!$C:$C,0)))</f>
        <v/>
      </c>
      <c r="Q332" s="354" t="str">
        <f>IF(ISBLANK(INDEX('Policy Characteristics'!K:K,MATCH($C332,'Policy Characteristics'!$C:$C,0))),"",INDEX('Policy Characteristics'!K:K,MATCH($C332,'Policy Characteristics'!$C:$C,0)))</f>
        <v/>
      </c>
      <c r="R332" s="354" t="str">
        <f>IF(ISBLANK(INDEX('Policy Characteristics'!L:L,MATCH($C332,'Policy Characteristics'!$C:$C,0))),"",INDEX('Policy Characteristics'!L:L,MATCH($C332,'Policy Characteristics'!$C:$C,0)))</f>
        <v/>
      </c>
    </row>
    <row r="333" spans="1:19" ht="20" customHeight="1">
      <c r="A333" s="354" t="str">
        <f>IF(ISBLANK(INDEX('Policy Characteristics'!A:A,MATCH($C333,'Policy Characteristics'!$C:$C,0))),"",INDEX('Policy Characteristics'!A:A,MATCH($C333,'Policy Characteristics'!$C:$C,0)))</f>
        <v>Electricity Supply</v>
      </c>
      <c r="B333" s="366" t="str">
        <f>IF(ISBLANK(INDEX('Policy Characteristics'!B:B,MATCH($C333,'Policy Characteristics'!$C:$C,0))),"",INDEX('Policy Characteristics'!B:B,MATCH($C333,'Policy Characteristics'!$C:$C,0)))</f>
        <v>Decrease Cost of Capital</v>
      </c>
      <c r="C333" t="s">
        <v>255</v>
      </c>
      <c r="D333" s="253" t="s">
        <v>736</v>
      </c>
      <c r="E333" s="253"/>
      <c r="F333" s="253" t="s">
        <v>737</v>
      </c>
      <c r="G333" s="348"/>
      <c r="H333" s="18">
        <v>1730</v>
      </c>
      <c r="I333" s="369" t="s">
        <v>680</v>
      </c>
      <c r="J333" s="368" t="str">
        <f>IF(ISBLANK(INDEX('Policy Characteristics'!D:D,MATCH($C333,'Policy Characteristics'!$C:$C,0))),"",INDEX('Policy Characteristics'!D:D,MATCH($C333,'Policy Characteristics'!$C:$C,0)))</f>
        <v>Decrease Electricity Sector Cost of Capital</v>
      </c>
      <c r="K333" s="354" t="str">
        <f>IF(ISBLANK(INDEX('Policy Characteristics'!E:E,MATCH($C333,'Policy Characteristics'!$C:$C,0))),"",INDEX('Policy Characteristics'!E:E,MATCH($C333,'Policy Characteristics'!$C:$C,0)))</f>
        <v>elec power plant cost of capital</v>
      </c>
      <c r="L333" s="354">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4">
        <f>IF(ISBLANK(INDEX('Policy Characteristics'!H:H,MATCH($C333,'Policy Characteristics'!$C:$C,0))),"",INDEX('Policy Characteristics'!H:H,MATCH($C333,'Policy Characteristics'!$C:$C,0)))</f>
        <v>0.01</v>
      </c>
      <c r="O333" s="354" t="str">
        <f>IF(ISBLANK(INDEX('Policy Characteristics'!I:I,MATCH($C333,'Policy Characteristics'!$C:$C,0))),"",INDEX('Policy Characteristics'!I:I,MATCH($C333,'Policy Characteristics'!$C:$C,0)))</f>
        <v>% decrease</v>
      </c>
      <c r="P333" s="3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4" t="str">
        <f>IF(ISBLANK(INDEX('Policy Characteristics'!K:K,MATCH($C333,'Policy Characteristics'!$C:$C,0))),"",INDEX('Policy Characteristics'!K:K,MATCH($C333,'Policy Characteristics'!$C:$C,0)))</f>
        <v/>
      </c>
      <c r="R333" s="354" t="str">
        <f>IF(ISBLANK(INDEX('Policy Characteristics'!L:L,MATCH($C333,'Policy Characteristics'!$C:$C,0))),"",INDEX('Policy Characteristics'!L:L,MATCH($C333,'Policy Characteristics'!$C:$C,0)))</f>
        <v/>
      </c>
      <c r="S333" s="348"/>
    </row>
    <row r="334" spans="1:19" ht="20" customHeight="1">
      <c r="A334" s="354" t="str">
        <f>IF(ISBLANK(INDEX('Policy Characteristics'!A:A,MATCH($C334,'Policy Characteristics'!$C:$C,0))),"",INDEX('Policy Characteristics'!A:A,MATCH($C334,'Policy Characteristics'!$C:$C,0)))</f>
        <v>Electricity Supply</v>
      </c>
      <c r="B334" s="366" t="str">
        <f>IF(ISBLANK(INDEX('Policy Characteristics'!B:B,MATCH($C334,'Policy Characteristics'!$C:$C,0))),"",INDEX('Policy Characteristics'!B:B,MATCH($C334,'Policy Characteristics'!$C:$C,0)))</f>
        <v>Decrease Cost of Capital</v>
      </c>
      <c r="C334" s="354" t="str">
        <f t="shared" ref="C334:C356" si="21">$C$333</f>
        <v>Percentage Decrease in Cost of Capital for Power Plants</v>
      </c>
      <c r="D334" s="348" t="s">
        <v>738</v>
      </c>
      <c r="E334" s="253"/>
      <c r="F334" s="348" t="s">
        <v>739</v>
      </c>
      <c r="G334" s="348"/>
      <c r="H334" s="18">
        <v>1731</v>
      </c>
      <c r="I334" s="369" t="s">
        <v>680</v>
      </c>
      <c r="J334" s="368" t="str">
        <f>IF(ISBLANK(INDEX('Policy Characteristics'!D:D,MATCH($C334,'Policy Characteristics'!$C:$C,0))),"",INDEX('Policy Characteristics'!D:D,MATCH($C334,'Policy Characteristics'!$C:$C,0)))</f>
        <v>Decrease Electricity Sector Cost of Capital</v>
      </c>
      <c r="K334" s="354" t="str">
        <f>IF(ISBLANK(INDEX('Policy Characteristics'!E:E,MATCH($C334,'Policy Characteristics'!$C:$C,0))),"",INDEX('Policy Characteristics'!E:E,MATCH($C334,'Policy Characteristics'!$C:$C,0)))</f>
        <v>elec power plant cost of capital</v>
      </c>
      <c r="L334" s="354">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4">
        <f>IF(ISBLANK(INDEX('Policy Characteristics'!H:H,MATCH($C334,'Policy Characteristics'!$C:$C,0))),"",INDEX('Policy Characteristics'!H:H,MATCH($C334,'Policy Characteristics'!$C:$C,0)))</f>
        <v>0.01</v>
      </c>
      <c r="O334" s="354" t="str">
        <f>IF(ISBLANK(INDEX('Policy Characteristics'!I:I,MATCH($C334,'Policy Characteristics'!$C:$C,0))),"",INDEX('Policy Characteristics'!I:I,MATCH($C334,'Policy Characteristics'!$C:$C,0)))</f>
        <v>% decrease</v>
      </c>
      <c r="P334" s="3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4" t="str">
        <f>IF(ISBLANK(INDEX('Policy Characteristics'!K:K,MATCH($C334,'Policy Characteristics'!$C:$C,0))),"",INDEX('Policy Characteristics'!K:K,MATCH($C334,'Policy Characteristics'!$C:$C,0)))</f>
        <v/>
      </c>
      <c r="R334" s="354" t="str">
        <f>IF(ISBLANK(INDEX('Policy Characteristics'!L:L,MATCH($C334,'Policy Characteristics'!$C:$C,0))),"",INDEX('Policy Characteristics'!L:L,MATCH($C334,'Policy Characteristics'!$C:$C,0)))</f>
        <v/>
      </c>
      <c r="S334" s="348"/>
    </row>
    <row r="335" spans="1:19" ht="20" customHeight="1">
      <c r="A335" s="354" t="str">
        <f>IF(ISBLANK(INDEX('Policy Characteristics'!A:A,MATCH($C335,'Policy Characteristics'!$C:$C,0))),"",INDEX('Policy Characteristics'!A:A,MATCH($C335,'Policy Characteristics'!$C:$C,0)))</f>
        <v>Electricity Supply</v>
      </c>
      <c r="B335" s="366" t="str">
        <f>IF(ISBLANK(INDEX('Policy Characteristics'!B:B,MATCH($C335,'Policy Characteristics'!$C:$C,0))),"",INDEX('Policy Characteristics'!B:B,MATCH($C335,'Policy Characteristics'!$C:$C,0)))</f>
        <v>Decrease Cost of Capital</v>
      </c>
      <c r="C335" s="354" t="str">
        <f t="shared" si="21"/>
        <v>Percentage Decrease in Cost of Capital for Power Plants</v>
      </c>
      <c r="D335" s="348" t="s">
        <v>740</v>
      </c>
      <c r="E335" s="253"/>
      <c r="F335" s="348" t="s">
        <v>741</v>
      </c>
      <c r="G335" s="348"/>
      <c r="H335" s="18">
        <v>1803</v>
      </c>
      <c r="I335" s="369" t="s">
        <v>680</v>
      </c>
      <c r="J335" s="368" t="str">
        <f>IF(ISBLANK(INDEX('Policy Characteristics'!D:D,MATCH($C335,'Policy Characteristics'!$C:$C,0))),"",INDEX('Policy Characteristics'!D:D,MATCH($C335,'Policy Characteristics'!$C:$C,0)))</f>
        <v>Decrease Electricity Sector Cost of Capital</v>
      </c>
      <c r="K335" s="354" t="str">
        <f>IF(ISBLANK(INDEX('Policy Characteristics'!E:E,MATCH($C335,'Policy Characteristics'!$C:$C,0))),"",INDEX('Policy Characteristics'!E:E,MATCH($C335,'Policy Characteristics'!$C:$C,0)))</f>
        <v>elec power plant cost of capital</v>
      </c>
      <c r="L335" s="354">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4">
        <f>IF(ISBLANK(INDEX('Policy Characteristics'!H:H,MATCH($C335,'Policy Characteristics'!$C:$C,0))),"",INDEX('Policy Characteristics'!H:H,MATCH($C335,'Policy Characteristics'!$C:$C,0)))</f>
        <v>0.01</v>
      </c>
      <c r="O335" s="354" t="str">
        <f>IF(ISBLANK(INDEX('Policy Characteristics'!I:I,MATCH($C335,'Policy Characteristics'!$C:$C,0))),"",INDEX('Policy Characteristics'!I:I,MATCH($C335,'Policy Characteristics'!$C:$C,0)))</f>
        <v>% decrease</v>
      </c>
      <c r="P335" s="3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4" t="str">
        <f>IF(ISBLANK(INDEX('Policy Characteristics'!K:K,MATCH($C335,'Policy Characteristics'!$C:$C,0))),"",INDEX('Policy Characteristics'!K:K,MATCH($C335,'Policy Characteristics'!$C:$C,0)))</f>
        <v/>
      </c>
      <c r="R335" s="354" t="str">
        <f>IF(ISBLANK(INDEX('Policy Characteristics'!L:L,MATCH($C335,'Policy Characteristics'!$C:$C,0))),"",INDEX('Policy Characteristics'!L:L,MATCH($C335,'Policy Characteristics'!$C:$C,0)))</f>
        <v/>
      </c>
      <c r="S335" s="348"/>
    </row>
    <row r="336" spans="1:19" ht="20" customHeight="1">
      <c r="A336" s="354" t="str">
        <f>IF(ISBLANK(INDEX('Policy Characteristics'!A:A,MATCH($C336,'Policy Characteristics'!$C:$C,0))),"",INDEX('Policy Characteristics'!A:A,MATCH($C336,'Policy Characteristics'!$C:$C,0)))</f>
        <v>Electricity Supply</v>
      </c>
      <c r="B336" s="366" t="str">
        <f>IF(ISBLANK(INDEX('Policy Characteristics'!B:B,MATCH($C336,'Policy Characteristics'!$C:$C,0))),"",INDEX('Policy Characteristics'!B:B,MATCH($C336,'Policy Characteristics'!$C:$C,0)))</f>
        <v>Decrease Cost of Capital</v>
      </c>
      <c r="C336" s="354" t="str">
        <f t="shared" si="21"/>
        <v>Percentage Decrease in Cost of Capital for Power Plants</v>
      </c>
      <c r="D336" s="348" t="s">
        <v>742</v>
      </c>
      <c r="E336" s="253"/>
      <c r="F336" s="348" t="s">
        <v>743</v>
      </c>
      <c r="G336" s="348"/>
      <c r="H336" s="18">
        <v>1732</v>
      </c>
      <c r="I336" s="369" t="s">
        <v>680</v>
      </c>
      <c r="J336" s="368" t="str">
        <f>IF(ISBLANK(INDEX('Policy Characteristics'!D:D,MATCH($C336,'Policy Characteristics'!$C:$C,0))),"",INDEX('Policy Characteristics'!D:D,MATCH($C336,'Policy Characteristics'!$C:$C,0)))</f>
        <v>Decrease Electricity Sector Cost of Capital</v>
      </c>
      <c r="K336" s="354" t="str">
        <f>IF(ISBLANK(INDEX('Policy Characteristics'!E:E,MATCH($C336,'Policy Characteristics'!$C:$C,0))),"",INDEX('Policy Characteristics'!E:E,MATCH($C336,'Policy Characteristics'!$C:$C,0)))</f>
        <v>elec power plant cost of capital</v>
      </c>
      <c r="L336" s="354">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4">
        <f>IF(ISBLANK(INDEX('Policy Characteristics'!H:H,MATCH($C336,'Policy Characteristics'!$C:$C,0))),"",INDEX('Policy Characteristics'!H:H,MATCH($C336,'Policy Characteristics'!$C:$C,0)))</f>
        <v>0.01</v>
      </c>
      <c r="O336" s="354" t="str">
        <f>IF(ISBLANK(INDEX('Policy Characteristics'!I:I,MATCH($C336,'Policy Characteristics'!$C:$C,0))),"",INDEX('Policy Characteristics'!I:I,MATCH($C336,'Policy Characteristics'!$C:$C,0)))</f>
        <v>% decrease</v>
      </c>
      <c r="P336" s="3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4" t="str">
        <f>IF(ISBLANK(INDEX('Policy Characteristics'!K:K,MATCH($C336,'Policy Characteristics'!$C:$C,0))),"",INDEX('Policy Characteristics'!K:K,MATCH($C336,'Policy Characteristics'!$C:$C,0)))</f>
        <v/>
      </c>
      <c r="R336" s="354" t="str">
        <f>IF(ISBLANK(INDEX('Policy Characteristics'!L:L,MATCH($C336,'Policy Characteristics'!$C:$C,0))),"",INDEX('Policy Characteristics'!L:L,MATCH($C336,'Policy Characteristics'!$C:$C,0)))</f>
        <v/>
      </c>
      <c r="S336" s="348"/>
    </row>
    <row r="337" spans="1:19" ht="20" customHeight="1">
      <c r="A337" s="354" t="str">
        <f>IF(ISBLANK(INDEX('Policy Characteristics'!A:A,MATCH($C337,'Policy Characteristics'!$C:$C,0))),"",INDEX('Policy Characteristics'!A:A,MATCH($C337,'Policy Characteristics'!$C:$C,0)))</f>
        <v>Electricity Supply</v>
      </c>
      <c r="B337" s="366" t="str">
        <f>IF(ISBLANK(INDEX('Policy Characteristics'!B:B,MATCH($C337,'Policy Characteristics'!$C:$C,0))),"",INDEX('Policy Characteristics'!B:B,MATCH($C337,'Policy Characteristics'!$C:$C,0)))</f>
        <v>Decrease Cost of Capital</v>
      </c>
      <c r="C337" s="354" t="str">
        <f t="shared" si="21"/>
        <v>Percentage Decrease in Cost of Capital for Power Plants</v>
      </c>
      <c r="D337" s="348" t="s">
        <v>744</v>
      </c>
      <c r="E337" s="253"/>
      <c r="F337" s="348" t="s">
        <v>745</v>
      </c>
      <c r="G337" s="348"/>
      <c r="H337" s="18">
        <v>1733</v>
      </c>
      <c r="I337" s="369" t="s">
        <v>670</v>
      </c>
      <c r="J337" s="368" t="str">
        <f>IF(ISBLANK(INDEX('Policy Characteristics'!D:D,MATCH($C337,'Policy Characteristics'!$C:$C,0))),"",INDEX('Policy Characteristics'!D:D,MATCH($C337,'Policy Characteristics'!$C:$C,0)))</f>
        <v>Decrease Electricity Sector Cost of Capital</v>
      </c>
      <c r="K337" s="354" t="str">
        <f>IF(ISBLANK(INDEX('Policy Characteristics'!E:E,MATCH($C337,'Policy Characteristics'!$C:$C,0))),"",INDEX('Policy Characteristics'!E:E,MATCH($C337,'Policy Characteristics'!$C:$C,0)))</f>
        <v>elec power plant cost of capital</v>
      </c>
      <c r="L337" s="354">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4">
        <f>IF(ISBLANK(INDEX('Policy Characteristics'!H:H,MATCH($C337,'Policy Characteristics'!$C:$C,0))),"",INDEX('Policy Characteristics'!H:H,MATCH($C337,'Policy Characteristics'!$C:$C,0)))</f>
        <v>0.01</v>
      </c>
      <c r="O337" s="354" t="str">
        <f>IF(ISBLANK(INDEX('Policy Characteristics'!I:I,MATCH($C337,'Policy Characteristics'!$C:$C,0))),"",INDEX('Policy Characteristics'!I:I,MATCH($C337,'Policy Characteristics'!$C:$C,0)))</f>
        <v>% decrease</v>
      </c>
      <c r="P337" s="3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4" t="str">
        <f>IF(ISBLANK(INDEX('Policy Characteristics'!K:K,MATCH($C337,'Policy Characteristics'!$C:$C,0))),"",INDEX('Policy Characteristics'!K:K,MATCH($C337,'Policy Characteristics'!$C:$C,0)))</f>
        <v/>
      </c>
      <c r="R337" s="354" t="str">
        <f>IF(ISBLANK(INDEX('Policy Characteristics'!L:L,MATCH($C337,'Policy Characteristics'!$C:$C,0))),"",INDEX('Policy Characteristics'!L:L,MATCH($C337,'Policy Characteristics'!$C:$C,0)))</f>
        <v/>
      </c>
      <c r="S337" s="348"/>
    </row>
    <row r="338" spans="1:19" ht="20" customHeight="1">
      <c r="A338" s="354" t="str">
        <f>IF(ISBLANK(INDEX('Policy Characteristics'!A:A,MATCH($C338,'Policy Characteristics'!$C:$C,0))),"",INDEX('Policy Characteristics'!A:A,MATCH($C338,'Policy Characteristics'!$C:$C,0)))</f>
        <v>Electricity Supply</v>
      </c>
      <c r="B338" s="366" t="str">
        <f>IF(ISBLANK(INDEX('Policy Characteristics'!B:B,MATCH($C338,'Policy Characteristics'!$C:$C,0))),"",INDEX('Policy Characteristics'!B:B,MATCH($C338,'Policy Characteristics'!$C:$C,0)))</f>
        <v>Decrease Cost of Capital</v>
      </c>
      <c r="C338" s="354" t="str">
        <f t="shared" si="21"/>
        <v>Percentage Decrease in Cost of Capital for Power Plants</v>
      </c>
      <c r="D338" s="348" t="s">
        <v>746</v>
      </c>
      <c r="E338" s="253"/>
      <c r="F338" s="348" t="s">
        <v>747</v>
      </c>
      <c r="G338" s="348"/>
      <c r="H338" s="18">
        <v>1734</v>
      </c>
      <c r="I338" s="369" t="s">
        <v>670</v>
      </c>
      <c r="J338" s="368" t="str">
        <f>IF(ISBLANK(INDEX('Policy Characteristics'!D:D,MATCH($C338,'Policy Characteristics'!$C:$C,0))),"",INDEX('Policy Characteristics'!D:D,MATCH($C338,'Policy Characteristics'!$C:$C,0)))</f>
        <v>Decrease Electricity Sector Cost of Capital</v>
      </c>
      <c r="K338" s="354" t="str">
        <f>IF(ISBLANK(INDEX('Policy Characteristics'!E:E,MATCH($C338,'Policy Characteristics'!$C:$C,0))),"",INDEX('Policy Characteristics'!E:E,MATCH($C338,'Policy Characteristics'!$C:$C,0)))</f>
        <v>elec power plant cost of capital</v>
      </c>
      <c r="L338" s="354">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4">
        <f>IF(ISBLANK(INDEX('Policy Characteristics'!H:H,MATCH($C338,'Policy Characteristics'!$C:$C,0))),"",INDEX('Policy Characteristics'!H:H,MATCH($C338,'Policy Characteristics'!$C:$C,0)))</f>
        <v>0.01</v>
      </c>
      <c r="O338" s="354" t="str">
        <f>IF(ISBLANK(INDEX('Policy Characteristics'!I:I,MATCH($C338,'Policy Characteristics'!$C:$C,0))),"",INDEX('Policy Characteristics'!I:I,MATCH($C338,'Policy Characteristics'!$C:$C,0)))</f>
        <v>% decrease</v>
      </c>
      <c r="P338" s="3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4" t="str">
        <f>IF(ISBLANK(INDEX('Policy Characteristics'!K:K,MATCH($C338,'Policy Characteristics'!$C:$C,0))),"",INDEX('Policy Characteristics'!K:K,MATCH($C338,'Policy Characteristics'!$C:$C,0)))</f>
        <v/>
      </c>
      <c r="R338" s="354" t="str">
        <f>IF(ISBLANK(INDEX('Policy Characteristics'!L:L,MATCH($C338,'Policy Characteristics'!$C:$C,0))),"",INDEX('Policy Characteristics'!L:L,MATCH($C338,'Policy Characteristics'!$C:$C,0)))</f>
        <v/>
      </c>
      <c r="S338" s="348"/>
    </row>
    <row r="339" spans="1:19" ht="20" customHeight="1">
      <c r="A339" s="354" t="str">
        <f>IF(ISBLANK(INDEX('Policy Characteristics'!A:A,MATCH($C339,'Policy Characteristics'!$C:$C,0))),"",INDEX('Policy Characteristics'!A:A,MATCH($C339,'Policy Characteristics'!$C:$C,0)))</f>
        <v>Electricity Supply</v>
      </c>
      <c r="B339" s="366" t="str">
        <f>IF(ISBLANK(INDEX('Policy Characteristics'!B:B,MATCH($C339,'Policy Characteristics'!$C:$C,0))),"",INDEX('Policy Characteristics'!B:B,MATCH($C339,'Policy Characteristics'!$C:$C,0)))</f>
        <v>Decrease Cost of Capital</v>
      </c>
      <c r="C339" s="354" t="str">
        <f t="shared" si="21"/>
        <v>Percentage Decrease in Cost of Capital for Power Plants</v>
      </c>
      <c r="D339" s="348" t="s">
        <v>748</v>
      </c>
      <c r="E339" s="253"/>
      <c r="F339" s="348" t="s">
        <v>749</v>
      </c>
      <c r="G339" s="348"/>
      <c r="H339" s="18">
        <v>1735</v>
      </c>
      <c r="I339" s="369" t="s">
        <v>670</v>
      </c>
      <c r="J339" s="368" t="str">
        <f>IF(ISBLANK(INDEX('Policy Characteristics'!D:D,MATCH($C339,'Policy Characteristics'!$C:$C,0))),"",INDEX('Policy Characteristics'!D:D,MATCH($C339,'Policy Characteristics'!$C:$C,0)))</f>
        <v>Decrease Electricity Sector Cost of Capital</v>
      </c>
      <c r="K339" s="354" t="str">
        <f>IF(ISBLANK(INDEX('Policy Characteristics'!E:E,MATCH($C339,'Policy Characteristics'!$C:$C,0))),"",INDEX('Policy Characteristics'!E:E,MATCH($C339,'Policy Characteristics'!$C:$C,0)))</f>
        <v>elec power plant cost of capital</v>
      </c>
      <c r="L339" s="354">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4">
        <f>IF(ISBLANK(INDEX('Policy Characteristics'!H:H,MATCH($C339,'Policy Characteristics'!$C:$C,0))),"",INDEX('Policy Characteristics'!H:H,MATCH($C339,'Policy Characteristics'!$C:$C,0)))</f>
        <v>0.01</v>
      </c>
      <c r="O339" s="354" t="str">
        <f>IF(ISBLANK(INDEX('Policy Characteristics'!I:I,MATCH($C339,'Policy Characteristics'!$C:$C,0))),"",INDEX('Policy Characteristics'!I:I,MATCH($C339,'Policy Characteristics'!$C:$C,0)))</f>
        <v>% decrease</v>
      </c>
      <c r="P339" s="3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4" t="str">
        <f>IF(ISBLANK(INDEX('Policy Characteristics'!K:K,MATCH($C339,'Policy Characteristics'!$C:$C,0))),"",INDEX('Policy Characteristics'!K:K,MATCH($C339,'Policy Characteristics'!$C:$C,0)))</f>
        <v/>
      </c>
      <c r="R339" s="354" t="str">
        <f>IF(ISBLANK(INDEX('Policy Characteristics'!L:L,MATCH($C339,'Policy Characteristics'!$C:$C,0))),"",INDEX('Policy Characteristics'!L:L,MATCH($C339,'Policy Characteristics'!$C:$C,0)))</f>
        <v/>
      </c>
      <c r="S339" s="348"/>
    </row>
    <row r="340" spans="1:19" ht="20" customHeight="1">
      <c r="A340" s="354" t="str">
        <f>IF(ISBLANK(INDEX('Policy Characteristics'!A:A,MATCH($C340,'Policy Characteristics'!$C:$C,0))),"",INDEX('Policy Characteristics'!A:A,MATCH($C340,'Policy Characteristics'!$C:$C,0)))</f>
        <v>Electricity Supply</v>
      </c>
      <c r="B340" s="366" t="str">
        <f>IF(ISBLANK(INDEX('Policy Characteristics'!B:B,MATCH($C340,'Policy Characteristics'!$C:$C,0))),"",INDEX('Policy Characteristics'!B:B,MATCH($C340,'Policy Characteristics'!$C:$C,0)))</f>
        <v>Decrease Cost of Capital</v>
      </c>
      <c r="C340" s="354" t="str">
        <f t="shared" si="21"/>
        <v>Percentage Decrease in Cost of Capital for Power Plants</v>
      </c>
      <c r="D340" s="348" t="s">
        <v>750</v>
      </c>
      <c r="E340" s="253"/>
      <c r="F340" s="348" t="s">
        <v>751</v>
      </c>
      <c r="G340" s="348"/>
      <c r="H340" s="18">
        <v>1736</v>
      </c>
      <c r="I340" s="369" t="s">
        <v>670</v>
      </c>
      <c r="J340" s="368" t="str">
        <f>IF(ISBLANK(INDEX('Policy Characteristics'!D:D,MATCH($C340,'Policy Characteristics'!$C:$C,0))),"",INDEX('Policy Characteristics'!D:D,MATCH($C340,'Policy Characteristics'!$C:$C,0)))</f>
        <v>Decrease Electricity Sector Cost of Capital</v>
      </c>
      <c r="K340" s="354" t="str">
        <f>IF(ISBLANK(INDEX('Policy Characteristics'!E:E,MATCH($C340,'Policy Characteristics'!$C:$C,0))),"",INDEX('Policy Characteristics'!E:E,MATCH($C340,'Policy Characteristics'!$C:$C,0)))</f>
        <v>elec power plant cost of capital</v>
      </c>
      <c r="L340" s="354">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4">
        <f>IF(ISBLANK(INDEX('Policy Characteristics'!H:H,MATCH($C340,'Policy Characteristics'!$C:$C,0))),"",INDEX('Policy Characteristics'!H:H,MATCH($C340,'Policy Characteristics'!$C:$C,0)))</f>
        <v>0.01</v>
      </c>
      <c r="O340" s="354" t="str">
        <f>IF(ISBLANK(INDEX('Policy Characteristics'!I:I,MATCH($C340,'Policy Characteristics'!$C:$C,0))),"",INDEX('Policy Characteristics'!I:I,MATCH($C340,'Policy Characteristics'!$C:$C,0)))</f>
        <v>% decrease</v>
      </c>
      <c r="P340" s="3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4" t="str">
        <f>IF(ISBLANK(INDEX('Policy Characteristics'!K:K,MATCH($C340,'Policy Characteristics'!$C:$C,0))),"",INDEX('Policy Characteristics'!K:K,MATCH($C340,'Policy Characteristics'!$C:$C,0)))</f>
        <v/>
      </c>
      <c r="R340" s="354" t="str">
        <f>IF(ISBLANK(INDEX('Policy Characteristics'!L:L,MATCH($C340,'Policy Characteristics'!$C:$C,0))),"",INDEX('Policy Characteristics'!L:L,MATCH($C340,'Policy Characteristics'!$C:$C,0)))</f>
        <v/>
      </c>
      <c r="S340" s="348"/>
    </row>
    <row r="341" spans="1:19" ht="20" customHeight="1">
      <c r="A341" s="354" t="str">
        <f>IF(ISBLANK(INDEX('Policy Characteristics'!A:A,MATCH($C341,'Policy Characteristics'!$C:$C,0))),"",INDEX('Policy Characteristics'!A:A,MATCH($C341,'Policy Characteristics'!$C:$C,0)))</f>
        <v>Electricity Supply</v>
      </c>
      <c r="B341" s="366" t="str">
        <f>IF(ISBLANK(INDEX('Policy Characteristics'!B:B,MATCH($C341,'Policy Characteristics'!$C:$C,0))),"",INDEX('Policy Characteristics'!B:B,MATCH($C341,'Policy Characteristics'!$C:$C,0)))</f>
        <v>Decrease Cost of Capital</v>
      </c>
      <c r="C341" s="354" t="str">
        <f t="shared" si="21"/>
        <v>Percentage Decrease in Cost of Capital for Power Plants</v>
      </c>
      <c r="D341" s="348" t="s">
        <v>752</v>
      </c>
      <c r="E341" s="253"/>
      <c r="F341" s="348" t="s">
        <v>753</v>
      </c>
      <c r="G341" s="348"/>
      <c r="H341" s="18">
        <v>1737</v>
      </c>
      <c r="I341" s="369" t="s">
        <v>670</v>
      </c>
      <c r="J341" s="368" t="str">
        <f>IF(ISBLANK(INDEX('Policy Characteristics'!D:D,MATCH($C341,'Policy Characteristics'!$C:$C,0))),"",INDEX('Policy Characteristics'!D:D,MATCH($C341,'Policy Characteristics'!$C:$C,0)))</f>
        <v>Decrease Electricity Sector Cost of Capital</v>
      </c>
      <c r="K341" s="354" t="str">
        <f>IF(ISBLANK(INDEX('Policy Characteristics'!E:E,MATCH($C341,'Policy Characteristics'!$C:$C,0))),"",INDEX('Policy Characteristics'!E:E,MATCH($C341,'Policy Characteristics'!$C:$C,0)))</f>
        <v>elec power plant cost of capital</v>
      </c>
      <c r="L341" s="354">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4">
        <f>IF(ISBLANK(INDEX('Policy Characteristics'!H:H,MATCH($C341,'Policy Characteristics'!$C:$C,0))),"",INDEX('Policy Characteristics'!H:H,MATCH($C341,'Policy Characteristics'!$C:$C,0)))</f>
        <v>0.01</v>
      </c>
      <c r="O341" s="354" t="str">
        <f>IF(ISBLANK(INDEX('Policy Characteristics'!I:I,MATCH($C341,'Policy Characteristics'!$C:$C,0))),"",INDEX('Policy Characteristics'!I:I,MATCH($C341,'Policy Characteristics'!$C:$C,0)))</f>
        <v>% decrease</v>
      </c>
      <c r="P341" s="3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4" t="str">
        <f>IF(ISBLANK(INDEX('Policy Characteristics'!K:K,MATCH($C341,'Policy Characteristics'!$C:$C,0))),"",INDEX('Policy Characteristics'!K:K,MATCH($C341,'Policy Characteristics'!$C:$C,0)))</f>
        <v/>
      </c>
      <c r="R341" s="354" t="str">
        <f>IF(ISBLANK(INDEX('Policy Characteristics'!L:L,MATCH($C341,'Policy Characteristics'!$C:$C,0))),"",INDEX('Policy Characteristics'!L:L,MATCH($C341,'Policy Characteristics'!$C:$C,0)))</f>
        <v/>
      </c>
      <c r="S341" s="348"/>
    </row>
    <row r="342" spans="1:19" ht="20" customHeight="1">
      <c r="A342" s="354" t="str">
        <f>IF(ISBLANK(INDEX('Policy Characteristics'!A:A,MATCH($C342,'Policy Characteristics'!$C:$C,0))),"",INDEX('Policy Characteristics'!A:A,MATCH($C342,'Policy Characteristics'!$C:$C,0)))</f>
        <v>Electricity Supply</v>
      </c>
      <c r="B342" s="366" t="str">
        <f>IF(ISBLANK(INDEX('Policy Characteristics'!B:B,MATCH($C342,'Policy Characteristics'!$C:$C,0))),"",INDEX('Policy Characteristics'!B:B,MATCH($C342,'Policy Characteristics'!$C:$C,0)))</f>
        <v>Decrease Cost of Capital</v>
      </c>
      <c r="C342" s="354" t="str">
        <f t="shared" si="21"/>
        <v>Percentage Decrease in Cost of Capital for Power Plants</v>
      </c>
      <c r="D342" s="348" t="s">
        <v>754</v>
      </c>
      <c r="E342" s="253"/>
      <c r="F342" s="348" t="s">
        <v>755</v>
      </c>
      <c r="G342" s="348"/>
      <c r="H342" s="18">
        <v>1738</v>
      </c>
      <c r="I342" s="369" t="s">
        <v>670</v>
      </c>
      <c r="J342" s="368" t="str">
        <f>IF(ISBLANK(INDEX('Policy Characteristics'!D:D,MATCH($C342,'Policy Characteristics'!$C:$C,0))),"",INDEX('Policy Characteristics'!D:D,MATCH($C342,'Policy Characteristics'!$C:$C,0)))</f>
        <v>Decrease Electricity Sector Cost of Capital</v>
      </c>
      <c r="K342" s="354" t="str">
        <f>IF(ISBLANK(INDEX('Policy Characteristics'!E:E,MATCH($C342,'Policy Characteristics'!$C:$C,0))),"",INDEX('Policy Characteristics'!E:E,MATCH($C342,'Policy Characteristics'!$C:$C,0)))</f>
        <v>elec power plant cost of capital</v>
      </c>
      <c r="L342" s="354">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4">
        <f>IF(ISBLANK(INDEX('Policy Characteristics'!H:H,MATCH($C342,'Policy Characteristics'!$C:$C,0))),"",INDEX('Policy Characteristics'!H:H,MATCH($C342,'Policy Characteristics'!$C:$C,0)))</f>
        <v>0.01</v>
      </c>
      <c r="O342" s="354" t="str">
        <f>IF(ISBLANK(INDEX('Policy Characteristics'!I:I,MATCH($C342,'Policy Characteristics'!$C:$C,0))),"",INDEX('Policy Characteristics'!I:I,MATCH($C342,'Policy Characteristics'!$C:$C,0)))</f>
        <v>% decrease</v>
      </c>
      <c r="P342" s="3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4" t="str">
        <f>IF(ISBLANK(INDEX('Policy Characteristics'!K:K,MATCH($C342,'Policy Characteristics'!$C:$C,0))),"",INDEX('Policy Characteristics'!K:K,MATCH($C342,'Policy Characteristics'!$C:$C,0)))</f>
        <v/>
      </c>
      <c r="R342" s="354" t="str">
        <f>IF(ISBLANK(INDEX('Policy Characteristics'!L:L,MATCH($C342,'Policy Characteristics'!$C:$C,0))),"",INDEX('Policy Characteristics'!L:L,MATCH($C342,'Policy Characteristics'!$C:$C,0)))</f>
        <v/>
      </c>
      <c r="S342" s="348"/>
    </row>
    <row r="343" spans="1:19" ht="20" customHeight="1">
      <c r="A343" s="354" t="str">
        <f>IF(ISBLANK(INDEX('Policy Characteristics'!A:A,MATCH($C343,'Policy Characteristics'!$C:$C,0))),"",INDEX('Policy Characteristics'!A:A,MATCH($C343,'Policy Characteristics'!$C:$C,0)))</f>
        <v>Electricity Supply</v>
      </c>
      <c r="B343" s="366" t="str">
        <f>IF(ISBLANK(INDEX('Policy Characteristics'!B:B,MATCH($C343,'Policy Characteristics'!$C:$C,0))),"",INDEX('Policy Characteristics'!B:B,MATCH($C343,'Policy Characteristics'!$C:$C,0)))</f>
        <v>Decrease Cost of Capital</v>
      </c>
      <c r="C343" s="354" t="str">
        <f t="shared" si="21"/>
        <v>Percentage Decrease in Cost of Capital for Power Plants</v>
      </c>
      <c r="D343" s="348" t="s">
        <v>756</v>
      </c>
      <c r="E343" s="253"/>
      <c r="F343" s="348" t="s">
        <v>757</v>
      </c>
      <c r="G343" s="348"/>
      <c r="H343" s="18">
        <v>1739</v>
      </c>
      <c r="I343" s="369" t="s">
        <v>680</v>
      </c>
      <c r="J343" s="368" t="str">
        <f>IF(ISBLANK(INDEX('Policy Characteristics'!D:D,MATCH($C343,'Policy Characteristics'!$C:$C,0))),"",INDEX('Policy Characteristics'!D:D,MATCH($C343,'Policy Characteristics'!$C:$C,0)))</f>
        <v>Decrease Electricity Sector Cost of Capital</v>
      </c>
      <c r="K343" s="354" t="str">
        <f>IF(ISBLANK(INDEX('Policy Characteristics'!E:E,MATCH($C343,'Policy Characteristics'!$C:$C,0))),"",INDEX('Policy Characteristics'!E:E,MATCH($C343,'Policy Characteristics'!$C:$C,0)))</f>
        <v>elec power plant cost of capital</v>
      </c>
      <c r="L343" s="354">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4">
        <f>IF(ISBLANK(INDEX('Policy Characteristics'!H:H,MATCH($C343,'Policy Characteristics'!$C:$C,0))),"",INDEX('Policy Characteristics'!H:H,MATCH($C343,'Policy Characteristics'!$C:$C,0)))</f>
        <v>0.01</v>
      </c>
      <c r="O343" s="354" t="str">
        <f>IF(ISBLANK(INDEX('Policy Characteristics'!I:I,MATCH($C343,'Policy Characteristics'!$C:$C,0))),"",INDEX('Policy Characteristics'!I:I,MATCH($C343,'Policy Characteristics'!$C:$C,0)))</f>
        <v>% decrease</v>
      </c>
      <c r="P343" s="3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4" t="str">
        <f>IF(ISBLANK(INDEX('Policy Characteristics'!K:K,MATCH($C343,'Policy Characteristics'!$C:$C,0))),"",INDEX('Policy Characteristics'!K:K,MATCH($C343,'Policy Characteristics'!$C:$C,0)))</f>
        <v/>
      </c>
      <c r="R343" s="354" t="str">
        <f>IF(ISBLANK(INDEX('Policy Characteristics'!L:L,MATCH($C343,'Policy Characteristics'!$C:$C,0))),"",INDEX('Policy Characteristics'!L:L,MATCH($C343,'Policy Characteristics'!$C:$C,0)))</f>
        <v/>
      </c>
      <c r="S343" s="348"/>
    </row>
    <row r="344" spans="1:19" ht="20" customHeight="1">
      <c r="A344" s="354" t="str">
        <f>IF(ISBLANK(INDEX('Policy Characteristics'!A:A,MATCH($C344,'Policy Characteristics'!$C:$C,0))),"",INDEX('Policy Characteristics'!A:A,MATCH($C344,'Policy Characteristics'!$C:$C,0)))</f>
        <v>Electricity Supply</v>
      </c>
      <c r="B344" s="366" t="str">
        <f>IF(ISBLANK(INDEX('Policy Characteristics'!B:B,MATCH($C344,'Policy Characteristics'!$C:$C,0))),"",INDEX('Policy Characteristics'!B:B,MATCH($C344,'Policy Characteristics'!$C:$C,0)))</f>
        <v>Decrease Cost of Capital</v>
      </c>
      <c r="C344" s="354" t="str">
        <f t="shared" si="21"/>
        <v>Percentage Decrease in Cost of Capital for Power Plants</v>
      </c>
      <c r="D344" s="348" t="s">
        <v>758</v>
      </c>
      <c r="E344" s="253"/>
      <c r="F344" s="348" t="s">
        <v>759</v>
      </c>
      <c r="G344" s="348"/>
      <c r="H344" s="18">
        <v>1740</v>
      </c>
      <c r="I344" s="369" t="s">
        <v>680</v>
      </c>
      <c r="J344" s="368" t="str">
        <f>IF(ISBLANK(INDEX('Policy Characteristics'!D:D,MATCH($C344,'Policy Characteristics'!$C:$C,0))),"",INDEX('Policy Characteristics'!D:D,MATCH($C344,'Policy Characteristics'!$C:$C,0)))</f>
        <v>Decrease Electricity Sector Cost of Capital</v>
      </c>
      <c r="K344" s="354" t="str">
        <f>IF(ISBLANK(INDEX('Policy Characteristics'!E:E,MATCH($C344,'Policy Characteristics'!$C:$C,0))),"",INDEX('Policy Characteristics'!E:E,MATCH($C344,'Policy Characteristics'!$C:$C,0)))</f>
        <v>elec power plant cost of capital</v>
      </c>
      <c r="L344" s="354">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4">
        <f>IF(ISBLANK(INDEX('Policy Characteristics'!H:H,MATCH($C344,'Policy Characteristics'!$C:$C,0))),"",INDEX('Policy Characteristics'!H:H,MATCH($C344,'Policy Characteristics'!$C:$C,0)))</f>
        <v>0.01</v>
      </c>
      <c r="O344" s="354" t="str">
        <f>IF(ISBLANK(INDEX('Policy Characteristics'!I:I,MATCH($C344,'Policy Characteristics'!$C:$C,0))),"",INDEX('Policy Characteristics'!I:I,MATCH($C344,'Policy Characteristics'!$C:$C,0)))</f>
        <v>% decrease</v>
      </c>
      <c r="P344" s="3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4" t="str">
        <f>IF(ISBLANK(INDEX('Policy Characteristics'!K:K,MATCH($C344,'Policy Characteristics'!$C:$C,0))),"",INDEX('Policy Characteristics'!K:K,MATCH($C344,'Policy Characteristics'!$C:$C,0)))</f>
        <v/>
      </c>
      <c r="R344" s="354" t="str">
        <f>IF(ISBLANK(INDEX('Policy Characteristics'!L:L,MATCH($C344,'Policy Characteristics'!$C:$C,0))),"",INDEX('Policy Characteristics'!L:L,MATCH($C344,'Policy Characteristics'!$C:$C,0)))</f>
        <v/>
      </c>
      <c r="S344" s="348"/>
    </row>
    <row r="345" spans="1:19" ht="20" customHeight="1">
      <c r="A345" s="354" t="str">
        <f>IF(ISBLANK(INDEX('Policy Characteristics'!A:A,MATCH($C345,'Policy Characteristics'!$C:$C,0))),"",INDEX('Policy Characteristics'!A:A,MATCH($C345,'Policy Characteristics'!$C:$C,0)))</f>
        <v>Electricity Supply</v>
      </c>
      <c r="B345" s="366" t="str">
        <f>IF(ISBLANK(INDEX('Policy Characteristics'!B:B,MATCH($C345,'Policy Characteristics'!$C:$C,0))),"",INDEX('Policy Characteristics'!B:B,MATCH($C345,'Policy Characteristics'!$C:$C,0)))</f>
        <v>Decrease Cost of Capital</v>
      </c>
      <c r="C345" s="354" t="str">
        <f t="shared" si="21"/>
        <v>Percentage Decrease in Cost of Capital for Power Plants</v>
      </c>
      <c r="D345" s="348" t="s">
        <v>760</v>
      </c>
      <c r="E345" s="253"/>
      <c r="F345" s="348" t="s">
        <v>761</v>
      </c>
      <c r="G345" s="348"/>
      <c r="H345" s="18">
        <v>1741</v>
      </c>
      <c r="I345" s="369" t="s">
        <v>680</v>
      </c>
      <c r="J345" s="368" t="str">
        <f>IF(ISBLANK(INDEX('Policy Characteristics'!D:D,MATCH($C345,'Policy Characteristics'!$C:$C,0))),"",INDEX('Policy Characteristics'!D:D,MATCH($C345,'Policy Characteristics'!$C:$C,0)))</f>
        <v>Decrease Electricity Sector Cost of Capital</v>
      </c>
      <c r="K345" s="354" t="str">
        <f>IF(ISBLANK(INDEX('Policy Characteristics'!E:E,MATCH($C345,'Policy Characteristics'!$C:$C,0))),"",INDEX('Policy Characteristics'!E:E,MATCH($C345,'Policy Characteristics'!$C:$C,0)))</f>
        <v>elec power plant cost of capital</v>
      </c>
      <c r="L345" s="354">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4">
        <f>IF(ISBLANK(INDEX('Policy Characteristics'!H:H,MATCH($C345,'Policy Characteristics'!$C:$C,0))),"",INDEX('Policy Characteristics'!H:H,MATCH($C345,'Policy Characteristics'!$C:$C,0)))</f>
        <v>0.01</v>
      </c>
      <c r="O345" s="354" t="str">
        <f>IF(ISBLANK(INDEX('Policy Characteristics'!I:I,MATCH($C345,'Policy Characteristics'!$C:$C,0))),"",INDEX('Policy Characteristics'!I:I,MATCH($C345,'Policy Characteristics'!$C:$C,0)))</f>
        <v>% decrease</v>
      </c>
      <c r="P345" s="3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4" t="str">
        <f>IF(ISBLANK(INDEX('Policy Characteristics'!K:K,MATCH($C345,'Policy Characteristics'!$C:$C,0))),"",INDEX('Policy Characteristics'!K:K,MATCH($C345,'Policy Characteristics'!$C:$C,0)))</f>
        <v/>
      </c>
      <c r="R345" s="354" t="str">
        <f>IF(ISBLANK(INDEX('Policy Characteristics'!L:L,MATCH($C345,'Policy Characteristics'!$C:$C,0))),"",INDEX('Policy Characteristics'!L:L,MATCH($C345,'Policy Characteristics'!$C:$C,0)))</f>
        <v/>
      </c>
      <c r="S345" s="348"/>
    </row>
    <row r="346" spans="1:19" ht="20" customHeight="1">
      <c r="A346" s="354" t="str">
        <f>IF(ISBLANK(INDEX('Policy Characteristics'!A:A,MATCH($C346,'Policy Characteristics'!$C:$C,0))),"",INDEX('Policy Characteristics'!A:A,MATCH($C346,'Policy Characteristics'!$C:$C,0)))</f>
        <v>Electricity Supply</v>
      </c>
      <c r="B346" s="366" t="str">
        <f>IF(ISBLANK(INDEX('Policy Characteristics'!B:B,MATCH($C346,'Policy Characteristics'!$C:$C,0))),"",INDEX('Policy Characteristics'!B:B,MATCH($C346,'Policy Characteristics'!$C:$C,0)))</f>
        <v>Decrease Cost of Capital</v>
      </c>
      <c r="C346" s="354" t="str">
        <f t="shared" si="21"/>
        <v>Percentage Decrease in Cost of Capital for Power Plants</v>
      </c>
      <c r="D346" s="348" t="s">
        <v>762</v>
      </c>
      <c r="E346" s="253"/>
      <c r="F346" s="348" t="s">
        <v>763</v>
      </c>
      <c r="G346" s="348"/>
      <c r="H346" s="18">
        <v>1742</v>
      </c>
      <c r="I346" s="369" t="s">
        <v>670</v>
      </c>
      <c r="J346" s="368" t="str">
        <f>IF(ISBLANK(INDEX('Policy Characteristics'!D:D,MATCH($C346,'Policy Characteristics'!$C:$C,0))),"",INDEX('Policy Characteristics'!D:D,MATCH($C346,'Policy Characteristics'!$C:$C,0)))</f>
        <v>Decrease Electricity Sector Cost of Capital</v>
      </c>
      <c r="K346" s="354" t="str">
        <f>IF(ISBLANK(INDEX('Policy Characteristics'!E:E,MATCH($C346,'Policy Characteristics'!$C:$C,0))),"",INDEX('Policy Characteristics'!E:E,MATCH($C346,'Policy Characteristics'!$C:$C,0)))</f>
        <v>elec power plant cost of capital</v>
      </c>
      <c r="L346" s="354">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4">
        <f>IF(ISBLANK(INDEX('Policy Characteristics'!H:H,MATCH($C346,'Policy Characteristics'!$C:$C,0))),"",INDEX('Policy Characteristics'!H:H,MATCH($C346,'Policy Characteristics'!$C:$C,0)))</f>
        <v>0.01</v>
      </c>
      <c r="O346" s="354" t="str">
        <f>IF(ISBLANK(INDEX('Policy Characteristics'!I:I,MATCH($C346,'Policy Characteristics'!$C:$C,0))),"",INDEX('Policy Characteristics'!I:I,MATCH($C346,'Policy Characteristics'!$C:$C,0)))</f>
        <v>% decrease</v>
      </c>
      <c r="P346" s="3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4" t="str">
        <f>IF(ISBLANK(INDEX('Policy Characteristics'!K:K,MATCH($C346,'Policy Characteristics'!$C:$C,0))),"",INDEX('Policy Characteristics'!K:K,MATCH($C346,'Policy Characteristics'!$C:$C,0)))</f>
        <v/>
      </c>
      <c r="R346" s="354" t="str">
        <f>IF(ISBLANK(INDEX('Policy Characteristics'!L:L,MATCH($C346,'Policy Characteristics'!$C:$C,0))),"",INDEX('Policy Characteristics'!L:L,MATCH($C346,'Policy Characteristics'!$C:$C,0)))</f>
        <v/>
      </c>
      <c r="S346" s="348"/>
    </row>
    <row r="347" spans="1:19" ht="20" customHeight="1">
      <c r="A347" s="354" t="str">
        <f>IF(ISBLANK(INDEX('Policy Characteristics'!A:A,MATCH($C347,'Policy Characteristics'!$C:$C,0))),"",INDEX('Policy Characteristics'!A:A,MATCH($C347,'Policy Characteristics'!$C:$C,0)))</f>
        <v>Electricity Supply</v>
      </c>
      <c r="B347" s="366" t="str">
        <f>IF(ISBLANK(INDEX('Policy Characteristics'!B:B,MATCH($C347,'Policy Characteristics'!$C:$C,0))),"",INDEX('Policy Characteristics'!B:B,MATCH($C347,'Policy Characteristics'!$C:$C,0)))</f>
        <v>Decrease Cost of Capital</v>
      </c>
      <c r="C347" s="354" t="str">
        <f t="shared" si="21"/>
        <v>Percentage Decrease in Cost of Capital for Power Plants</v>
      </c>
      <c r="D347" s="348" t="s">
        <v>764</v>
      </c>
      <c r="E347" s="253"/>
      <c r="F347" s="348" t="s">
        <v>765</v>
      </c>
      <c r="G347" s="348"/>
      <c r="H347" s="18">
        <v>1743</v>
      </c>
      <c r="I347" s="369" t="s">
        <v>680</v>
      </c>
      <c r="J347" s="368" t="str">
        <f>IF(ISBLANK(INDEX('Policy Characteristics'!D:D,MATCH($C347,'Policy Characteristics'!$C:$C,0))),"",INDEX('Policy Characteristics'!D:D,MATCH($C347,'Policy Characteristics'!$C:$C,0)))</f>
        <v>Decrease Electricity Sector Cost of Capital</v>
      </c>
      <c r="K347" s="354" t="str">
        <f>IF(ISBLANK(INDEX('Policy Characteristics'!E:E,MATCH($C347,'Policy Characteristics'!$C:$C,0))),"",INDEX('Policy Characteristics'!E:E,MATCH($C347,'Policy Characteristics'!$C:$C,0)))</f>
        <v>elec power plant cost of capital</v>
      </c>
      <c r="L347" s="354">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4">
        <f>IF(ISBLANK(INDEX('Policy Characteristics'!H:H,MATCH($C347,'Policy Characteristics'!$C:$C,0))),"",INDEX('Policy Characteristics'!H:H,MATCH($C347,'Policy Characteristics'!$C:$C,0)))</f>
        <v>0.01</v>
      </c>
      <c r="O347" s="354" t="str">
        <f>IF(ISBLANK(INDEX('Policy Characteristics'!I:I,MATCH($C347,'Policy Characteristics'!$C:$C,0))),"",INDEX('Policy Characteristics'!I:I,MATCH($C347,'Policy Characteristics'!$C:$C,0)))</f>
        <v>% decrease</v>
      </c>
      <c r="P347" s="3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4" t="str">
        <f>IF(ISBLANK(INDEX('Policy Characteristics'!K:K,MATCH($C347,'Policy Characteristics'!$C:$C,0))),"",INDEX('Policy Characteristics'!K:K,MATCH($C347,'Policy Characteristics'!$C:$C,0)))</f>
        <v/>
      </c>
      <c r="R347" s="354" t="str">
        <f>IF(ISBLANK(INDEX('Policy Characteristics'!L:L,MATCH($C347,'Policy Characteristics'!$C:$C,0))),"",INDEX('Policy Characteristics'!L:L,MATCH($C347,'Policy Characteristics'!$C:$C,0)))</f>
        <v/>
      </c>
      <c r="S347" s="348"/>
    </row>
    <row r="348" spans="1:19" ht="20" customHeight="1">
      <c r="A348" s="354" t="str">
        <f>IF(ISBLANK(INDEX('Policy Characteristics'!A:A,MATCH($C348,'Policy Characteristics'!$C:$C,0))),"",INDEX('Policy Characteristics'!A:A,MATCH($C348,'Policy Characteristics'!$C:$C,0)))</f>
        <v>Electricity Supply</v>
      </c>
      <c r="B348" s="366" t="str">
        <f>IF(ISBLANK(INDEX('Policy Characteristics'!B:B,MATCH($C348,'Policy Characteristics'!$C:$C,0))),"",INDEX('Policy Characteristics'!B:B,MATCH($C348,'Policy Characteristics'!$C:$C,0)))</f>
        <v>Decrease Cost of Capital</v>
      </c>
      <c r="C348" s="354" t="str">
        <f t="shared" si="21"/>
        <v>Percentage Decrease in Cost of Capital for Power Plants</v>
      </c>
      <c r="D348" s="348" t="s">
        <v>766</v>
      </c>
      <c r="E348" s="253"/>
      <c r="F348" s="348" t="s">
        <v>767</v>
      </c>
      <c r="G348" s="348"/>
      <c r="H348" s="18">
        <v>1744</v>
      </c>
      <c r="I348" s="369" t="s">
        <v>680</v>
      </c>
      <c r="J348" s="368" t="str">
        <f>IF(ISBLANK(INDEX('Policy Characteristics'!D:D,MATCH($C348,'Policy Characteristics'!$C:$C,0))),"",INDEX('Policy Characteristics'!D:D,MATCH($C348,'Policy Characteristics'!$C:$C,0)))</f>
        <v>Decrease Electricity Sector Cost of Capital</v>
      </c>
      <c r="K348" s="354" t="str">
        <f>IF(ISBLANK(INDEX('Policy Characteristics'!E:E,MATCH($C348,'Policy Characteristics'!$C:$C,0))),"",INDEX('Policy Characteristics'!E:E,MATCH($C348,'Policy Characteristics'!$C:$C,0)))</f>
        <v>elec power plant cost of capital</v>
      </c>
      <c r="L348" s="354">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4">
        <f>IF(ISBLANK(INDEX('Policy Characteristics'!H:H,MATCH($C348,'Policy Characteristics'!$C:$C,0))),"",INDEX('Policy Characteristics'!H:H,MATCH($C348,'Policy Characteristics'!$C:$C,0)))</f>
        <v>0.01</v>
      </c>
      <c r="O348" s="354" t="str">
        <f>IF(ISBLANK(INDEX('Policy Characteristics'!I:I,MATCH($C348,'Policy Characteristics'!$C:$C,0))),"",INDEX('Policy Characteristics'!I:I,MATCH($C348,'Policy Characteristics'!$C:$C,0)))</f>
        <v>% decrease</v>
      </c>
      <c r="P348" s="3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4" t="str">
        <f>IF(ISBLANK(INDEX('Policy Characteristics'!K:K,MATCH($C348,'Policy Characteristics'!$C:$C,0))),"",INDEX('Policy Characteristics'!K:K,MATCH($C348,'Policy Characteristics'!$C:$C,0)))</f>
        <v/>
      </c>
      <c r="R348" s="354" t="str">
        <f>IF(ISBLANK(INDEX('Policy Characteristics'!L:L,MATCH($C348,'Policy Characteristics'!$C:$C,0))),"",INDEX('Policy Characteristics'!L:L,MATCH($C348,'Policy Characteristics'!$C:$C,0)))</f>
        <v/>
      </c>
      <c r="S348" s="348"/>
    </row>
    <row r="349" spans="1:19" ht="20" customHeight="1">
      <c r="A349" s="354" t="str">
        <f>IF(ISBLANK(INDEX('Policy Characteristics'!A:A,MATCH($C349,'Policy Characteristics'!$C:$C,0))),"",INDEX('Policy Characteristics'!A:A,MATCH($C349,'Policy Characteristics'!$C:$C,0)))</f>
        <v>Electricity Supply</v>
      </c>
      <c r="B349" s="366" t="str">
        <f>IF(ISBLANK(INDEX('Policy Characteristics'!B:B,MATCH($C349,'Policy Characteristics'!$C:$C,0))),"",INDEX('Policy Characteristics'!B:B,MATCH($C349,'Policy Characteristics'!$C:$C,0)))</f>
        <v>Decrease Cost of Capital</v>
      </c>
      <c r="C349" s="354" t="str">
        <f t="shared" si="21"/>
        <v>Percentage Decrease in Cost of Capital for Power Plants</v>
      </c>
      <c r="D349" s="348" t="s">
        <v>768</v>
      </c>
      <c r="E349" s="253"/>
      <c r="F349" s="348" t="s">
        <v>769</v>
      </c>
      <c r="G349" s="348"/>
      <c r="H349" s="18">
        <v>1745</v>
      </c>
      <c r="I349" s="369" t="s">
        <v>680</v>
      </c>
      <c r="J349" s="368" t="str">
        <f>IF(ISBLANK(INDEX('Policy Characteristics'!D:D,MATCH($C349,'Policy Characteristics'!$C:$C,0))),"",INDEX('Policy Characteristics'!D:D,MATCH($C349,'Policy Characteristics'!$C:$C,0)))</f>
        <v>Decrease Electricity Sector Cost of Capital</v>
      </c>
      <c r="K349" s="354" t="str">
        <f>IF(ISBLANK(INDEX('Policy Characteristics'!E:E,MATCH($C349,'Policy Characteristics'!$C:$C,0))),"",INDEX('Policy Characteristics'!E:E,MATCH($C349,'Policy Characteristics'!$C:$C,0)))</f>
        <v>elec power plant cost of capital</v>
      </c>
      <c r="L349" s="354">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4">
        <f>IF(ISBLANK(INDEX('Policy Characteristics'!H:H,MATCH($C349,'Policy Characteristics'!$C:$C,0))),"",INDEX('Policy Characteristics'!H:H,MATCH($C349,'Policy Characteristics'!$C:$C,0)))</f>
        <v>0.01</v>
      </c>
      <c r="O349" s="354" t="str">
        <f>IF(ISBLANK(INDEX('Policy Characteristics'!I:I,MATCH($C349,'Policy Characteristics'!$C:$C,0))),"",INDEX('Policy Characteristics'!I:I,MATCH($C349,'Policy Characteristics'!$C:$C,0)))</f>
        <v>% decrease</v>
      </c>
      <c r="P349" s="3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4" t="str">
        <f>IF(ISBLANK(INDEX('Policy Characteristics'!K:K,MATCH($C349,'Policy Characteristics'!$C:$C,0))),"",INDEX('Policy Characteristics'!K:K,MATCH($C349,'Policy Characteristics'!$C:$C,0)))</f>
        <v/>
      </c>
      <c r="R349" s="354" t="str">
        <f>IF(ISBLANK(INDEX('Policy Characteristics'!L:L,MATCH($C349,'Policy Characteristics'!$C:$C,0))),"",INDEX('Policy Characteristics'!L:L,MATCH($C349,'Policy Characteristics'!$C:$C,0)))</f>
        <v/>
      </c>
      <c r="S349" s="348"/>
    </row>
    <row r="350" spans="1:19" ht="20" customHeight="1">
      <c r="A350" s="354" t="str">
        <f>IF(ISBLANK(INDEX('Policy Characteristics'!A:A,MATCH($C350,'Policy Characteristics'!$C:$C,0))),"",INDEX('Policy Characteristics'!A:A,MATCH($C350,'Policy Characteristics'!$C:$C,0)))</f>
        <v>Electricity Supply</v>
      </c>
      <c r="B350" s="366" t="str">
        <f>IF(ISBLANK(INDEX('Policy Characteristics'!B:B,MATCH($C350,'Policy Characteristics'!$C:$C,0))),"",INDEX('Policy Characteristics'!B:B,MATCH($C350,'Policy Characteristics'!$C:$C,0)))</f>
        <v>Decrease Cost of Capital</v>
      </c>
      <c r="C350" s="354" t="str">
        <f t="shared" si="21"/>
        <v>Percentage Decrease in Cost of Capital for Power Plants</v>
      </c>
      <c r="D350" s="348" t="s">
        <v>770</v>
      </c>
      <c r="E350" s="253"/>
      <c r="F350" s="348" t="s">
        <v>771</v>
      </c>
      <c r="G350" s="348"/>
      <c r="H350" s="18">
        <v>1804</v>
      </c>
      <c r="I350" s="369" t="s">
        <v>670</v>
      </c>
      <c r="J350" s="368" t="str">
        <f>IF(ISBLANK(INDEX('Policy Characteristics'!D:D,MATCH($C350,'Policy Characteristics'!$C:$C,0))),"",INDEX('Policy Characteristics'!D:D,MATCH($C350,'Policy Characteristics'!$C:$C,0)))</f>
        <v>Decrease Electricity Sector Cost of Capital</v>
      </c>
      <c r="K350" s="354" t="str">
        <f>IF(ISBLANK(INDEX('Policy Characteristics'!E:E,MATCH($C350,'Policy Characteristics'!$C:$C,0))),"",INDEX('Policy Characteristics'!E:E,MATCH($C350,'Policy Characteristics'!$C:$C,0)))</f>
        <v>elec power plant cost of capital</v>
      </c>
      <c r="L350" s="354">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4">
        <f>IF(ISBLANK(INDEX('Policy Characteristics'!H:H,MATCH($C350,'Policy Characteristics'!$C:$C,0))),"",INDEX('Policy Characteristics'!H:H,MATCH($C350,'Policy Characteristics'!$C:$C,0)))</f>
        <v>0.01</v>
      </c>
      <c r="O350" s="354" t="str">
        <f>IF(ISBLANK(INDEX('Policy Characteristics'!I:I,MATCH($C350,'Policy Characteristics'!$C:$C,0))),"",INDEX('Policy Characteristics'!I:I,MATCH($C350,'Policy Characteristics'!$C:$C,0)))</f>
        <v>% decrease</v>
      </c>
      <c r="P350" s="3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4" t="str">
        <f>IF(ISBLANK(INDEX('Policy Characteristics'!K:K,MATCH($C350,'Policy Characteristics'!$C:$C,0))),"",INDEX('Policy Characteristics'!K:K,MATCH($C350,'Policy Characteristics'!$C:$C,0)))</f>
        <v/>
      </c>
      <c r="R350" s="354" t="str">
        <f>IF(ISBLANK(INDEX('Policy Characteristics'!L:L,MATCH($C350,'Policy Characteristics'!$C:$C,0))),"",INDEX('Policy Characteristics'!L:L,MATCH($C350,'Policy Characteristics'!$C:$C,0)))</f>
        <v/>
      </c>
      <c r="S350" s="348"/>
    </row>
    <row r="351" spans="1:19" ht="20" customHeight="1">
      <c r="A351" s="354" t="str">
        <f>IF(ISBLANK(INDEX('Policy Characteristics'!A:A,MATCH($C351,'Policy Characteristics'!$C:$C,0))),"",INDEX('Policy Characteristics'!A:A,MATCH($C351,'Policy Characteristics'!$C:$C,0)))</f>
        <v>Electricity Supply</v>
      </c>
      <c r="B351" s="366" t="str">
        <f>IF(ISBLANK(INDEX('Policy Characteristics'!B:B,MATCH($C351,'Policy Characteristics'!$C:$C,0))),"",INDEX('Policy Characteristics'!B:B,MATCH($C351,'Policy Characteristics'!$C:$C,0)))</f>
        <v>Decrease Cost of Capital</v>
      </c>
      <c r="C351" s="354" t="str">
        <f t="shared" si="21"/>
        <v>Percentage Decrease in Cost of Capital for Power Plants</v>
      </c>
      <c r="D351" s="348" t="s">
        <v>772</v>
      </c>
      <c r="E351" s="253"/>
      <c r="F351" s="348" t="s">
        <v>773</v>
      </c>
      <c r="G351" s="348"/>
      <c r="H351" s="18">
        <v>1805</v>
      </c>
      <c r="I351" s="369" t="s">
        <v>670</v>
      </c>
      <c r="J351" s="368" t="str">
        <f>IF(ISBLANK(INDEX('Policy Characteristics'!D:D,MATCH($C351,'Policy Characteristics'!$C:$C,0))),"",INDEX('Policy Characteristics'!D:D,MATCH($C351,'Policy Characteristics'!$C:$C,0)))</f>
        <v>Decrease Electricity Sector Cost of Capital</v>
      </c>
      <c r="K351" s="354" t="str">
        <f>IF(ISBLANK(INDEX('Policy Characteristics'!E:E,MATCH($C351,'Policy Characteristics'!$C:$C,0))),"",INDEX('Policy Characteristics'!E:E,MATCH($C351,'Policy Characteristics'!$C:$C,0)))</f>
        <v>elec power plant cost of capital</v>
      </c>
      <c r="L351" s="354">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4">
        <f>IF(ISBLANK(INDEX('Policy Characteristics'!H:H,MATCH($C351,'Policy Characteristics'!$C:$C,0))),"",INDEX('Policy Characteristics'!H:H,MATCH($C351,'Policy Characteristics'!$C:$C,0)))</f>
        <v>0.01</v>
      </c>
      <c r="O351" s="354" t="str">
        <f>IF(ISBLANK(INDEX('Policy Characteristics'!I:I,MATCH($C351,'Policy Characteristics'!$C:$C,0))),"",INDEX('Policy Characteristics'!I:I,MATCH($C351,'Policy Characteristics'!$C:$C,0)))</f>
        <v>% decrease</v>
      </c>
      <c r="P351" s="3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4" t="str">
        <f>IF(ISBLANK(INDEX('Policy Characteristics'!K:K,MATCH($C351,'Policy Characteristics'!$C:$C,0))),"",INDEX('Policy Characteristics'!K:K,MATCH($C351,'Policy Characteristics'!$C:$C,0)))</f>
        <v/>
      </c>
      <c r="R351" s="354" t="str">
        <f>IF(ISBLANK(INDEX('Policy Characteristics'!L:L,MATCH($C351,'Policy Characteristics'!$C:$C,0))),"",INDEX('Policy Characteristics'!L:L,MATCH($C351,'Policy Characteristics'!$C:$C,0)))</f>
        <v/>
      </c>
      <c r="S351" s="348"/>
    </row>
    <row r="352" spans="1:19" ht="20" customHeight="1">
      <c r="A352" s="354" t="str">
        <f>IF(ISBLANK(INDEX('Policy Characteristics'!A:A,MATCH($C352,'Policy Characteristics'!$C:$C,0))),"",INDEX('Policy Characteristics'!A:A,MATCH($C352,'Policy Characteristics'!$C:$C,0)))</f>
        <v>Electricity Supply</v>
      </c>
      <c r="B352" s="366" t="str">
        <f>IF(ISBLANK(INDEX('Policy Characteristics'!B:B,MATCH($C352,'Policy Characteristics'!$C:$C,0))),"",INDEX('Policy Characteristics'!B:B,MATCH($C352,'Policy Characteristics'!$C:$C,0)))</f>
        <v>Decrease Cost of Capital</v>
      </c>
      <c r="C352" s="354" t="str">
        <f t="shared" si="21"/>
        <v>Percentage Decrease in Cost of Capital for Power Plants</v>
      </c>
      <c r="D352" s="348" t="s">
        <v>774</v>
      </c>
      <c r="E352" s="253"/>
      <c r="F352" s="348" t="s">
        <v>775</v>
      </c>
      <c r="G352" s="348"/>
      <c r="H352" s="18">
        <v>1806</v>
      </c>
      <c r="I352" s="369" t="s">
        <v>670</v>
      </c>
      <c r="J352" s="368" t="str">
        <f>IF(ISBLANK(INDEX('Policy Characteristics'!D:D,MATCH($C352,'Policy Characteristics'!$C:$C,0))),"",INDEX('Policy Characteristics'!D:D,MATCH($C352,'Policy Characteristics'!$C:$C,0)))</f>
        <v>Decrease Electricity Sector Cost of Capital</v>
      </c>
      <c r="K352" s="354" t="str">
        <f>IF(ISBLANK(INDEX('Policy Characteristics'!E:E,MATCH($C352,'Policy Characteristics'!$C:$C,0))),"",INDEX('Policy Characteristics'!E:E,MATCH($C352,'Policy Characteristics'!$C:$C,0)))</f>
        <v>elec power plant cost of capital</v>
      </c>
      <c r="L352" s="354">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4">
        <f>IF(ISBLANK(INDEX('Policy Characteristics'!H:H,MATCH($C352,'Policy Characteristics'!$C:$C,0))),"",INDEX('Policy Characteristics'!H:H,MATCH($C352,'Policy Characteristics'!$C:$C,0)))</f>
        <v>0.01</v>
      </c>
      <c r="O352" s="354" t="str">
        <f>IF(ISBLANK(INDEX('Policy Characteristics'!I:I,MATCH($C352,'Policy Characteristics'!$C:$C,0))),"",INDEX('Policy Characteristics'!I:I,MATCH($C352,'Policy Characteristics'!$C:$C,0)))</f>
        <v>% decrease</v>
      </c>
      <c r="P352" s="3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4" t="str">
        <f>IF(ISBLANK(INDEX('Policy Characteristics'!K:K,MATCH($C352,'Policy Characteristics'!$C:$C,0))),"",INDEX('Policy Characteristics'!K:K,MATCH($C352,'Policy Characteristics'!$C:$C,0)))</f>
        <v/>
      </c>
      <c r="R352" s="354" t="str">
        <f>IF(ISBLANK(INDEX('Policy Characteristics'!L:L,MATCH($C352,'Policy Characteristics'!$C:$C,0))),"",INDEX('Policy Characteristics'!L:L,MATCH($C352,'Policy Characteristics'!$C:$C,0)))</f>
        <v/>
      </c>
      <c r="S352" s="348"/>
    </row>
    <row r="353" spans="1:19" ht="20" customHeight="1">
      <c r="A353" s="354" t="str">
        <f>IF(ISBLANK(INDEX('Policy Characteristics'!A:A,MATCH($C353,'Policy Characteristics'!$C:$C,0))),"",INDEX('Policy Characteristics'!A:A,MATCH($C353,'Policy Characteristics'!$C:$C,0)))</f>
        <v>Electricity Supply</v>
      </c>
      <c r="B353" s="366" t="str">
        <f>IF(ISBLANK(INDEX('Policy Characteristics'!B:B,MATCH($C353,'Policy Characteristics'!$C:$C,0))),"",INDEX('Policy Characteristics'!B:B,MATCH($C353,'Policy Characteristics'!$C:$C,0)))</f>
        <v>Decrease Cost of Capital</v>
      </c>
      <c r="C353" s="354" t="str">
        <f t="shared" si="21"/>
        <v>Percentage Decrease in Cost of Capital for Power Plants</v>
      </c>
      <c r="D353" s="348" t="s">
        <v>776</v>
      </c>
      <c r="E353" s="253"/>
      <c r="F353" s="348" t="s">
        <v>777</v>
      </c>
      <c r="G353" s="348"/>
      <c r="H353" s="18">
        <v>1807</v>
      </c>
      <c r="I353" s="369" t="s">
        <v>670</v>
      </c>
      <c r="J353" s="368" t="str">
        <f>IF(ISBLANK(INDEX('Policy Characteristics'!D:D,MATCH($C353,'Policy Characteristics'!$C:$C,0))),"",INDEX('Policy Characteristics'!D:D,MATCH($C353,'Policy Characteristics'!$C:$C,0)))</f>
        <v>Decrease Electricity Sector Cost of Capital</v>
      </c>
      <c r="K353" s="354" t="str">
        <f>IF(ISBLANK(INDEX('Policy Characteristics'!E:E,MATCH($C353,'Policy Characteristics'!$C:$C,0))),"",INDEX('Policy Characteristics'!E:E,MATCH($C353,'Policy Characteristics'!$C:$C,0)))</f>
        <v>elec power plant cost of capital</v>
      </c>
      <c r="L353" s="354">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4">
        <f>IF(ISBLANK(INDEX('Policy Characteristics'!H:H,MATCH($C353,'Policy Characteristics'!$C:$C,0))),"",INDEX('Policy Characteristics'!H:H,MATCH($C353,'Policy Characteristics'!$C:$C,0)))</f>
        <v>0.01</v>
      </c>
      <c r="O353" s="354" t="str">
        <f>IF(ISBLANK(INDEX('Policy Characteristics'!I:I,MATCH($C353,'Policy Characteristics'!$C:$C,0))),"",INDEX('Policy Characteristics'!I:I,MATCH($C353,'Policy Characteristics'!$C:$C,0)))</f>
        <v>% decrease</v>
      </c>
      <c r="P353" s="3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4" t="str">
        <f>IF(ISBLANK(INDEX('Policy Characteristics'!K:K,MATCH($C353,'Policy Characteristics'!$C:$C,0))),"",INDEX('Policy Characteristics'!K:K,MATCH($C353,'Policy Characteristics'!$C:$C,0)))</f>
        <v/>
      </c>
      <c r="R353" s="354" t="str">
        <f>IF(ISBLANK(INDEX('Policy Characteristics'!L:L,MATCH($C353,'Policy Characteristics'!$C:$C,0))),"",INDEX('Policy Characteristics'!L:L,MATCH($C353,'Policy Characteristics'!$C:$C,0)))</f>
        <v/>
      </c>
      <c r="S353" s="348"/>
    </row>
    <row r="354" spans="1:19" ht="20" customHeight="1">
      <c r="A354" s="354" t="str">
        <f>IF(ISBLANK(INDEX('Policy Characteristics'!A:A,MATCH($C354,'Policy Characteristics'!$C:$C,0))),"",INDEX('Policy Characteristics'!A:A,MATCH($C354,'Policy Characteristics'!$C:$C,0)))</f>
        <v>Electricity Supply</v>
      </c>
      <c r="B354" s="366" t="str">
        <f>IF(ISBLANK(INDEX('Policy Characteristics'!B:B,MATCH($C354,'Policy Characteristics'!$C:$C,0))),"",INDEX('Policy Characteristics'!B:B,MATCH($C354,'Policy Characteristics'!$C:$C,0)))</f>
        <v>Decrease Cost of Capital</v>
      </c>
      <c r="C354" s="354" t="str">
        <f t="shared" si="21"/>
        <v>Percentage Decrease in Cost of Capital for Power Plants</v>
      </c>
      <c r="D354" s="348" t="s">
        <v>778</v>
      </c>
      <c r="E354" s="253"/>
      <c r="F354" s="348" t="s">
        <v>779</v>
      </c>
      <c r="G354" s="348"/>
      <c r="H354" s="18">
        <v>1808</v>
      </c>
      <c r="I354" s="369" t="s">
        <v>670</v>
      </c>
      <c r="J354" s="368" t="str">
        <f>IF(ISBLANK(INDEX('Policy Characteristics'!D:D,MATCH($C354,'Policy Characteristics'!$C:$C,0))),"",INDEX('Policy Characteristics'!D:D,MATCH($C354,'Policy Characteristics'!$C:$C,0)))</f>
        <v>Decrease Electricity Sector Cost of Capital</v>
      </c>
      <c r="K354" s="354" t="str">
        <f>IF(ISBLANK(INDEX('Policy Characteristics'!E:E,MATCH($C354,'Policy Characteristics'!$C:$C,0))),"",INDEX('Policy Characteristics'!E:E,MATCH($C354,'Policy Characteristics'!$C:$C,0)))</f>
        <v>elec power plant cost of capital</v>
      </c>
      <c r="L354" s="354">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4">
        <f>IF(ISBLANK(INDEX('Policy Characteristics'!H:H,MATCH($C354,'Policy Characteristics'!$C:$C,0))),"",INDEX('Policy Characteristics'!H:H,MATCH($C354,'Policy Characteristics'!$C:$C,0)))</f>
        <v>0.01</v>
      </c>
      <c r="O354" s="354" t="str">
        <f>IF(ISBLANK(INDEX('Policy Characteristics'!I:I,MATCH($C354,'Policy Characteristics'!$C:$C,0))),"",INDEX('Policy Characteristics'!I:I,MATCH($C354,'Policy Characteristics'!$C:$C,0)))</f>
        <v>% decrease</v>
      </c>
      <c r="P354" s="3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4" t="str">
        <f>IF(ISBLANK(INDEX('Policy Characteristics'!K:K,MATCH($C354,'Policy Characteristics'!$C:$C,0))),"",INDEX('Policy Characteristics'!K:K,MATCH($C354,'Policy Characteristics'!$C:$C,0)))</f>
        <v/>
      </c>
      <c r="R354" s="354" t="str">
        <f>IF(ISBLANK(INDEX('Policy Characteristics'!L:L,MATCH($C354,'Policy Characteristics'!$C:$C,0))),"",INDEX('Policy Characteristics'!L:L,MATCH($C354,'Policy Characteristics'!$C:$C,0)))</f>
        <v/>
      </c>
      <c r="S354" s="348"/>
    </row>
    <row r="355" spans="1:19" ht="20" customHeight="1">
      <c r="A355" s="354" t="str">
        <f>IF(ISBLANK(INDEX('Policy Characteristics'!A:A,MATCH($C355,'Policy Characteristics'!$C:$C,0))),"",INDEX('Policy Characteristics'!A:A,MATCH($C355,'Policy Characteristics'!$C:$C,0)))</f>
        <v>Electricity Supply</v>
      </c>
      <c r="B355" s="366" t="str">
        <f>IF(ISBLANK(INDEX('Policy Characteristics'!B:B,MATCH($C355,'Policy Characteristics'!$C:$C,0))),"",INDEX('Policy Characteristics'!B:B,MATCH($C355,'Policy Characteristics'!$C:$C,0)))</f>
        <v>Decrease Cost of Capital</v>
      </c>
      <c r="C355" s="354" t="str">
        <f t="shared" si="21"/>
        <v>Percentage Decrease in Cost of Capital for Power Plants</v>
      </c>
      <c r="D355" s="348" t="s">
        <v>780</v>
      </c>
      <c r="E355" s="253"/>
      <c r="F355" s="348" t="s">
        <v>781</v>
      </c>
      <c r="G355" s="348"/>
      <c r="H355" s="18">
        <v>1809</v>
      </c>
      <c r="I355" s="369" t="s">
        <v>670</v>
      </c>
      <c r="J355" s="368" t="str">
        <f>IF(ISBLANK(INDEX('Policy Characteristics'!D:D,MATCH($C355,'Policy Characteristics'!$C:$C,0))),"",INDEX('Policy Characteristics'!D:D,MATCH($C355,'Policy Characteristics'!$C:$C,0)))</f>
        <v>Decrease Electricity Sector Cost of Capital</v>
      </c>
      <c r="K355" s="354" t="str">
        <f>IF(ISBLANK(INDEX('Policy Characteristics'!E:E,MATCH($C355,'Policy Characteristics'!$C:$C,0))),"",INDEX('Policy Characteristics'!E:E,MATCH($C355,'Policy Characteristics'!$C:$C,0)))</f>
        <v>elec power plant cost of capital</v>
      </c>
      <c r="L355" s="354">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354">
        <f>IF(ISBLANK(INDEX('Policy Characteristics'!H:H,MATCH($C355,'Policy Characteristics'!$C:$C,0))),"",INDEX('Policy Characteristics'!H:H,MATCH($C355,'Policy Characteristics'!$C:$C,0)))</f>
        <v>0.01</v>
      </c>
      <c r="O355" s="354" t="str">
        <f>IF(ISBLANK(INDEX('Policy Characteristics'!I:I,MATCH($C355,'Policy Characteristics'!$C:$C,0))),"",INDEX('Policy Characteristics'!I:I,MATCH($C355,'Policy Characteristics'!$C:$C,0)))</f>
        <v>% decrease</v>
      </c>
      <c r="P355" s="3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354" t="str">
        <f>IF(ISBLANK(INDEX('Policy Characteristics'!K:K,MATCH($C355,'Policy Characteristics'!$C:$C,0))),"",INDEX('Policy Characteristics'!K:K,MATCH($C355,'Policy Characteristics'!$C:$C,0)))</f>
        <v/>
      </c>
      <c r="R355" s="354" t="str">
        <f>IF(ISBLANK(INDEX('Policy Characteristics'!L:L,MATCH($C355,'Policy Characteristics'!$C:$C,0))),"",INDEX('Policy Characteristics'!L:L,MATCH($C355,'Policy Characteristics'!$C:$C,0)))</f>
        <v/>
      </c>
      <c r="S355" s="348"/>
    </row>
    <row r="356" spans="1:19" ht="20" customHeight="1">
      <c r="A356" s="354" t="str">
        <f>IF(ISBLANK(INDEX('Policy Characteristics'!A:A,MATCH($C356,'Policy Characteristics'!$C:$C,0))),"",INDEX('Policy Characteristics'!A:A,MATCH($C356,'Policy Characteristics'!$C:$C,0)))</f>
        <v>Electricity Supply</v>
      </c>
      <c r="B356" s="366" t="str">
        <f>IF(ISBLANK(INDEX('Policy Characteristics'!B:B,MATCH($C356,'Policy Characteristics'!$C:$C,0))),"",INDEX('Policy Characteristics'!B:B,MATCH($C356,'Policy Characteristics'!$C:$C,0)))</f>
        <v>Decrease Cost of Capital</v>
      </c>
      <c r="C356" s="354" t="str">
        <f t="shared" si="21"/>
        <v>Percentage Decrease in Cost of Capital for Power Plants</v>
      </c>
      <c r="D356" s="348" t="s">
        <v>782</v>
      </c>
      <c r="E356" s="253"/>
      <c r="F356" s="348" t="s">
        <v>783</v>
      </c>
      <c r="G356" s="348"/>
      <c r="H356" s="18">
        <v>2238</v>
      </c>
      <c r="I356" s="369" t="s">
        <v>670</v>
      </c>
      <c r="J356" s="368" t="str">
        <f>IF(ISBLANK(INDEX('Policy Characteristics'!D:D,MATCH($C356,'Policy Characteristics'!$C:$C,0))),"",INDEX('Policy Characteristics'!D:D,MATCH($C356,'Policy Characteristics'!$C:$C,0)))</f>
        <v>Decrease Electricity Sector Cost of Capital</v>
      </c>
      <c r="K356" s="354" t="str">
        <f>IF(ISBLANK(INDEX('Policy Characteristics'!E:E,MATCH($C356,'Policy Characteristics'!$C:$C,0))),"",INDEX('Policy Characteristics'!E:E,MATCH($C356,'Policy Characteristics'!$C:$C,0)))</f>
        <v>elec power plant cost of capital</v>
      </c>
      <c r="L356" s="354">
        <f>IF(ISBLANK(INDEX('Policy Characteristics'!F:F,MATCH($C356,'Policy Characteristics'!$C:$C,0))),"",INDEX('Policy Characteristics'!F:F,MATCH($C356,'Policy Characteristics'!$C:$C,0)))</f>
        <v>0</v>
      </c>
      <c r="M356" s="222">
        <f>IF(ISBLANK(INDEX('Policy Characteristics'!G:G,MATCH($C356,'Policy Characteristics'!$C:$C,0))),"",INDEX('Policy Characteristics'!G:G,MATCH($C356,'Policy Characteristics'!$C:$C,0)))</f>
        <v>1</v>
      </c>
      <c r="N356" s="354">
        <f>IF(ISBLANK(INDEX('Policy Characteristics'!H:H,MATCH($C356,'Policy Characteristics'!$C:$C,0))),"",INDEX('Policy Characteristics'!H:H,MATCH($C356,'Policy Characteristics'!$C:$C,0)))</f>
        <v>0.01</v>
      </c>
      <c r="O356" s="354" t="str">
        <f>IF(ISBLANK(INDEX('Policy Characteristics'!I:I,MATCH($C356,'Policy Characteristics'!$C:$C,0))),"",INDEX('Policy Characteristics'!I:I,MATCH($C356,'Policy Characteristics'!$C:$C,0)))</f>
        <v>% decrease</v>
      </c>
      <c r="P356" s="354"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354"/>
      <c r="R356" s="354"/>
      <c r="S356" s="348"/>
    </row>
    <row r="357" spans="1:19" ht="20" customHeight="1">
      <c r="A357" s="354" t="str">
        <f>IF(ISBLANK(INDEX('Policy Characteristics'!A:A,MATCH($C357,'Policy Characteristics'!$C:$C,0))),"",INDEX('Policy Characteristics'!A:A,MATCH($C357,'Policy Characteristics'!$C:$C,0)))</f>
        <v>Electricity Supply</v>
      </c>
      <c r="B357" s="366" t="str">
        <f>IF(ISBLANK(INDEX('Policy Characteristics'!B:B,MATCH($C357,'Policy Characteristics'!$C:$C,0))),"",INDEX('Policy Characteristics'!B:B,MATCH($C357,'Policy Characteristics'!$C:$C,0)))</f>
        <v>Demand Response</v>
      </c>
      <c r="C357" t="s">
        <v>262</v>
      </c>
      <c r="D357" s="253"/>
      <c r="E357" s="253"/>
      <c r="F357" s="253"/>
      <c r="G357" s="253"/>
      <c r="H357" s="18">
        <v>30</v>
      </c>
      <c r="I357" s="367" t="s">
        <v>670</v>
      </c>
      <c r="J357" s="368" t="str">
        <f>IF(ISBLANK(INDEX('Policy Characteristics'!D:D,MATCH($C357,'Policy Characteristics'!$C:$C,0))),"",INDEX('Policy Characteristics'!D:D,MATCH($C357,'Policy Characteristics'!$C:$C,0)))</f>
        <v>Demand Response</v>
      </c>
      <c r="K357" s="354" t="str">
        <f>IF(ISBLANK(INDEX('Policy Characteristics'!E:E,MATCH($C357,'Policy Characteristics'!$C:$C,0))),"",INDEX('Policy Characteristics'!E:E,MATCH($C357,'Policy Characteristics'!$C:$C,0)))</f>
        <v>elec demand response</v>
      </c>
      <c r="L357" s="222">
        <f>IF(ISBLANK(INDEX('Policy Characteristics'!F:F,MATCH($C357,'Policy Characteristics'!$C:$C,0))),"",INDEX('Policy Characteristics'!F:F,MATCH($C357,'Policy Characteristics'!$C:$C,0)))</f>
        <v>0</v>
      </c>
      <c r="M357" s="222">
        <f>IF(ISBLANK(INDEX('Policy Characteristics'!G:G,MATCH($C357,'Policy Characteristics'!$C:$C,0))),"",INDEX('Policy Characteristics'!G:G,MATCH($C357,'Policy Characteristics'!$C:$C,0)))</f>
        <v>1</v>
      </c>
      <c r="N357" s="222">
        <f>IF(ISBLANK(INDEX('Policy Characteristics'!H:H,MATCH($C357,'Policy Characteristics'!$C:$C,0))),"",INDEX('Policy Characteristics'!H:H,MATCH($C357,'Policy Characteristics'!$C:$C,0)))</f>
        <v>0.01</v>
      </c>
      <c r="O357" s="354" t="str">
        <f>IF(ISBLANK(INDEX('Policy Characteristics'!I:I,MATCH($C357,'Policy Characteristics'!$C:$C,0))),"",INDEX('Policy Characteristics'!I:I,MATCH($C357,'Policy Characteristics'!$C:$C,0)))</f>
        <v>% of potential achieved</v>
      </c>
      <c r="P357" s="354" t="str">
        <f>IF(ISBLANK(INDEX('Policy Characteristics'!J:J,MATCH($C357,'Policy Characteristics'!$C:$C,0))),"",INDEX('Policy Characteristics'!J:J,MATCH($C357,'Policy Characteristics'!$C:$C,0)))</f>
        <v>**Description:** This policy determines the share of additional demand response (DR) potential that is realized beyond the DR capacity already included in the Business-As-Usual (BAU) scenario. It does not directly set total DR capacity.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In the BAU scenario, DR capacity increases from 2,507 MW in 2021 to 7,172 MW in 2050. The lever setting applies only to additional DR potential beyond this BAU trajectory.</v>
      </c>
      <c r="Q357" s="354" t="str">
        <f>IF(ISBLANK(INDEX('Policy Characteristics'!K:K,MATCH($C357,'Policy Characteristics'!$C:$C,0))),"",INDEX('Policy Characteristics'!K:K,MATCH($C357,'Policy Characteristics'!$C:$C,0)))</f>
        <v>electricity-sector-main.html#dr</v>
      </c>
      <c r="R357" s="354" t="str">
        <f>IF(ISBLANK(INDEX('Policy Characteristics'!L:L,MATCH($C357,'Policy Characteristics'!$C:$C,0))),"",INDEX('Policy Characteristics'!L:L,MATCH($C357,'Policy Characteristics'!$C:$C,0)))</f>
        <v>demand-response.html</v>
      </c>
    </row>
    <row r="358" spans="1:19" ht="20" customHeight="1">
      <c r="A358" s="354" t="str">
        <f>IF(ISBLANK(INDEX('Policy Characteristics'!A:A,MATCH($C358,'Policy Characteristics'!$C:$C,0))),"",INDEX('Policy Characteristics'!A:A,MATCH($C358,'Policy Characteristics'!$C:$C,0)))</f>
        <v>Electricity Supply</v>
      </c>
      <c r="B358" s="366" t="str">
        <f>IF(ISBLANK(INDEX('Policy Characteristics'!B:B,MATCH($C358,'Policy Characteristics'!$C:$C,0))),"",INDEX('Policy Characteristics'!B:B,MATCH($C358,'Policy Characteristics'!$C:$C,0)))</f>
        <v>Early Retirement of Power Plants</v>
      </c>
      <c r="C358" t="s">
        <v>268</v>
      </c>
      <c r="D358" s="253" t="s">
        <v>736</v>
      </c>
      <c r="E358" s="253"/>
      <c r="F358" s="253" t="s">
        <v>737</v>
      </c>
      <c r="G358" s="253"/>
      <c r="H358" s="18">
        <v>31</v>
      </c>
      <c r="I358" s="367" t="s">
        <v>670</v>
      </c>
      <c r="J358" s="368" t="str">
        <f>IF(ISBLANK(INDEX('Policy Characteristics'!D:D,MATCH($C358,'Policy Characteristics'!$C:$C,0))),"",INDEX('Policy Characteristics'!D:D,MATCH($C358,'Policy Characteristics'!$C:$C,0)))</f>
        <v>Early Retirement of Power Plants</v>
      </c>
      <c r="K358" s="354" t="str">
        <f>IF(ISBLANK(INDEX('Policy Characteristics'!E:E,MATCH($C358,'Policy Characteristics'!$C:$C,0))),"",INDEX('Policy Characteristics'!E:E,MATCH($C358,'Policy Characteristics'!$C:$C,0)))</f>
        <v>elec early retirement</v>
      </c>
      <c r="L358" s="354">
        <f>IF(ISBLANK(INDEX('Policy Characteristics'!F:F,MATCH($C358,'Policy Characteristics'!$C:$C,0))),"",INDEX('Policy Characteristics'!F:F,MATCH($C358,'Policy Characteristics'!$C:$C,0)))</f>
        <v>0</v>
      </c>
      <c r="M358" s="354">
        <f>IF(ISBLANK(INDEX('Policy Characteristics'!G:G,MATCH($C358,'Policy Characteristics'!$C:$C,0))),"",INDEX('Policy Characteristics'!G:G,MATCH($C358,'Policy Characteristics'!$C:$C,0)))</f>
        <v>25000</v>
      </c>
      <c r="N358" s="354">
        <f>IF(ISBLANK(INDEX('Policy Characteristics'!H:H,MATCH($C358,'Policy Characteristics'!$C:$C,0))),"",INDEX('Policy Characteristics'!H:H,MATCH($C358,'Policy Characteristics'!$C:$C,0)))</f>
        <v>500</v>
      </c>
      <c r="O358" s="354" t="str">
        <f>IF(ISBLANK(INDEX('Policy Characteristics'!I:I,MATCH($C358,'Policy Characteristics'!$C:$C,0))),"",INDEX('Policy Characteristics'!I:I,MATCH($C358,'Policy Characteristics'!$C:$C,0)))</f>
        <v>MW/year</v>
      </c>
      <c r="P358" s="3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4" t="str">
        <f>IF(ISBLANK(INDEX('Policy Characteristics'!K:K,MATCH($C358,'Policy Characteristics'!$C:$C,0))),"",INDEX('Policy Characteristics'!K:K,MATCH($C358,'Policy Characteristics'!$C:$C,0)))</f>
        <v>electricity-sector-main.html#early-ret</v>
      </c>
      <c r="R358" s="354" t="str">
        <f>IF(ISBLANK(INDEX('Policy Characteristics'!L:L,MATCH($C358,'Policy Characteristics'!$C:$C,0))),"",INDEX('Policy Characteristics'!L:L,MATCH($C358,'Policy Characteristics'!$C:$C,0)))</f>
        <v>early-retirement-of-power-plants.html</v>
      </c>
    </row>
    <row r="359" spans="1:19" ht="20" customHeight="1">
      <c r="A359" s="354" t="str">
        <f>IF(ISBLANK(INDEX('Policy Characteristics'!A:A,MATCH($C359,'Policy Characteristics'!$C:$C,0))),"",INDEX('Policy Characteristics'!A:A,MATCH($C359,'Policy Characteristics'!$C:$C,0)))</f>
        <v>Electricity Supply</v>
      </c>
      <c r="B359" s="366" t="str">
        <f>IF(ISBLANK(INDEX('Policy Characteristics'!B:B,MATCH($C359,'Policy Characteristics'!$C:$C,0))),"",INDEX('Policy Characteristics'!B:B,MATCH($C359,'Policy Characteristics'!$C:$C,0)))</f>
        <v>Early Retirement of Power Plants</v>
      </c>
      <c r="C359" t="s">
        <v>268</v>
      </c>
      <c r="D359" s="348" t="s">
        <v>738</v>
      </c>
      <c r="E359" s="253"/>
      <c r="F359" s="348" t="s">
        <v>739</v>
      </c>
      <c r="G359" s="253"/>
      <c r="H359" s="18">
        <v>1760</v>
      </c>
      <c r="I359" s="367" t="s">
        <v>670</v>
      </c>
      <c r="J359" s="368" t="str">
        <f>IF(ISBLANK(INDEX('Policy Characteristics'!D:D,MATCH($C359,'Policy Characteristics'!$C:$C,0))),"",INDEX('Policy Characteristics'!D:D,MATCH($C359,'Policy Characteristics'!$C:$C,0)))</f>
        <v>Early Retirement of Power Plants</v>
      </c>
      <c r="K359" s="354" t="str">
        <f>IF(ISBLANK(INDEX('Policy Characteristics'!E:E,MATCH($C359,'Policy Characteristics'!$C:$C,0))),"",INDEX('Policy Characteristics'!E:E,MATCH($C359,'Policy Characteristics'!$C:$C,0)))</f>
        <v>elec early retirement</v>
      </c>
      <c r="L359" s="354">
        <f>IF(ISBLANK(INDEX('Policy Characteristics'!F:F,MATCH($C359,'Policy Characteristics'!$C:$C,0))),"",INDEX('Policy Characteristics'!F:F,MATCH($C359,'Policy Characteristics'!$C:$C,0)))</f>
        <v>0</v>
      </c>
      <c r="M359" s="354">
        <f>IF(ISBLANK(INDEX('Policy Characteristics'!G:G,MATCH($C359,'Policy Characteristics'!$C:$C,0))),"",INDEX('Policy Characteristics'!G:G,MATCH($C359,'Policy Characteristics'!$C:$C,0)))</f>
        <v>25000</v>
      </c>
      <c r="N359" s="354">
        <f>IF(ISBLANK(INDEX('Policy Characteristics'!H:H,MATCH($C359,'Policy Characteristics'!$C:$C,0))),"",INDEX('Policy Characteristics'!H:H,MATCH($C359,'Policy Characteristics'!$C:$C,0)))</f>
        <v>500</v>
      </c>
      <c r="O359" s="354" t="str">
        <f>IF(ISBLANK(INDEX('Policy Characteristics'!I:I,MATCH($C359,'Policy Characteristics'!$C:$C,0))),"",INDEX('Policy Characteristics'!I:I,MATCH($C359,'Policy Characteristics'!$C:$C,0)))</f>
        <v>MW/year</v>
      </c>
      <c r="P359" s="3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4" t="str">
        <f>IF(ISBLANK(INDEX('Policy Characteristics'!K:K,MATCH($C359,'Policy Characteristics'!$C:$C,0))),"",INDEX('Policy Characteristics'!K:K,MATCH($C359,'Policy Characteristics'!$C:$C,0)))</f>
        <v>electricity-sector-main.html#early-ret</v>
      </c>
      <c r="R359" s="354" t="str">
        <f>IF(ISBLANK(INDEX('Policy Characteristics'!L:L,MATCH($C359,'Policy Characteristics'!$C:$C,0))),"",INDEX('Policy Characteristics'!L:L,MATCH($C359,'Policy Characteristics'!$C:$C,0)))</f>
        <v>early-retirement-of-power-plants.html</v>
      </c>
    </row>
    <row r="360" spans="1:19" ht="20" customHeight="1">
      <c r="A360" s="354" t="str">
        <f>IF(ISBLANK(INDEX('Policy Characteristics'!A:A,MATCH($C360,'Policy Characteristics'!$C:$C,0))),"",INDEX('Policy Characteristics'!A:A,MATCH($C360,'Policy Characteristics'!$C:$C,0)))</f>
        <v>Electricity Supply</v>
      </c>
      <c r="B360" s="366" t="str">
        <f>IF(ISBLANK(INDEX('Policy Characteristics'!B:B,MATCH($C360,'Policy Characteristics'!$C:$C,0))),"",INDEX('Policy Characteristics'!B:B,MATCH($C360,'Policy Characteristics'!$C:$C,0)))</f>
        <v>Early Retirement of Power Plants</v>
      </c>
      <c r="C360" s="354" t="str">
        <f t="shared" ref="C360:C381" si="22">C$358</f>
        <v>Annual Additional Capacity Retired due to Early Retirement Policy</v>
      </c>
      <c r="D360" s="348" t="s">
        <v>740</v>
      </c>
      <c r="E360" s="253"/>
      <c r="F360" s="348" t="s">
        <v>741</v>
      </c>
      <c r="G360" s="253"/>
      <c r="H360" s="18">
        <v>620</v>
      </c>
      <c r="I360" s="367" t="s">
        <v>670</v>
      </c>
      <c r="J360" s="368" t="str">
        <f>IF(ISBLANK(INDEX('Policy Characteristics'!D:D,MATCH($C360,'Policy Characteristics'!$C:$C,0))),"",INDEX('Policy Characteristics'!D:D,MATCH($C360,'Policy Characteristics'!$C:$C,0)))</f>
        <v>Early Retirement of Power Plants</v>
      </c>
      <c r="K360" s="354" t="str">
        <f>IF(ISBLANK(INDEX('Policy Characteristics'!E:E,MATCH($C360,'Policy Characteristics'!$C:$C,0))),"",INDEX('Policy Characteristics'!E:E,MATCH($C360,'Policy Characteristics'!$C:$C,0)))</f>
        <v>elec early retirement</v>
      </c>
      <c r="L360" s="354">
        <f>IF(ISBLANK(INDEX('Policy Characteristics'!F:F,MATCH($C360,'Policy Characteristics'!$C:$C,0))),"",INDEX('Policy Characteristics'!F:F,MATCH($C360,'Policy Characteristics'!$C:$C,0)))</f>
        <v>0</v>
      </c>
      <c r="M360" s="354">
        <f>IF(ISBLANK(INDEX('Policy Characteristics'!G:G,MATCH($C360,'Policy Characteristics'!$C:$C,0))),"",INDEX('Policy Characteristics'!G:G,MATCH($C360,'Policy Characteristics'!$C:$C,0)))</f>
        <v>25000</v>
      </c>
      <c r="N360" s="354">
        <f>IF(ISBLANK(INDEX('Policy Characteristics'!H:H,MATCH($C360,'Policy Characteristics'!$C:$C,0))),"",INDEX('Policy Characteristics'!H:H,MATCH($C360,'Policy Characteristics'!$C:$C,0)))</f>
        <v>500</v>
      </c>
      <c r="O360" s="354" t="str">
        <f>IF(ISBLANK(INDEX('Policy Characteristics'!I:I,MATCH($C360,'Policy Characteristics'!$C:$C,0))),"",INDEX('Policy Characteristics'!I:I,MATCH($C360,'Policy Characteristics'!$C:$C,0)))</f>
        <v>MW/year</v>
      </c>
      <c r="P360" s="3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4" t="str">
        <f>IF(ISBLANK(INDEX('Policy Characteristics'!K:K,MATCH($C360,'Policy Characteristics'!$C:$C,0))),"",INDEX('Policy Characteristics'!K:K,MATCH($C360,'Policy Characteristics'!$C:$C,0)))</f>
        <v>electricity-sector-main.html#early-ret</v>
      </c>
      <c r="R360" s="354" t="str">
        <f>IF(ISBLANK(INDEX('Policy Characteristics'!L:L,MATCH($C360,'Policy Characteristics'!$C:$C,0))),"",INDEX('Policy Characteristics'!L:L,MATCH($C360,'Policy Characteristics'!$C:$C,0)))</f>
        <v>early-retirement-of-power-plants.html</v>
      </c>
    </row>
    <row r="361" spans="1:19" ht="20" customHeight="1">
      <c r="A361" s="354" t="str">
        <f>IF(ISBLANK(INDEX('Policy Characteristics'!A:A,MATCH($C361,'Policy Characteristics'!$C:$C,0))),"",INDEX('Policy Characteristics'!A:A,MATCH($C361,'Policy Characteristics'!$C:$C,0)))</f>
        <v>Electricity Supply</v>
      </c>
      <c r="B361" s="366" t="str">
        <f>IF(ISBLANK(INDEX('Policy Characteristics'!B:B,MATCH($C361,'Policy Characteristics'!$C:$C,0))),"",INDEX('Policy Characteristics'!B:B,MATCH($C361,'Policy Characteristics'!$C:$C,0)))</f>
        <v>Early Retirement of Power Plants</v>
      </c>
      <c r="C361" s="354" t="str">
        <f t="shared" si="22"/>
        <v>Annual Additional Capacity Retired due to Early Retirement Policy</v>
      </c>
      <c r="D361" s="348" t="s">
        <v>742</v>
      </c>
      <c r="E361" s="253"/>
      <c r="F361" s="348" t="s">
        <v>743</v>
      </c>
      <c r="G361" s="253"/>
      <c r="H361" s="18">
        <v>32</v>
      </c>
      <c r="I361" s="367" t="s">
        <v>670</v>
      </c>
      <c r="J361" s="368" t="str">
        <f>IF(ISBLANK(INDEX('Policy Characteristics'!D:D,MATCH($C361,'Policy Characteristics'!$C:$C,0))),"",INDEX('Policy Characteristics'!D:D,MATCH($C361,'Policy Characteristics'!$C:$C,0)))</f>
        <v>Early Retirement of Power Plants</v>
      </c>
      <c r="K361" s="354" t="str">
        <f>IF(ISBLANK(INDEX('Policy Characteristics'!E:E,MATCH($C361,'Policy Characteristics'!$C:$C,0))),"",INDEX('Policy Characteristics'!E:E,MATCH($C361,'Policy Characteristics'!$C:$C,0)))</f>
        <v>elec early retirement</v>
      </c>
      <c r="L361" s="354">
        <f>IF(ISBLANK(INDEX('Policy Characteristics'!F:F,MATCH($C361,'Policy Characteristics'!$C:$C,0))),"",INDEX('Policy Characteristics'!F:F,MATCH($C361,'Policy Characteristics'!$C:$C,0)))</f>
        <v>0</v>
      </c>
      <c r="M361" s="354">
        <f>IF(ISBLANK(INDEX('Policy Characteristics'!G:G,MATCH($C361,'Policy Characteristics'!$C:$C,0))),"",INDEX('Policy Characteristics'!G:G,MATCH($C361,'Policy Characteristics'!$C:$C,0)))</f>
        <v>25000</v>
      </c>
      <c r="N361" s="354">
        <f>IF(ISBLANK(INDEX('Policy Characteristics'!H:H,MATCH($C361,'Policy Characteristics'!$C:$C,0))),"",INDEX('Policy Characteristics'!H:H,MATCH($C361,'Policy Characteristics'!$C:$C,0)))</f>
        <v>500</v>
      </c>
      <c r="O361" s="354" t="str">
        <f>IF(ISBLANK(INDEX('Policy Characteristics'!I:I,MATCH($C361,'Policy Characteristics'!$C:$C,0))),"",INDEX('Policy Characteristics'!I:I,MATCH($C361,'Policy Characteristics'!$C:$C,0)))</f>
        <v>MW/year</v>
      </c>
      <c r="P361" s="3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4" t="str">
        <f>IF(ISBLANK(INDEX('Policy Characteristics'!K:K,MATCH($C361,'Policy Characteristics'!$C:$C,0))),"",INDEX('Policy Characteristics'!K:K,MATCH($C361,'Policy Characteristics'!$C:$C,0)))</f>
        <v>electricity-sector-main.html#early-ret</v>
      </c>
      <c r="R361" s="354" t="str">
        <f>IF(ISBLANK(INDEX('Policy Characteristics'!L:L,MATCH($C361,'Policy Characteristics'!$C:$C,0))),"",INDEX('Policy Characteristics'!L:L,MATCH($C361,'Policy Characteristics'!$C:$C,0)))</f>
        <v>early-retirement-of-power-plants.html</v>
      </c>
    </row>
    <row r="362" spans="1:19" ht="20" customHeight="1">
      <c r="A362" s="354" t="str">
        <f>IF(ISBLANK(INDEX('Policy Characteristics'!A:A,MATCH($C362,'Policy Characteristics'!$C:$C,0))),"",INDEX('Policy Characteristics'!A:A,MATCH($C362,'Policy Characteristics'!$C:$C,0)))</f>
        <v>Electricity Supply</v>
      </c>
      <c r="B362" s="366" t="str">
        <f>IF(ISBLANK(INDEX('Policy Characteristics'!B:B,MATCH($C362,'Policy Characteristics'!$C:$C,0))),"",INDEX('Policy Characteristics'!B:B,MATCH($C362,'Policy Characteristics'!$C:$C,0)))</f>
        <v>Early Retirement of Power Plants</v>
      </c>
      <c r="C362" s="354" t="str">
        <f t="shared" si="22"/>
        <v>Annual Additional Capacity Retired due to Early Retirement Policy</v>
      </c>
      <c r="D362" s="348" t="s">
        <v>744</v>
      </c>
      <c r="E362" s="253"/>
      <c r="F362" s="348" t="s">
        <v>745</v>
      </c>
      <c r="G362" s="253"/>
      <c r="H362" s="18">
        <v>621</v>
      </c>
      <c r="I362" s="367" t="s">
        <v>680</v>
      </c>
      <c r="J362" s="368" t="str">
        <f>IF(ISBLANK(INDEX('Policy Characteristics'!D:D,MATCH($C362,'Policy Characteristics'!$C:$C,0))),"",INDEX('Policy Characteristics'!D:D,MATCH($C362,'Policy Characteristics'!$C:$C,0)))</f>
        <v>Early Retirement of Power Plants</v>
      </c>
      <c r="K362" s="354" t="str">
        <f>IF(ISBLANK(INDEX('Policy Characteristics'!E:E,MATCH($C362,'Policy Characteristics'!$C:$C,0))),"",INDEX('Policy Characteristics'!E:E,MATCH($C362,'Policy Characteristics'!$C:$C,0)))</f>
        <v>elec early retirement</v>
      </c>
      <c r="L362" s="354">
        <f>IF(ISBLANK(INDEX('Policy Characteristics'!F:F,MATCH($C362,'Policy Characteristics'!$C:$C,0))),"",INDEX('Policy Characteristics'!F:F,MATCH($C362,'Policy Characteristics'!$C:$C,0)))</f>
        <v>0</v>
      </c>
      <c r="M362" s="354">
        <f>IF(ISBLANK(INDEX('Policy Characteristics'!G:G,MATCH($C362,'Policy Characteristics'!$C:$C,0))),"",INDEX('Policy Characteristics'!G:G,MATCH($C362,'Policy Characteristics'!$C:$C,0)))</f>
        <v>25000</v>
      </c>
      <c r="N362" s="354">
        <f>IF(ISBLANK(INDEX('Policy Characteristics'!H:H,MATCH($C362,'Policy Characteristics'!$C:$C,0))),"",INDEX('Policy Characteristics'!H:H,MATCH($C362,'Policy Characteristics'!$C:$C,0)))</f>
        <v>500</v>
      </c>
      <c r="O362" s="354" t="str">
        <f>IF(ISBLANK(INDEX('Policy Characteristics'!I:I,MATCH($C362,'Policy Characteristics'!$C:$C,0))),"",INDEX('Policy Characteristics'!I:I,MATCH($C362,'Policy Characteristics'!$C:$C,0)))</f>
        <v>MW/year</v>
      </c>
      <c r="P362" s="3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4" t="str">
        <f>IF(ISBLANK(INDEX('Policy Characteristics'!K:K,MATCH($C362,'Policy Characteristics'!$C:$C,0))),"",INDEX('Policy Characteristics'!K:K,MATCH($C362,'Policy Characteristics'!$C:$C,0)))</f>
        <v>electricity-sector-main.html#early-ret</v>
      </c>
      <c r="R362" s="354" t="str">
        <f>IF(ISBLANK(INDEX('Policy Characteristics'!L:L,MATCH($C362,'Policy Characteristics'!$C:$C,0))),"",INDEX('Policy Characteristics'!L:L,MATCH($C362,'Policy Characteristics'!$C:$C,0)))</f>
        <v>early-retirement-of-power-plants.html</v>
      </c>
    </row>
    <row r="363" spans="1:19" ht="20" customHeight="1">
      <c r="A363" s="354" t="str">
        <f>IF(ISBLANK(INDEX('Policy Characteristics'!A:A,MATCH($C363,'Policy Characteristics'!$C:$C,0))),"",INDEX('Policy Characteristics'!A:A,MATCH($C363,'Policy Characteristics'!$C:$C,0)))</f>
        <v>Electricity Supply</v>
      </c>
      <c r="B363" s="366" t="str">
        <f>IF(ISBLANK(INDEX('Policy Characteristics'!B:B,MATCH($C363,'Policy Characteristics'!$C:$C,0))),"",INDEX('Policy Characteristics'!B:B,MATCH($C363,'Policy Characteristics'!$C:$C,0)))</f>
        <v>Early Retirement of Power Plants</v>
      </c>
      <c r="C363" s="354" t="str">
        <f t="shared" si="22"/>
        <v>Annual Additional Capacity Retired due to Early Retirement Policy</v>
      </c>
      <c r="D363" s="348" t="s">
        <v>746</v>
      </c>
      <c r="E363" s="253"/>
      <c r="F363" s="348" t="s">
        <v>747</v>
      </c>
      <c r="G363" s="253"/>
      <c r="H363" s="18">
        <v>622</v>
      </c>
      <c r="I363" s="367" t="s">
        <v>680</v>
      </c>
      <c r="J363" s="368" t="str">
        <f>IF(ISBLANK(INDEX('Policy Characteristics'!D:D,MATCH($C363,'Policy Characteristics'!$C:$C,0))),"",INDEX('Policy Characteristics'!D:D,MATCH($C363,'Policy Characteristics'!$C:$C,0)))</f>
        <v>Early Retirement of Power Plants</v>
      </c>
      <c r="K363" s="354" t="str">
        <f>IF(ISBLANK(INDEX('Policy Characteristics'!E:E,MATCH($C363,'Policy Characteristics'!$C:$C,0))),"",INDEX('Policy Characteristics'!E:E,MATCH($C363,'Policy Characteristics'!$C:$C,0)))</f>
        <v>elec early retirement</v>
      </c>
      <c r="L363" s="354">
        <f>IF(ISBLANK(INDEX('Policy Characteristics'!F:F,MATCH($C363,'Policy Characteristics'!$C:$C,0))),"",INDEX('Policy Characteristics'!F:F,MATCH($C363,'Policy Characteristics'!$C:$C,0)))</f>
        <v>0</v>
      </c>
      <c r="M363" s="354">
        <f>IF(ISBLANK(INDEX('Policy Characteristics'!G:G,MATCH($C363,'Policy Characteristics'!$C:$C,0))),"",INDEX('Policy Characteristics'!G:G,MATCH($C363,'Policy Characteristics'!$C:$C,0)))</f>
        <v>25000</v>
      </c>
      <c r="N363" s="354">
        <f>IF(ISBLANK(INDEX('Policy Characteristics'!H:H,MATCH($C363,'Policy Characteristics'!$C:$C,0))),"",INDEX('Policy Characteristics'!H:H,MATCH($C363,'Policy Characteristics'!$C:$C,0)))</f>
        <v>500</v>
      </c>
      <c r="O363" s="354" t="str">
        <f>IF(ISBLANK(INDEX('Policy Characteristics'!I:I,MATCH($C363,'Policy Characteristics'!$C:$C,0))),"",INDEX('Policy Characteristics'!I:I,MATCH($C363,'Policy Characteristics'!$C:$C,0)))</f>
        <v>MW/year</v>
      </c>
      <c r="P363" s="3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4" t="str">
        <f>IF(ISBLANK(INDEX('Policy Characteristics'!K:K,MATCH($C363,'Policy Characteristics'!$C:$C,0))),"",INDEX('Policy Characteristics'!K:K,MATCH($C363,'Policy Characteristics'!$C:$C,0)))</f>
        <v>electricity-sector-main.html#early-ret</v>
      </c>
      <c r="R363" s="354" t="str">
        <f>IF(ISBLANK(INDEX('Policy Characteristics'!L:L,MATCH($C363,'Policy Characteristics'!$C:$C,0))),"",INDEX('Policy Characteristics'!L:L,MATCH($C363,'Policy Characteristics'!$C:$C,0)))</f>
        <v>early-retirement-of-power-plants.html</v>
      </c>
    </row>
    <row r="364" spans="1:19" ht="20" customHeight="1">
      <c r="A364" s="354" t="str">
        <f>IF(ISBLANK(INDEX('Policy Characteristics'!A:A,MATCH($C364,'Policy Characteristics'!$C:$C,0))),"",INDEX('Policy Characteristics'!A:A,MATCH($C364,'Policy Characteristics'!$C:$C,0)))</f>
        <v>Electricity Supply</v>
      </c>
      <c r="B364" s="366" t="str">
        <f>IF(ISBLANK(INDEX('Policy Characteristics'!B:B,MATCH($C364,'Policy Characteristics'!$C:$C,0))),"",INDEX('Policy Characteristics'!B:B,MATCH($C364,'Policy Characteristics'!$C:$C,0)))</f>
        <v>Early Retirement of Power Plants</v>
      </c>
      <c r="C364" s="354" t="str">
        <f t="shared" si="22"/>
        <v>Annual Additional Capacity Retired due to Early Retirement Policy</v>
      </c>
      <c r="D364" s="348" t="s">
        <v>748</v>
      </c>
      <c r="E364" s="253"/>
      <c r="F364" s="348" t="s">
        <v>749</v>
      </c>
      <c r="G364" s="253"/>
      <c r="H364" s="18">
        <v>623</v>
      </c>
      <c r="I364" s="367" t="s">
        <v>680</v>
      </c>
      <c r="J364" s="368" t="str">
        <f>IF(ISBLANK(INDEX('Policy Characteristics'!D:D,MATCH($C364,'Policy Characteristics'!$C:$C,0))),"",INDEX('Policy Characteristics'!D:D,MATCH($C364,'Policy Characteristics'!$C:$C,0)))</f>
        <v>Early Retirement of Power Plants</v>
      </c>
      <c r="K364" s="354" t="str">
        <f>IF(ISBLANK(INDEX('Policy Characteristics'!E:E,MATCH($C364,'Policy Characteristics'!$C:$C,0))),"",INDEX('Policy Characteristics'!E:E,MATCH($C364,'Policy Characteristics'!$C:$C,0)))</f>
        <v>elec early retirement</v>
      </c>
      <c r="L364" s="354">
        <f>IF(ISBLANK(INDEX('Policy Characteristics'!F:F,MATCH($C364,'Policy Characteristics'!$C:$C,0))),"",INDEX('Policy Characteristics'!F:F,MATCH($C364,'Policy Characteristics'!$C:$C,0)))</f>
        <v>0</v>
      </c>
      <c r="M364" s="354">
        <f>IF(ISBLANK(INDEX('Policy Characteristics'!G:G,MATCH($C364,'Policy Characteristics'!$C:$C,0))),"",INDEX('Policy Characteristics'!G:G,MATCH($C364,'Policy Characteristics'!$C:$C,0)))</f>
        <v>25000</v>
      </c>
      <c r="N364" s="354">
        <f>IF(ISBLANK(INDEX('Policy Characteristics'!H:H,MATCH($C364,'Policy Characteristics'!$C:$C,0))),"",INDEX('Policy Characteristics'!H:H,MATCH($C364,'Policy Characteristics'!$C:$C,0)))</f>
        <v>500</v>
      </c>
      <c r="O364" s="354" t="str">
        <f>IF(ISBLANK(INDEX('Policy Characteristics'!I:I,MATCH($C364,'Policy Characteristics'!$C:$C,0))),"",INDEX('Policy Characteristics'!I:I,MATCH($C364,'Policy Characteristics'!$C:$C,0)))</f>
        <v>MW/year</v>
      </c>
      <c r="P364" s="3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4" t="str">
        <f>IF(ISBLANK(INDEX('Policy Characteristics'!K:K,MATCH($C364,'Policy Characteristics'!$C:$C,0))),"",INDEX('Policy Characteristics'!K:K,MATCH($C364,'Policy Characteristics'!$C:$C,0)))</f>
        <v>electricity-sector-main.html#early-ret</v>
      </c>
      <c r="R364" s="354" t="str">
        <f>IF(ISBLANK(INDEX('Policy Characteristics'!L:L,MATCH($C364,'Policy Characteristics'!$C:$C,0))),"",INDEX('Policy Characteristics'!L:L,MATCH($C364,'Policy Characteristics'!$C:$C,0)))</f>
        <v>early-retirement-of-power-plants.html</v>
      </c>
    </row>
    <row r="365" spans="1:19" ht="20" customHeight="1">
      <c r="A365" s="354" t="str">
        <f>IF(ISBLANK(INDEX('Policy Characteristics'!A:A,MATCH($C365,'Policy Characteristics'!$C:$C,0))),"",INDEX('Policy Characteristics'!A:A,MATCH($C365,'Policy Characteristics'!$C:$C,0)))</f>
        <v>Electricity Supply</v>
      </c>
      <c r="B365" s="366" t="str">
        <f>IF(ISBLANK(INDEX('Policy Characteristics'!B:B,MATCH($C365,'Policy Characteristics'!$C:$C,0))),"",INDEX('Policy Characteristics'!B:B,MATCH($C365,'Policy Characteristics'!$C:$C,0)))</f>
        <v>Early Retirement of Power Plants</v>
      </c>
      <c r="C365" s="354" t="str">
        <f t="shared" si="22"/>
        <v>Annual Additional Capacity Retired due to Early Retirement Policy</v>
      </c>
      <c r="D365" s="348" t="s">
        <v>750</v>
      </c>
      <c r="E365" s="253"/>
      <c r="F365" s="348" t="s">
        <v>751</v>
      </c>
      <c r="G365" s="253"/>
      <c r="H365" s="18">
        <v>624</v>
      </c>
      <c r="I365" s="367" t="s">
        <v>680</v>
      </c>
      <c r="J365" s="368" t="str">
        <f>IF(ISBLANK(INDEX('Policy Characteristics'!D:D,MATCH($C365,'Policy Characteristics'!$C:$C,0))),"",INDEX('Policy Characteristics'!D:D,MATCH($C365,'Policy Characteristics'!$C:$C,0)))</f>
        <v>Early Retirement of Power Plants</v>
      </c>
      <c r="K365" s="354" t="str">
        <f>IF(ISBLANK(INDEX('Policy Characteristics'!E:E,MATCH($C365,'Policy Characteristics'!$C:$C,0))),"",INDEX('Policy Characteristics'!E:E,MATCH($C365,'Policy Characteristics'!$C:$C,0)))</f>
        <v>elec early retirement</v>
      </c>
      <c r="L365" s="354">
        <f>IF(ISBLANK(INDEX('Policy Characteristics'!F:F,MATCH($C365,'Policy Characteristics'!$C:$C,0))),"",INDEX('Policy Characteristics'!F:F,MATCH($C365,'Policy Characteristics'!$C:$C,0)))</f>
        <v>0</v>
      </c>
      <c r="M365" s="354">
        <f>IF(ISBLANK(INDEX('Policy Characteristics'!G:G,MATCH($C365,'Policy Characteristics'!$C:$C,0))),"",INDEX('Policy Characteristics'!G:G,MATCH($C365,'Policy Characteristics'!$C:$C,0)))</f>
        <v>25000</v>
      </c>
      <c r="N365" s="354">
        <f>IF(ISBLANK(INDEX('Policy Characteristics'!H:H,MATCH($C365,'Policy Characteristics'!$C:$C,0))),"",INDEX('Policy Characteristics'!H:H,MATCH($C365,'Policy Characteristics'!$C:$C,0)))</f>
        <v>500</v>
      </c>
      <c r="O365" s="354" t="str">
        <f>IF(ISBLANK(INDEX('Policy Characteristics'!I:I,MATCH($C365,'Policy Characteristics'!$C:$C,0))),"",INDEX('Policy Characteristics'!I:I,MATCH($C365,'Policy Characteristics'!$C:$C,0)))</f>
        <v>MW/year</v>
      </c>
      <c r="P365" s="3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4" t="str">
        <f>IF(ISBLANK(INDEX('Policy Characteristics'!K:K,MATCH($C365,'Policy Characteristics'!$C:$C,0))),"",INDEX('Policy Characteristics'!K:K,MATCH($C365,'Policy Characteristics'!$C:$C,0)))</f>
        <v>electricity-sector-main.html#early-ret</v>
      </c>
      <c r="R365" s="354" t="str">
        <f>IF(ISBLANK(INDEX('Policy Characteristics'!L:L,MATCH($C365,'Policy Characteristics'!$C:$C,0))),"",INDEX('Policy Characteristics'!L:L,MATCH($C365,'Policy Characteristics'!$C:$C,0)))</f>
        <v>early-retirement-of-power-plants.html</v>
      </c>
    </row>
    <row r="366" spans="1:19" ht="20" customHeight="1">
      <c r="A366" s="354" t="str">
        <f>IF(ISBLANK(INDEX('Policy Characteristics'!A:A,MATCH($C366,'Policy Characteristics'!$C:$C,0))),"",INDEX('Policy Characteristics'!A:A,MATCH($C366,'Policy Characteristics'!$C:$C,0)))</f>
        <v>Electricity Supply</v>
      </c>
      <c r="B366" s="366" t="str">
        <f>IF(ISBLANK(INDEX('Policy Characteristics'!B:B,MATCH($C366,'Policy Characteristics'!$C:$C,0))),"",INDEX('Policy Characteristics'!B:B,MATCH($C366,'Policy Characteristics'!$C:$C,0)))</f>
        <v>Early Retirement of Power Plants</v>
      </c>
      <c r="C366" s="354" t="str">
        <f t="shared" si="22"/>
        <v>Annual Additional Capacity Retired due to Early Retirement Policy</v>
      </c>
      <c r="D366" s="348" t="s">
        <v>752</v>
      </c>
      <c r="E366" s="253"/>
      <c r="F366" s="348" t="s">
        <v>753</v>
      </c>
      <c r="G366" s="253"/>
      <c r="H366" s="18">
        <v>625</v>
      </c>
      <c r="I366" s="367" t="s">
        <v>680</v>
      </c>
      <c r="J366" s="368" t="str">
        <f>IF(ISBLANK(INDEX('Policy Characteristics'!D:D,MATCH($C366,'Policy Characteristics'!$C:$C,0))),"",INDEX('Policy Characteristics'!D:D,MATCH($C366,'Policy Characteristics'!$C:$C,0)))</f>
        <v>Early Retirement of Power Plants</v>
      </c>
      <c r="K366" s="354" t="str">
        <f>IF(ISBLANK(INDEX('Policy Characteristics'!E:E,MATCH($C366,'Policy Characteristics'!$C:$C,0))),"",INDEX('Policy Characteristics'!E:E,MATCH($C366,'Policy Characteristics'!$C:$C,0)))</f>
        <v>elec early retirement</v>
      </c>
      <c r="L366" s="354">
        <f>IF(ISBLANK(INDEX('Policy Characteristics'!F:F,MATCH($C366,'Policy Characteristics'!$C:$C,0))),"",INDEX('Policy Characteristics'!F:F,MATCH($C366,'Policy Characteristics'!$C:$C,0)))</f>
        <v>0</v>
      </c>
      <c r="M366" s="354">
        <f>IF(ISBLANK(INDEX('Policy Characteristics'!G:G,MATCH($C366,'Policy Characteristics'!$C:$C,0))),"",INDEX('Policy Characteristics'!G:G,MATCH($C366,'Policy Characteristics'!$C:$C,0)))</f>
        <v>25000</v>
      </c>
      <c r="N366" s="354">
        <f>IF(ISBLANK(INDEX('Policy Characteristics'!H:H,MATCH($C366,'Policy Characteristics'!$C:$C,0))),"",INDEX('Policy Characteristics'!H:H,MATCH($C366,'Policy Characteristics'!$C:$C,0)))</f>
        <v>500</v>
      </c>
      <c r="O366" s="354" t="str">
        <f>IF(ISBLANK(INDEX('Policy Characteristics'!I:I,MATCH($C366,'Policy Characteristics'!$C:$C,0))),"",INDEX('Policy Characteristics'!I:I,MATCH($C366,'Policy Characteristics'!$C:$C,0)))</f>
        <v>MW/year</v>
      </c>
      <c r="P366" s="3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4" t="str">
        <f>IF(ISBLANK(INDEX('Policy Characteristics'!K:K,MATCH($C366,'Policy Characteristics'!$C:$C,0))),"",INDEX('Policy Characteristics'!K:K,MATCH($C366,'Policy Characteristics'!$C:$C,0)))</f>
        <v>electricity-sector-main.html#early-ret</v>
      </c>
      <c r="R366" s="354" t="str">
        <f>IF(ISBLANK(INDEX('Policy Characteristics'!L:L,MATCH($C366,'Policy Characteristics'!$C:$C,0))),"",INDEX('Policy Characteristics'!L:L,MATCH($C366,'Policy Characteristics'!$C:$C,0)))</f>
        <v>early-retirement-of-power-plants.html</v>
      </c>
    </row>
    <row r="367" spans="1:19" ht="20" customHeight="1">
      <c r="A367" s="354" t="str">
        <f>IF(ISBLANK(INDEX('Policy Characteristics'!A:A,MATCH($C367,'Policy Characteristics'!$C:$C,0))),"",INDEX('Policy Characteristics'!A:A,MATCH($C367,'Policy Characteristics'!$C:$C,0)))</f>
        <v>Electricity Supply</v>
      </c>
      <c r="B367" s="366" t="str">
        <f>IF(ISBLANK(INDEX('Policy Characteristics'!B:B,MATCH($C367,'Policy Characteristics'!$C:$C,0))),"",INDEX('Policy Characteristics'!B:B,MATCH($C367,'Policy Characteristics'!$C:$C,0)))</f>
        <v>Early Retirement of Power Plants</v>
      </c>
      <c r="C367" s="354" t="str">
        <f t="shared" si="22"/>
        <v>Annual Additional Capacity Retired due to Early Retirement Policy</v>
      </c>
      <c r="D367" s="348" t="s">
        <v>754</v>
      </c>
      <c r="E367" s="253"/>
      <c r="F367" s="348" t="s">
        <v>755</v>
      </c>
      <c r="G367" s="253"/>
      <c r="H367" s="18">
        <v>626</v>
      </c>
      <c r="I367" s="367" t="s">
        <v>680</v>
      </c>
      <c r="J367" s="368" t="str">
        <f>IF(ISBLANK(INDEX('Policy Characteristics'!D:D,MATCH($C367,'Policy Characteristics'!$C:$C,0))),"",INDEX('Policy Characteristics'!D:D,MATCH($C367,'Policy Characteristics'!$C:$C,0)))</f>
        <v>Early Retirement of Power Plants</v>
      </c>
      <c r="K367" s="354" t="str">
        <f>IF(ISBLANK(INDEX('Policy Characteristics'!E:E,MATCH($C367,'Policy Characteristics'!$C:$C,0))),"",INDEX('Policy Characteristics'!E:E,MATCH($C367,'Policy Characteristics'!$C:$C,0)))</f>
        <v>elec early retirement</v>
      </c>
      <c r="L367" s="354">
        <f>IF(ISBLANK(INDEX('Policy Characteristics'!F:F,MATCH($C367,'Policy Characteristics'!$C:$C,0))),"",INDEX('Policy Characteristics'!F:F,MATCH($C367,'Policy Characteristics'!$C:$C,0)))</f>
        <v>0</v>
      </c>
      <c r="M367" s="354">
        <f>IF(ISBLANK(INDEX('Policy Characteristics'!G:G,MATCH($C367,'Policy Characteristics'!$C:$C,0))),"",INDEX('Policy Characteristics'!G:G,MATCH($C367,'Policy Characteristics'!$C:$C,0)))</f>
        <v>25000</v>
      </c>
      <c r="N367" s="354">
        <f>IF(ISBLANK(INDEX('Policy Characteristics'!H:H,MATCH($C367,'Policy Characteristics'!$C:$C,0))),"",INDEX('Policy Characteristics'!H:H,MATCH($C367,'Policy Characteristics'!$C:$C,0)))</f>
        <v>500</v>
      </c>
      <c r="O367" s="354" t="str">
        <f>IF(ISBLANK(INDEX('Policy Characteristics'!I:I,MATCH($C367,'Policy Characteristics'!$C:$C,0))),"",INDEX('Policy Characteristics'!I:I,MATCH($C367,'Policy Characteristics'!$C:$C,0)))</f>
        <v>MW/year</v>
      </c>
      <c r="P367" s="3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4" t="str">
        <f>IF(ISBLANK(INDEX('Policy Characteristics'!K:K,MATCH($C367,'Policy Characteristics'!$C:$C,0))),"",INDEX('Policy Characteristics'!K:K,MATCH($C367,'Policy Characteristics'!$C:$C,0)))</f>
        <v>electricity-sector-main.html#early-ret</v>
      </c>
      <c r="R367" s="354" t="str">
        <f>IF(ISBLANK(INDEX('Policy Characteristics'!L:L,MATCH($C367,'Policy Characteristics'!$C:$C,0))),"",INDEX('Policy Characteristics'!L:L,MATCH($C367,'Policy Characteristics'!$C:$C,0)))</f>
        <v>early-retirement-of-power-plants.html</v>
      </c>
    </row>
    <row r="368" spans="1:19" ht="20" customHeight="1">
      <c r="A368" s="354" t="str">
        <f>IF(ISBLANK(INDEX('Policy Characteristics'!A:A,MATCH($C368,'Policy Characteristics'!$C:$C,0))),"",INDEX('Policy Characteristics'!A:A,MATCH($C368,'Policy Characteristics'!$C:$C,0)))</f>
        <v>Electricity Supply</v>
      </c>
      <c r="B368" s="366" t="str">
        <f>IF(ISBLANK(INDEX('Policy Characteristics'!B:B,MATCH($C368,'Policy Characteristics'!$C:$C,0))),"",INDEX('Policy Characteristics'!B:B,MATCH($C368,'Policy Characteristics'!$C:$C,0)))</f>
        <v>Early Retirement of Power Plants</v>
      </c>
      <c r="C368" s="354" t="str">
        <f t="shared" si="22"/>
        <v>Annual Additional Capacity Retired due to Early Retirement Policy</v>
      </c>
      <c r="D368" s="348" t="s">
        <v>756</v>
      </c>
      <c r="E368" s="253"/>
      <c r="F368" s="348" t="s">
        <v>757</v>
      </c>
      <c r="G368" s="253"/>
      <c r="H368" s="18">
        <v>627</v>
      </c>
      <c r="I368" s="367" t="s">
        <v>680</v>
      </c>
      <c r="J368" s="368" t="str">
        <f>IF(ISBLANK(INDEX('Policy Characteristics'!D:D,MATCH($C368,'Policy Characteristics'!$C:$C,0))),"",INDEX('Policy Characteristics'!D:D,MATCH($C368,'Policy Characteristics'!$C:$C,0)))</f>
        <v>Early Retirement of Power Plants</v>
      </c>
      <c r="K368" s="354" t="str">
        <f>IF(ISBLANK(INDEX('Policy Characteristics'!E:E,MATCH($C368,'Policy Characteristics'!$C:$C,0))),"",INDEX('Policy Characteristics'!E:E,MATCH($C368,'Policy Characteristics'!$C:$C,0)))</f>
        <v>elec early retirement</v>
      </c>
      <c r="L368" s="354">
        <f>IF(ISBLANK(INDEX('Policy Characteristics'!F:F,MATCH($C368,'Policy Characteristics'!$C:$C,0))),"",INDEX('Policy Characteristics'!F:F,MATCH($C368,'Policy Characteristics'!$C:$C,0)))</f>
        <v>0</v>
      </c>
      <c r="M368" s="354">
        <f>IF(ISBLANK(INDEX('Policy Characteristics'!G:G,MATCH($C368,'Policy Characteristics'!$C:$C,0))),"",INDEX('Policy Characteristics'!G:G,MATCH($C368,'Policy Characteristics'!$C:$C,0)))</f>
        <v>25000</v>
      </c>
      <c r="N368" s="354">
        <f>IF(ISBLANK(INDEX('Policy Characteristics'!H:H,MATCH($C368,'Policy Characteristics'!$C:$C,0))),"",INDEX('Policy Characteristics'!H:H,MATCH($C368,'Policy Characteristics'!$C:$C,0)))</f>
        <v>500</v>
      </c>
      <c r="O368" s="354" t="str">
        <f>IF(ISBLANK(INDEX('Policy Characteristics'!I:I,MATCH($C368,'Policy Characteristics'!$C:$C,0))),"",INDEX('Policy Characteristics'!I:I,MATCH($C368,'Policy Characteristics'!$C:$C,0)))</f>
        <v>MW/year</v>
      </c>
      <c r="P368" s="3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4" t="str">
        <f>IF(ISBLANK(INDEX('Policy Characteristics'!K:K,MATCH($C368,'Policy Characteristics'!$C:$C,0))),"",INDEX('Policy Characteristics'!K:K,MATCH($C368,'Policy Characteristics'!$C:$C,0)))</f>
        <v>electricity-sector-main.html#early-ret</v>
      </c>
      <c r="R368" s="354" t="str">
        <f>IF(ISBLANK(INDEX('Policy Characteristics'!L:L,MATCH($C368,'Policy Characteristics'!$C:$C,0))),"",INDEX('Policy Characteristics'!L:L,MATCH($C368,'Policy Characteristics'!$C:$C,0)))</f>
        <v>early-retirement-of-power-plants.html</v>
      </c>
    </row>
    <row r="369" spans="1:18" ht="20" customHeight="1">
      <c r="A369" s="354" t="str">
        <f>IF(ISBLANK(INDEX('Policy Characteristics'!A:A,MATCH($C369,'Policy Characteristics'!$C:$C,0))),"",INDEX('Policy Characteristics'!A:A,MATCH($C369,'Policy Characteristics'!$C:$C,0)))</f>
        <v>Electricity Supply</v>
      </c>
      <c r="B369" s="366" t="str">
        <f>IF(ISBLANK(INDEX('Policy Characteristics'!B:B,MATCH($C369,'Policy Characteristics'!$C:$C,0))),"",INDEX('Policy Characteristics'!B:B,MATCH($C369,'Policy Characteristics'!$C:$C,0)))</f>
        <v>Early Retirement of Power Plants</v>
      </c>
      <c r="C369" s="354" t="str">
        <f t="shared" si="22"/>
        <v>Annual Additional Capacity Retired due to Early Retirement Policy</v>
      </c>
      <c r="D369" s="348" t="s">
        <v>758</v>
      </c>
      <c r="E369" s="253"/>
      <c r="F369" s="348" t="s">
        <v>759</v>
      </c>
      <c r="G369" s="253"/>
      <c r="H369" s="18">
        <v>628</v>
      </c>
      <c r="I369" s="367" t="s">
        <v>670</v>
      </c>
      <c r="J369" s="368" t="str">
        <f>IF(ISBLANK(INDEX('Policy Characteristics'!D:D,MATCH($C369,'Policy Characteristics'!$C:$C,0))),"",INDEX('Policy Characteristics'!D:D,MATCH($C369,'Policy Characteristics'!$C:$C,0)))</f>
        <v>Early Retirement of Power Plants</v>
      </c>
      <c r="K369" s="354" t="str">
        <f>IF(ISBLANK(INDEX('Policy Characteristics'!E:E,MATCH($C369,'Policy Characteristics'!$C:$C,0))),"",INDEX('Policy Characteristics'!E:E,MATCH($C369,'Policy Characteristics'!$C:$C,0)))</f>
        <v>elec early retirement</v>
      </c>
      <c r="L369" s="354">
        <f>IF(ISBLANK(INDEX('Policy Characteristics'!F:F,MATCH($C369,'Policy Characteristics'!$C:$C,0))),"",INDEX('Policy Characteristics'!F:F,MATCH($C369,'Policy Characteristics'!$C:$C,0)))</f>
        <v>0</v>
      </c>
      <c r="M369" s="354">
        <f>IF(ISBLANK(INDEX('Policy Characteristics'!G:G,MATCH($C369,'Policy Characteristics'!$C:$C,0))),"",INDEX('Policy Characteristics'!G:G,MATCH($C369,'Policy Characteristics'!$C:$C,0)))</f>
        <v>25000</v>
      </c>
      <c r="N369" s="354">
        <f>IF(ISBLANK(INDEX('Policy Characteristics'!H:H,MATCH($C369,'Policy Characteristics'!$C:$C,0))),"",INDEX('Policy Characteristics'!H:H,MATCH($C369,'Policy Characteristics'!$C:$C,0)))</f>
        <v>500</v>
      </c>
      <c r="O369" s="354" t="str">
        <f>IF(ISBLANK(INDEX('Policy Characteristics'!I:I,MATCH($C369,'Policy Characteristics'!$C:$C,0))),"",INDEX('Policy Characteristics'!I:I,MATCH($C369,'Policy Characteristics'!$C:$C,0)))</f>
        <v>MW/year</v>
      </c>
      <c r="P369" s="3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4" t="str">
        <f>IF(ISBLANK(INDEX('Policy Characteristics'!K:K,MATCH($C369,'Policy Characteristics'!$C:$C,0))),"",INDEX('Policy Characteristics'!K:K,MATCH($C369,'Policy Characteristics'!$C:$C,0)))</f>
        <v>electricity-sector-main.html#early-ret</v>
      </c>
      <c r="R369" s="354" t="str">
        <f>IF(ISBLANK(INDEX('Policy Characteristics'!L:L,MATCH($C369,'Policy Characteristics'!$C:$C,0))),"",INDEX('Policy Characteristics'!L:L,MATCH($C369,'Policy Characteristics'!$C:$C,0)))</f>
        <v>early-retirement-of-power-plants.html</v>
      </c>
    </row>
    <row r="370" spans="1:18" ht="20" customHeight="1">
      <c r="A370" s="354" t="str">
        <f>IF(ISBLANK(INDEX('Policy Characteristics'!A:A,MATCH($C370,'Policy Characteristics'!$C:$C,0))),"",INDEX('Policy Characteristics'!A:A,MATCH($C370,'Policy Characteristics'!$C:$C,0)))</f>
        <v>Electricity Supply</v>
      </c>
      <c r="B370" s="366" t="str">
        <f>IF(ISBLANK(INDEX('Policy Characteristics'!B:B,MATCH($C370,'Policy Characteristics'!$C:$C,0))),"",INDEX('Policy Characteristics'!B:B,MATCH($C370,'Policy Characteristics'!$C:$C,0)))</f>
        <v>Early Retirement of Power Plants</v>
      </c>
      <c r="C370" s="354" t="str">
        <f t="shared" si="22"/>
        <v>Annual Additional Capacity Retired due to Early Retirement Policy</v>
      </c>
      <c r="D370" s="348" t="s">
        <v>760</v>
      </c>
      <c r="E370" s="253"/>
      <c r="F370" s="348" t="s">
        <v>761</v>
      </c>
      <c r="G370" s="253"/>
      <c r="H370" s="18">
        <v>590</v>
      </c>
      <c r="I370" s="367" t="s">
        <v>670</v>
      </c>
      <c r="J370" s="368" t="str">
        <f>IF(ISBLANK(INDEX('Policy Characteristics'!D:D,MATCH($C370,'Policy Characteristics'!$C:$C,0))),"",INDEX('Policy Characteristics'!D:D,MATCH($C370,'Policy Characteristics'!$C:$C,0)))</f>
        <v>Early Retirement of Power Plants</v>
      </c>
      <c r="K370" s="354" t="str">
        <f>IF(ISBLANK(INDEX('Policy Characteristics'!E:E,MATCH($C370,'Policy Characteristics'!$C:$C,0))),"",INDEX('Policy Characteristics'!E:E,MATCH($C370,'Policy Characteristics'!$C:$C,0)))</f>
        <v>elec early retirement</v>
      </c>
      <c r="L370" s="354">
        <f>IF(ISBLANK(INDEX('Policy Characteristics'!F:F,MATCH($C370,'Policy Characteristics'!$C:$C,0))),"",INDEX('Policy Characteristics'!F:F,MATCH($C370,'Policy Characteristics'!$C:$C,0)))</f>
        <v>0</v>
      </c>
      <c r="M370" s="354">
        <f>IF(ISBLANK(INDEX('Policy Characteristics'!G:G,MATCH($C370,'Policy Characteristics'!$C:$C,0))),"",INDEX('Policy Characteristics'!G:G,MATCH($C370,'Policy Characteristics'!$C:$C,0)))</f>
        <v>25000</v>
      </c>
      <c r="N370" s="354">
        <f>IF(ISBLANK(INDEX('Policy Characteristics'!H:H,MATCH($C370,'Policy Characteristics'!$C:$C,0))),"",INDEX('Policy Characteristics'!H:H,MATCH($C370,'Policy Characteristics'!$C:$C,0)))</f>
        <v>500</v>
      </c>
      <c r="O370" s="354" t="str">
        <f>IF(ISBLANK(INDEX('Policy Characteristics'!I:I,MATCH($C370,'Policy Characteristics'!$C:$C,0))),"",INDEX('Policy Characteristics'!I:I,MATCH($C370,'Policy Characteristics'!$C:$C,0)))</f>
        <v>MW/year</v>
      </c>
      <c r="P370" s="3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4" t="str">
        <f>IF(ISBLANK(INDEX('Policy Characteristics'!K:K,MATCH($C370,'Policy Characteristics'!$C:$C,0))),"",INDEX('Policy Characteristics'!K:K,MATCH($C370,'Policy Characteristics'!$C:$C,0)))</f>
        <v>electricity-sector-main.html#early-ret</v>
      </c>
      <c r="R370" s="354" t="str">
        <f>IF(ISBLANK(INDEX('Policy Characteristics'!L:L,MATCH($C370,'Policy Characteristics'!$C:$C,0))),"",INDEX('Policy Characteristics'!L:L,MATCH($C370,'Policy Characteristics'!$C:$C,0)))</f>
        <v>early-retirement-of-power-plants.html</v>
      </c>
    </row>
    <row r="371" spans="1:18" ht="20" customHeight="1">
      <c r="A371" s="354" t="str">
        <f>IF(ISBLANK(INDEX('Policy Characteristics'!A:A,MATCH($C371,'Policy Characteristics'!$C:$C,0))),"",INDEX('Policy Characteristics'!A:A,MATCH($C371,'Policy Characteristics'!$C:$C,0)))</f>
        <v>Electricity Supply</v>
      </c>
      <c r="B371" s="366" t="str">
        <f>IF(ISBLANK(INDEX('Policy Characteristics'!B:B,MATCH($C371,'Policy Characteristics'!$C:$C,0))),"",INDEX('Policy Characteristics'!B:B,MATCH($C371,'Policy Characteristics'!$C:$C,0)))</f>
        <v>Early Retirement of Power Plants</v>
      </c>
      <c r="C371" s="354" t="str">
        <f t="shared" si="22"/>
        <v>Annual Additional Capacity Retired due to Early Retirement Policy</v>
      </c>
      <c r="D371" s="348" t="s">
        <v>762</v>
      </c>
      <c r="E371" s="253"/>
      <c r="F371" s="348" t="s">
        <v>763</v>
      </c>
      <c r="G371" s="253"/>
      <c r="H371" s="18">
        <v>629</v>
      </c>
      <c r="I371" s="367" t="s">
        <v>680</v>
      </c>
      <c r="J371" s="368" t="str">
        <f>IF(ISBLANK(INDEX('Policy Characteristics'!D:D,MATCH($C371,'Policy Characteristics'!$C:$C,0))),"",INDEX('Policy Characteristics'!D:D,MATCH($C371,'Policy Characteristics'!$C:$C,0)))</f>
        <v>Early Retirement of Power Plants</v>
      </c>
      <c r="K371" s="354" t="str">
        <f>IF(ISBLANK(INDEX('Policy Characteristics'!E:E,MATCH($C371,'Policy Characteristics'!$C:$C,0))),"",INDEX('Policy Characteristics'!E:E,MATCH($C371,'Policy Characteristics'!$C:$C,0)))</f>
        <v>elec early retirement</v>
      </c>
      <c r="L371" s="354">
        <f>IF(ISBLANK(INDEX('Policy Characteristics'!F:F,MATCH($C371,'Policy Characteristics'!$C:$C,0))),"",INDEX('Policy Characteristics'!F:F,MATCH($C371,'Policy Characteristics'!$C:$C,0)))</f>
        <v>0</v>
      </c>
      <c r="M371" s="354">
        <f>IF(ISBLANK(INDEX('Policy Characteristics'!G:G,MATCH($C371,'Policy Characteristics'!$C:$C,0))),"",INDEX('Policy Characteristics'!G:G,MATCH($C371,'Policy Characteristics'!$C:$C,0)))</f>
        <v>25000</v>
      </c>
      <c r="N371" s="354">
        <f>IF(ISBLANK(INDEX('Policy Characteristics'!H:H,MATCH($C371,'Policy Characteristics'!$C:$C,0))),"",INDEX('Policy Characteristics'!H:H,MATCH($C371,'Policy Characteristics'!$C:$C,0)))</f>
        <v>500</v>
      </c>
      <c r="O371" s="354" t="str">
        <f>IF(ISBLANK(INDEX('Policy Characteristics'!I:I,MATCH($C371,'Policy Characteristics'!$C:$C,0))),"",INDEX('Policy Characteristics'!I:I,MATCH($C371,'Policy Characteristics'!$C:$C,0)))</f>
        <v>MW/year</v>
      </c>
      <c r="P371" s="3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4" t="str">
        <f>IF(ISBLANK(INDEX('Policy Characteristics'!K:K,MATCH($C371,'Policy Characteristics'!$C:$C,0))),"",INDEX('Policy Characteristics'!K:K,MATCH($C371,'Policy Characteristics'!$C:$C,0)))</f>
        <v>electricity-sector-main.html#early-ret</v>
      </c>
      <c r="R371" s="354" t="str">
        <f>IF(ISBLANK(INDEX('Policy Characteristics'!L:L,MATCH($C371,'Policy Characteristics'!$C:$C,0))),"",INDEX('Policy Characteristics'!L:L,MATCH($C371,'Policy Characteristics'!$C:$C,0)))</f>
        <v>early-retirement-of-power-plants.html</v>
      </c>
    </row>
    <row r="372" spans="1:18" ht="20" customHeight="1">
      <c r="A372" s="354" t="str">
        <f>IF(ISBLANK(INDEX('Policy Characteristics'!A:A,MATCH($C372,'Policy Characteristics'!$C:$C,0))),"",INDEX('Policy Characteristics'!A:A,MATCH($C372,'Policy Characteristics'!$C:$C,0)))</f>
        <v>Electricity Supply</v>
      </c>
      <c r="B372" s="366" t="str">
        <f>IF(ISBLANK(INDEX('Policy Characteristics'!B:B,MATCH($C372,'Policy Characteristics'!$C:$C,0))),"",INDEX('Policy Characteristics'!B:B,MATCH($C372,'Policy Characteristics'!$C:$C,0)))</f>
        <v>Early Retirement of Power Plants</v>
      </c>
      <c r="C372" s="354" t="str">
        <f t="shared" si="22"/>
        <v>Annual Additional Capacity Retired due to Early Retirement Policy</v>
      </c>
      <c r="D372" s="348" t="s">
        <v>764</v>
      </c>
      <c r="E372" s="253"/>
      <c r="F372" s="348" t="s">
        <v>765</v>
      </c>
      <c r="G372" s="253"/>
      <c r="H372" s="18">
        <v>630</v>
      </c>
      <c r="I372" s="367" t="s">
        <v>680</v>
      </c>
      <c r="J372" s="368" t="str">
        <f>IF(ISBLANK(INDEX('Policy Characteristics'!D:D,MATCH($C372,'Policy Characteristics'!$C:$C,0))),"",INDEX('Policy Characteristics'!D:D,MATCH($C372,'Policy Characteristics'!$C:$C,0)))</f>
        <v>Early Retirement of Power Plants</v>
      </c>
      <c r="K372" s="354" t="str">
        <f>IF(ISBLANK(INDEX('Policy Characteristics'!E:E,MATCH($C372,'Policy Characteristics'!$C:$C,0))),"",INDEX('Policy Characteristics'!E:E,MATCH($C372,'Policy Characteristics'!$C:$C,0)))</f>
        <v>elec early retirement</v>
      </c>
      <c r="L372" s="354">
        <f>IF(ISBLANK(INDEX('Policy Characteristics'!F:F,MATCH($C372,'Policy Characteristics'!$C:$C,0))),"",INDEX('Policy Characteristics'!F:F,MATCH($C372,'Policy Characteristics'!$C:$C,0)))</f>
        <v>0</v>
      </c>
      <c r="M372" s="354">
        <f>IF(ISBLANK(INDEX('Policy Characteristics'!G:G,MATCH($C372,'Policy Characteristics'!$C:$C,0))),"",INDEX('Policy Characteristics'!G:G,MATCH($C372,'Policy Characteristics'!$C:$C,0)))</f>
        <v>25000</v>
      </c>
      <c r="N372" s="354">
        <f>IF(ISBLANK(INDEX('Policy Characteristics'!H:H,MATCH($C372,'Policy Characteristics'!$C:$C,0))),"",INDEX('Policy Characteristics'!H:H,MATCH($C372,'Policy Characteristics'!$C:$C,0)))</f>
        <v>500</v>
      </c>
      <c r="O372" s="354" t="str">
        <f>IF(ISBLANK(INDEX('Policy Characteristics'!I:I,MATCH($C372,'Policy Characteristics'!$C:$C,0))),"",INDEX('Policy Characteristics'!I:I,MATCH($C372,'Policy Characteristics'!$C:$C,0)))</f>
        <v>MW/year</v>
      </c>
      <c r="P372" s="3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4" t="str">
        <f>IF(ISBLANK(INDEX('Policy Characteristics'!K:K,MATCH($C372,'Policy Characteristics'!$C:$C,0))),"",INDEX('Policy Characteristics'!K:K,MATCH($C372,'Policy Characteristics'!$C:$C,0)))</f>
        <v>electricity-sector-main.html#early-ret</v>
      </c>
      <c r="R372" s="354" t="str">
        <f>IF(ISBLANK(INDEX('Policy Characteristics'!L:L,MATCH($C372,'Policy Characteristics'!$C:$C,0))),"",INDEX('Policy Characteristics'!L:L,MATCH($C372,'Policy Characteristics'!$C:$C,0)))</f>
        <v>early-retirement-of-power-plants.html</v>
      </c>
    </row>
    <row r="373" spans="1:18" ht="20" customHeight="1">
      <c r="A373" s="354" t="str">
        <f>IF(ISBLANK(INDEX('Policy Characteristics'!A:A,MATCH($C373,'Policy Characteristics'!$C:$C,0))),"",INDEX('Policy Characteristics'!A:A,MATCH($C373,'Policy Characteristics'!$C:$C,0)))</f>
        <v>Electricity Supply</v>
      </c>
      <c r="B373" s="366" t="str">
        <f>IF(ISBLANK(INDEX('Policy Characteristics'!B:B,MATCH($C373,'Policy Characteristics'!$C:$C,0))),"",INDEX('Policy Characteristics'!B:B,MATCH($C373,'Policy Characteristics'!$C:$C,0)))</f>
        <v>Early Retirement of Power Plants</v>
      </c>
      <c r="C373" s="354" t="str">
        <f t="shared" si="22"/>
        <v>Annual Additional Capacity Retired due to Early Retirement Policy</v>
      </c>
      <c r="D373" s="348" t="s">
        <v>766</v>
      </c>
      <c r="E373" s="253"/>
      <c r="F373" s="348" t="s">
        <v>767</v>
      </c>
      <c r="G373" s="253"/>
      <c r="H373" s="18">
        <v>631</v>
      </c>
      <c r="I373" s="367" t="s">
        <v>680</v>
      </c>
      <c r="J373" s="368" t="str">
        <f>IF(ISBLANK(INDEX('Policy Characteristics'!D:D,MATCH($C373,'Policy Characteristics'!$C:$C,0))),"",INDEX('Policy Characteristics'!D:D,MATCH($C373,'Policy Characteristics'!$C:$C,0)))</f>
        <v>Early Retirement of Power Plants</v>
      </c>
      <c r="K373" s="354" t="str">
        <f>IF(ISBLANK(INDEX('Policy Characteristics'!E:E,MATCH($C373,'Policy Characteristics'!$C:$C,0))),"",INDEX('Policy Characteristics'!E:E,MATCH($C373,'Policy Characteristics'!$C:$C,0)))</f>
        <v>elec early retirement</v>
      </c>
      <c r="L373" s="354">
        <f>IF(ISBLANK(INDEX('Policy Characteristics'!F:F,MATCH($C373,'Policy Characteristics'!$C:$C,0))),"",INDEX('Policy Characteristics'!F:F,MATCH($C373,'Policy Characteristics'!$C:$C,0)))</f>
        <v>0</v>
      </c>
      <c r="M373" s="354">
        <f>IF(ISBLANK(INDEX('Policy Characteristics'!G:G,MATCH($C373,'Policy Characteristics'!$C:$C,0))),"",INDEX('Policy Characteristics'!G:G,MATCH($C373,'Policy Characteristics'!$C:$C,0)))</f>
        <v>25000</v>
      </c>
      <c r="N373" s="354">
        <f>IF(ISBLANK(INDEX('Policy Characteristics'!H:H,MATCH($C373,'Policy Characteristics'!$C:$C,0))),"",INDEX('Policy Characteristics'!H:H,MATCH($C373,'Policy Characteristics'!$C:$C,0)))</f>
        <v>500</v>
      </c>
      <c r="O373" s="354" t="str">
        <f>IF(ISBLANK(INDEX('Policy Characteristics'!I:I,MATCH($C373,'Policy Characteristics'!$C:$C,0))),"",INDEX('Policy Characteristics'!I:I,MATCH($C373,'Policy Characteristics'!$C:$C,0)))</f>
        <v>MW/year</v>
      </c>
      <c r="P373" s="3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4" t="str">
        <f>IF(ISBLANK(INDEX('Policy Characteristics'!K:K,MATCH($C373,'Policy Characteristics'!$C:$C,0))),"",INDEX('Policy Characteristics'!K:K,MATCH($C373,'Policy Characteristics'!$C:$C,0)))</f>
        <v>electricity-sector-main.html#early-ret</v>
      </c>
      <c r="R373" s="354" t="str">
        <f>IF(ISBLANK(INDEX('Policy Characteristics'!L:L,MATCH($C373,'Policy Characteristics'!$C:$C,0))),"",INDEX('Policy Characteristics'!L:L,MATCH($C373,'Policy Characteristics'!$C:$C,0)))</f>
        <v>early-retirement-of-power-plants.html</v>
      </c>
    </row>
    <row r="374" spans="1:18" ht="20" customHeight="1">
      <c r="A374" s="354" t="str">
        <f>IF(ISBLANK(INDEX('Policy Characteristics'!A:A,MATCH($C374,'Policy Characteristics'!$C:$C,0))),"",INDEX('Policy Characteristics'!A:A,MATCH($C374,'Policy Characteristics'!$C:$C,0)))</f>
        <v>Electricity Supply</v>
      </c>
      <c r="B374" s="366" t="str">
        <f>IF(ISBLANK(INDEX('Policy Characteristics'!B:B,MATCH($C374,'Policy Characteristics'!$C:$C,0))),"",INDEX('Policy Characteristics'!B:B,MATCH($C374,'Policy Characteristics'!$C:$C,0)))</f>
        <v>Early Retirement of Power Plants</v>
      </c>
      <c r="C374" s="354" t="str">
        <f t="shared" si="22"/>
        <v>Annual Additional Capacity Retired due to Early Retirement Policy</v>
      </c>
      <c r="D374" s="348" t="s">
        <v>768</v>
      </c>
      <c r="E374" s="253"/>
      <c r="F374" s="348" t="s">
        <v>769</v>
      </c>
      <c r="G374" s="253"/>
      <c r="H374" s="18">
        <v>632</v>
      </c>
      <c r="I374" s="367" t="s">
        <v>680</v>
      </c>
      <c r="J374" s="368" t="str">
        <f>IF(ISBLANK(INDEX('Policy Characteristics'!D:D,MATCH($C374,'Policy Characteristics'!$C:$C,0))),"",INDEX('Policy Characteristics'!D:D,MATCH($C374,'Policy Characteristics'!$C:$C,0)))</f>
        <v>Early Retirement of Power Plants</v>
      </c>
      <c r="K374" s="354" t="str">
        <f>IF(ISBLANK(INDEX('Policy Characteristics'!E:E,MATCH($C374,'Policy Characteristics'!$C:$C,0))),"",INDEX('Policy Characteristics'!E:E,MATCH($C374,'Policy Characteristics'!$C:$C,0)))</f>
        <v>elec early retirement</v>
      </c>
      <c r="L374" s="354">
        <f>IF(ISBLANK(INDEX('Policy Characteristics'!F:F,MATCH($C374,'Policy Characteristics'!$C:$C,0))),"",INDEX('Policy Characteristics'!F:F,MATCH($C374,'Policy Characteristics'!$C:$C,0)))</f>
        <v>0</v>
      </c>
      <c r="M374" s="354">
        <f>IF(ISBLANK(INDEX('Policy Characteristics'!G:G,MATCH($C374,'Policy Characteristics'!$C:$C,0))),"",INDEX('Policy Characteristics'!G:G,MATCH($C374,'Policy Characteristics'!$C:$C,0)))</f>
        <v>25000</v>
      </c>
      <c r="N374" s="354">
        <f>IF(ISBLANK(INDEX('Policy Characteristics'!H:H,MATCH($C374,'Policy Characteristics'!$C:$C,0))),"",INDEX('Policy Characteristics'!H:H,MATCH($C374,'Policy Characteristics'!$C:$C,0)))</f>
        <v>500</v>
      </c>
      <c r="O374" s="354" t="str">
        <f>IF(ISBLANK(INDEX('Policy Characteristics'!I:I,MATCH($C374,'Policy Characteristics'!$C:$C,0))),"",INDEX('Policy Characteristics'!I:I,MATCH($C374,'Policy Characteristics'!$C:$C,0)))</f>
        <v>MW/year</v>
      </c>
      <c r="P374" s="3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4" t="str">
        <f>IF(ISBLANK(INDEX('Policy Characteristics'!K:K,MATCH($C374,'Policy Characteristics'!$C:$C,0))),"",INDEX('Policy Characteristics'!K:K,MATCH($C374,'Policy Characteristics'!$C:$C,0)))</f>
        <v>electricity-sector-main.html#early-ret</v>
      </c>
      <c r="R374" s="354" t="str">
        <f>IF(ISBLANK(INDEX('Policy Characteristics'!L:L,MATCH($C374,'Policy Characteristics'!$C:$C,0))),"",INDEX('Policy Characteristics'!L:L,MATCH($C374,'Policy Characteristics'!$C:$C,0)))</f>
        <v>early-retirement-of-power-plants.html</v>
      </c>
    </row>
    <row r="375" spans="1:18" ht="20" customHeight="1">
      <c r="A375" s="354" t="str">
        <f>IF(ISBLANK(INDEX('Policy Characteristics'!A:A,MATCH($C375,'Policy Characteristics'!$C:$C,0))),"",INDEX('Policy Characteristics'!A:A,MATCH($C375,'Policy Characteristics'!$C:$C,0)))</f>
        <v>Electricity Supply</v>
      </c>
      <c r="B375" s="366" t="str">
        <f>IF(ISBLANK(INDEX('Policy Characteristics'!B:B,MATCH($C375,'Policy Characteristics'!$C:$C,0))),"",INDEX('Policy Characteristics'!B:B,MATCH($C375,'Policy Characteristics'!$C:$C,0)))</f>
        <v>Early Retirement of Power Plants</v>
      </c>
      <c r="C375" s="354" t="str">
        <f t="shared" si="22"/>
        <v>Annual Additional Capacity Retired due to Early Retirement Policy</v>
      </c>
      <c r="D375" s="348" t="s">
        <v>770</v>
      </c>
      <c r="E375" s="253"/>
      <c r="F375" s="348" t="s">
        <v>771</v>
      </c>
      <c r="G375" s="253"/>
      <c r="H375" s="18">
        <v>1761</v>
      </c>
      <c r="I375" s="367" t="s">
        <v>680</v>
      </c>
      <c r="J375" s="368" t="str">
        <f>IF(ISBLANK(INDEX('Policy Characteristics'!D:D,MATCH($C375,'Policy Characteristics'!$C:$C,0))),"",INDEX('Policy Characteristics'!D:D,MATCH($C375,'Policy Characteristics'!$C:$C,0)))</f>
        <v>Early Retirement of Power Plants</v>
      </c>
      <c r="K375" s="354" t="str">
        <f>IF(ISBLANK(INDEX('Policy Characteristics'!E:E,MATCH($C375,'Policy Characteristics'!$C:$C,0))),"",INDEX('Policy Characteristics'!E:E,MATCH($C375,'Policy Characteristics'!$C:$C,0)))</f>
        <v>elec early retirement</v>
      </c>
      <c r="L375" s="354">
        <f>IF(ISBLANK(INDEX('Policy Characteristics'!F:F,MATCH($C375,'Policy Characteristics'!$C:$C,0))),"",INDEX('Policy Characteristics'!F:F,MATCH($C375,'Policy Characteristics'!$C:$C,0)))</f>
        <v>0</v>
      </c>
      <c r="M375" s="354">
        <f>IF(ISBLANK(INDEX('Policy Characteristics'!G:G,MATCH($C375,'Policy Characteristics'!$C:$C,0))),"",INDEX('Policy Characteristics'!G:G,MATCH($C375,'Policy Characteristics'!$C:$C,0)))</f>
        <v>25000</v>
      </c>
      <c r="N375" s="354">
        <f>IF(ISBLANK(INDEX('Policy Characteristics'!H:H,MATCH($C375,'Policy Characteristics'!$C:$C,0))),"",INDEX('Policy Characteristics'!H:H,MATCH($C375,'Policy Characteristics'!$C:$C,0)))</f>
        <v>500</v>
      </c>
      <c r="O375" s="354" t="str">
        <f>IF(ISBLANK(INDEX('Policy Characteristics'!I:I,MATCH($C375,'Policy Characteristics'!$C:$C,0))),"",INDEX('Policy Characteristics'!I:I,MATCH($C375,'Policy Characteristics'!$C:$C,0)))</f>
        <v>MW/year</v>
      </c>
      <c r="P375" s="3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4" t="str">
        <f>IF(ISBLANK(INDEX('Policy Characteristics'!K:K,MATCH($C375,'Policy Characteristics'!$C:$C,0))),"",INDEX('Policy Characteristics'!K:K,MATCH($C375,'Policy Characteristics'!$C:$C,0)))</f>
        <v>electricity-sector-main.html#early-ret</v>
      </c>
      <c r="R375" s="354" t="str">
        <f>IF(ISBLANK(INDEX('Policy Characteristics'!L:L,MATCH($C375,'Policy Characteristics'!$C:$C,0))),"",INDEX('Policy Characteristics'!L:L,MATCH($C375,'Policy Characteristics'!$C:$C,0)))</f>
        <v>early-retirement-of-power-plants.html</v>
      </c>
    </row>
    <row r="376" spans="1:18" ht="20" customHeight="1">
      <c r="A376" s="354" t="str">
        <f>IF(ISBLANK(INDEX('Policy Characteristics'!A:A,MATCH($C376,'Policy Characteristics'!$C:$C,0))),"",INDEX('Policy Characteristics'!A:A,MATCH($C376,'Policy Characteristics'!$C:$C,0)))</f>
        <v>Electricity Supply</v>
      </c>
      <c r="B376" s="366" t="str">
        <f>IF(ISBLANK(INDEX('Policy Characteristics'!B:B,MATCH($C376,'Policy Characteristics'!$C:$C,0))),"",INDEX('Policy Characteristics'!B:B,MATCH($C376,'Policy Characteristics'!$C:$C,0)))</f>
        <v>Early Retirement of Power Plants</v>
      </c>
      <c r="C376" s="354" t="str">
        <f t="shared" si="22"/>
        <v>Annual Additional Capacity Retired due to Early Retirement Policy</v>
      </c>
      <c r="D376" s="348" t="s">
        <v>772</v>
      </c>
      <c r="E376" s="253"/>
      <c r="F376" s="348" t="s">
        <v>773</v>
      </c>
      <c r="G376" s="253"/>
      <c r="H376" s="18">
        <v>1762</v>
      </c>
      <c r="I376" s="367" t="s">
        <v>680</v>
      </c>
      <c r="J376" s="368" t="str">
        <f>IF(ISBLANK(INDEX('Policy Characteristics'!D:D,MATCH($C376,'Policy Characteristics'!$C:$C,0))),"",INDEX('Policy Characteristics'!D:D,MATCH($C376,'Policy Characteristics'!$C:$C,0)))</f>
        <v>Early Retirement of Power Plants</v>
      </c>
      <c r="K376" s="354" t="str">
        <f>IF(ISBLANK(INDEX('Policy Characteristics'!E:E,MATCH($C376,'Policy Characteristics'!$C:$C,0))),"",INDEX('Policy Characteristics'!E:E,MATCH($C376,'Policy Characteristics'!$C:$C,0)))</f>
        <v>elec early retirement</v>
      </c>
      <c r="L376" s="354">
        <f>IF(ISBLANK(INDEX('Policy Characteristics'!F:F,MATCH($C376,'Policy Characteristics'!$C:$C,0))),"",INDEX('Policy Characteristics'!F:F,MATCH($C376,'Policy Characteristics'!$C:$C,0)))</f>
        <v>0</v>
      </c>
      <c r="M376" s="354">
        <f>IF(ISBLANK(INDEX('Policy Characteristics'!G:G,MATCH($C376,'Policy Characteristics'!$C:$C,0))),"",INDEX('Policy Characteristics'!G:G,MATCH($C376,'Policy Characteristics'!$C:$C,0)))</f>
        <v>25000</v>
      </c>
      <c r="N376" s="354">
        <f>IF(ISBLANK(INDEX('Policy Characteristics'!H:H,MATCH($C376,'Policy Characteristics'!$C:$C,0))),"",INDEX('Policy Characteristics'!H:H,MATCH($C376,'Policy Characteristics'!$C:$C,0)))</f>
        <v>500</v>
      </c>
      <c r="O376" s="354" t="str">
        <f>IF(ISBLANK(INDEX('Policy Characteristics'!I:I,MATCH($C376,'Policy Characteristics'!$C:$C,0))),"",INDEX('Policy Characteristics'!I:I,MATCH($C376,'Policy Characteristics'!$C:$C,0)))</f>
        <v>MW/year</v>
      </c>
      <c r="P376" s="3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4" t="str">
        <f>IF(ISBLANK(INDEX('Policy Characteristics'!K:K,MATCH($C376,'Policy Characteristics'!$C:$C,0))),"",INDEX('Policy Characteristics'!K:K,MATCH($C376,'Policy Characteristics'!$C:$C,0)))</f>
        <v>electricity-sector-main.html#early-ret</v>
      </c>
      <c r="R376" s="354" t="str">
        <f>IF(ISBLANK(INDEX('Policy Characteristics'!L:L,MATCH($C376,'Policy Characteristics'!$C:$C,0))),"",INDEX('Policy Characteristics'!L:L,MATCH($C376,'Policy Characteristics'!$C:$C,0)))</f>
        <v>early-retirement-of-power-plants.html</v>
      </c>
    </row>
    <row r="377" spans="1:18" ht="20" customHeight="1">
      <c r="A377" s="354" t="str">
        <f>IF(ISBLANK(INDEX('Policy Characteristics'!A:A,MATCH($C377,'Policy Characteristics'!$C:$C,0))),"",INDEX('Policy Characteristics'!A:A,MATCH($C377,'Policy Characteristics'!$C:$C,0)))</f>
        <v>Electricity Supply</v>
      </c>
      <c r="B377" s="366" t="str">
        <f>IF(ISBLANK(INDEX('Policy Characteristics'!B:B,MATCH($C377,'Policy Characteristics'!$C:$C,0))),"",INDEX('Policy Characteristics'!B:B,MATCH($C377,'Policy Characteristics'!$C:$C,0)))</f>
        <v>Early Retirement of Power Plants</v>
      </c>
      <c r="C377" s="354" t="str">
        <f t="shared" si="22"/>
        <v>Annual Additional Capacity Retired due to Early Retirement Policy</v>
      </c>
      <c r="D377" s="348" t="s">
        <v>774</v>
      </c>
      <c r="E377" s="253"/>
      <c r="F377" s="348" t="s">
        <v>775</v>
      </c>
      <c r="G377" s="253"/>
      <c r="H377" s="18">
        <v>1763</v>
      </c>
      <c r="I377" s="367" t="s">
        <v>680</v>
      </c>
      <c r="J377" s="368" t="str">
        <f>IF(ISBLANK(INDEX('Policy Characteristics'!D:D,MATCH($C377,'Policy Characteristics'!$C:$C,0))),"",INDEX('Policy Characteristics'!D:D,MATCH($C377,'Policy Characteristics'!$C:$C,0)))</f>
        <v>Early Retirement of Power Plants</v>
      </c>
      <c r="K377" s="354" t="str">
        <f>IF(ISBLANK(INDEX('Policy Characteristics'!E:E,MATCH($C377,'Policy Characteristics'!$C:$C,0))),"",INDEX('Policy Characteristics'!E:E,MATCH($C377,'Policy Characteristics'!$C:$C,0)))</f>
        <v>elec early retirement</v>
      </c>
      <c r="L377" s="354">
        <f>IF(ISBLANK(INDEX('Policy Characteristics'!F:F,MATCH($C377,'Policy Characteristics'!$C:$C,0))),"",INDEX('Policy Characteristics'!F:F,MATCH($C377,'Policy Characteristics'!$C:$C,0)))</f>
        <v>0</v>
      </c>
      <c r="M377" s="354">
        <f>IF(ISBLANK(INDEX('Policy Characteristics'!G:G,MATCH($C377,'Policy Characteristics'!$C:$C,0))),"",INDEX('Policy Characteristics'!G:G,MATCH($C377,'Policy Characteristics'!$C:$C,0)))</f>
        <v>25000</v>
      </c>
      <c r="N377" s="354">
        <f>IF(ISBLANK(INDEX('Policy Characteristics'!H:H,MATCH($C377,'Policy Characteristics'!$C:$C,0))),"",INDEX('Policy Characteristics'!H:H,MATCH($C377,'Policy Characteristics'!$C:$C,0)))</f>
        <v>500</v>
      </c>
      <c r="O377" s="354" t="str">
        <f>IF(ISBLANK(INDEX('Policy Characteristics'!I:I,MATCH($C377,'Policy Characteristics'!$C:$C,0))),"",INDEX('Policy Characteristics'!I:I,MATCH($C377,'Policy Characteristics'!$C:$C,0)))</f>
        <v>MW/year</v>
      </c>
      <c r="P377" s="3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4" t="str">
        <f>IF(ISBLANK(INDEX('Policy Characteristics'!K:K,MATCH($C377,'Policy Characteristics'!$C:$C,0))),"",INDEX('Policy Characteristics'!K:K,MATCH($C377,'Policy Characteristics'!$C:$C,0)))</f>
        <v>electricity-sector-main.html#early-ret</v>
      </c>
      <c r="R377" s="354" t="str">
        <f>IF(ISBLANK(INDEX('Policy Characteristics'!L:L,MATCH($C377,'Policy Characteristics'!$C:$C,0))),"",INDEX('Policy Characteristics'!L:L,MATCH($C377,'Policy Characteristics'!$C:$C,0)))</f>
        <v>early-retirement-of-power-plants.html</v>
      </c>
    </row>
    <row r="378" spans="1:18" ht="20" customHeight="1">
      <c r="A378" s="354" t="str">
        <f>IF(ISBLANK(INDEX('Policy Characteristics'!A:A,MATCH($C378,'Policy Characteristics'!$C:$C,0))),"",INDEX('Policy Characteristics'!A:A,MATCH($C378,'Policy Characteristics'!$C:$C,0)))</f>
        <v>Electricity Supply</v>
      </c>
      <c r="B378" s="366" t="str">
        <f>IF(ISBLANK(INDEX('Policy Characteristics'!B:B,MATCH($C378,'Policy Characteristics'!$C:$C,0))),"",INDEX('Policy Characteristics'!B:B,MATCH($C378,'Policy Characteristics'!$C:$C,0)))</f>
        <v>Early Retirement of Power Plants</v>
      </c>
      <c r="C378" s="354" t="str">
        <f t="shared" si="22"/>
        <v>Annual Additional Capacity Retired due to Early Retirement Policy</v>
      </c>
      <c r="D378" s="348" t="s">
        <v>776</v>
      </c>
      <c r="E378" s="253"/>
      <c r="F378" s="348" t="s">
        <v>777</v>
      </c>
      <c r="G378" s="253"/>
      <c r="H378" s="18">
        <v>1764</v>
      </c>
      <c r="I378" s="367" t="s">
        <v>680</v>
      </c>
      <c r="J378" s="368" t="str">
        <f>IF(ISBLANK(INDEX('Policy Characteristics'!D:D,MATCH($C378,'Policy Characteristics'!$C:$C,0))),"",INDEX('Policy Characteristics'!D:D,MATCH($C378,'Policy Characteristics'!$C:$C,0)))</f>
        <v>Early Retirement of Power Plants</v>
      </c>
      <c r="K378" s="354" t="str">
        <f>IF(ISBLANK(INDEX('Policy Characteristics'!E:E,MATCH($C378,'Policy Characteristics'!$C:$C,0))),"",INDEX('Policy Characteristics'!E:E,MATCH($C378,'Policy Characteristics'!$C:$C,0)))</f>
        <v>elec early retirement</v>
      </c>
      <c r="L378" s="354">
        <f>IF(ISBLANK(INDEX('Policy Characteristics'!F:F,MATCH($C378,'Policy Characteristics'!$C:$C,0))),"",INDEX('Policy Characteristics'!F:F,MATCH($C378,'Policy Characteristics'!$C:$C,0)))</f>
        <v>0</v>
      </c>
      <c r="M378" s="354">
        <f>IF(ISBLANK(INDEX('Policy Characteristics'!G:G,MATCH($C378,'Policy Characteristics'!$C:$C,0))),"",INDEX('Policy Characteristics'!G:G,MATCH($C378,'Policy Characteristics'!$C:$C,0)))</f>
        <v>25000</v>
      </c>
      <c r="N378" s="354">
        <f>IF(ISBLANK(INDEX('Policy Characteristics'!H:H,MATCH($C378,'Policy Characteristics'!$C:$C,0))),"",INDEX('Policy Characteristics'!H:H,MATCH($C378,'Policy Characteristics'!$C:$C,0)))</f>
        <v>500</v>
      </c>
      <c r="O378" s="354" t="str">
        <f>IF(ISBLANK(INDEX('Policy Characteristics'!I:I,MATCH($C378,'Policy Characteristics'!$C:$C,0))),"",INDEX('Policy Characteristics'!I:I,MATCH($C378,'Policy Characteristics'!$C:$C,0)))</f>
        <v>MW/year</v>
      </c>
      <c r="P378" s="3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4" t="str">
        <f>IF(ISBLANK(INDEX('Policy Characteristics'!K:K,MATCH($C378,'Policy Characteristics'!$C:$C,0))),"",INDEX('Policy Characteristics'!K:K,MATCH($C378,'Policy Characteristics'!$C:$C,0)))</f>
        <v>electricity-sector-main.html#early-ret</v>
      </c>
      <c r="R378" s="354" t="str">
        <f>IF(ISBLANK(INDEX('Policy Characteristics'!L:L,MATCH($C378,'Policy Characteristics'!$C:$C,0))),"",INDEX('Policy Characteristics'!L:L,MATCH($C378,'Policy Characteristics'!$C:$C,0)))</f>
        <v>early-retirement-of-power-plants.html</v>
      </c>
    </row>
    <row r="379" spans="1:18" ht="20" customHeight="1">
      <c r="A379" s="354" t="str">
        <f>IF(ISBLANK(INDEX('Policy Characteristics'!A:A,MATCH($C379,'Policy Characteristics'!$C:$C,0))),"",INDEX('Policy Characteristics'!A:A,MATCH($C379,'Policy Characteristics'!$C:$C,0)))</f>
        <v>Electricity Supply</v>
      </c>
      <c r="B379" s="366" t="str">
        <f>IF(ISBLANK(INDEX('Policy Characteristics'!B:B,MATCH($C379,'Policy Characteristics'!$C:$C,0))),"",INDEX('Policy Characteristics'!B:B,MATCH($C379,'Policy Characteristics'!$C:$C,0)))</f>
        <v>Early Retirement of Power Plants</v>
      </c>
      <c r="C379" s="354" t="str">
        <f t="shared" si="22"/>
        <v>Annual Additional Capacity Retired due to Early Retirement Policy</v>
      </c>
      <c r="D379" s="348" t="s">
        <v>778</v>
      </c>
      <c r="E379" s="253"/>
      <c r="F379" s="348" t="s">
        <v>779</v>
      </c>
      <c r="G379" s="253"/>
      <c r="H379" s="18">
        <v>1765</v>
      </c>
      <c r="I379" s="367" t="s">
        <v>680</v>
      </c>
      <c r="J379" s="368" t="str">
        <f>IF(ISBLANK(INDEX('Policy Characteristics'!D:D,MATCH($C379,'Policy Characteristics'!$C:$C,0))),"",INDEX('Policy Characteristics'!D:D,MATCH($C379,'Policy Characteristics'!$C:$C,0)))</f>
        <v>Early Retirement of Power Plants</v>
      </c>
      <c r="K379" s="354" t="str">
        <f>IF(ISBLANK(INDEX('Policy Characteristics'!E:E,MATCH($C379,'Policy Characteristics'!$C:$C,0))),"",INDEX('Policy Characteristics'!E:E,MATCH($C379,'Policy Characteristics'!$C:$C,0)))</f>
        <v>elec early retirement</v>
      </c>
      <c r="L379" s="354">
        <f>IF(ISBLANK(INDEX('Policy Characteristics'!F:F,MATCH($C379,'Policy Characteristics'!$C:$C,0))),"",INDEX('Policy Characteristics'!F:F,MATCH($C379,'Policy Characteristics'!$C:$C,0)))</f>
        <v>0</v>
      </c>
      <c r="M379" s="354">
        <f>IF(ISBLANK(INDEX('Policy Characteristics'!G:G,MATCH($C379,'Policy Characteristics'!$C:$C,0))),"",INDEX('Policy Characteristics'!G:G,MATCH($C379,'Policy Characteristics'!$C:$C,0)))</f>
        <v>25000</v>
      </c>
      <c r="N379" s="354">
        <f>IF(ISBLANK(INDEX('Policy Characteristics'!H:H,MATCH($C379,'Policy Characteristics'!$C:$C,0))),"",INDEX('Policy Characteristics'!H:H,MATCH($C379,'Policy Characteristics'!$C:$C,0)))</f>
        <v>500</v>
      </c>
      <c r="O379" s="354" t="str">
        <f>IF(ISBLANK(INDEX('Policy Characteristics'!I:I,MATCH($C379,'Policy Characteristics'!$C:$C,0))),"",INDEX('Policy Characteristics'!I:I,MATCH($C379,'Policy Characteristics'!$C:$C,0)))</f>
        <v>MW/year</v>
      </c>
      <c r="P379" s="3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4" t="str">
        <f>IF(ISBLANK(INDEX('Policy Characteristics'!K:K,MATCH($C379,'Policy Characteristics'!$C:$C,0))),"",INDEX('Policy Characteristics'!K:K,MATCH($C379,'Policy Characteristics'!$C:$C,0)))</f>
        <v>electricity-sector-main.html#early-ret</v>
      </c>
      <c r="R379" s="354" t="str">
        <f>IF(ISBLANK(INDEX('Policy Characteristics'!L:L,MATCH($C379,'Policy Characteristics'!$C:$C,0))),"",INDEX('Policy Characteristics'!L:L,MATCH($C379,'Policy Characteristics'!$C:$C,0)))</f>
        <v>early-retirement-of-power-plants.html</v>
      </c>
    </row>
    <row r="380" spans="1:18" ht="20" customHeight="1">
      <c r="A380" s="354" t="str">
        <f>IF(ISBLANK(INDEX('Policy Characteristics'!A:A,MATCH($C380,'Policy Characteristics'!$C:$C,0))),"",INDEX('Policy Characteristics'!A:A,MATCH($C380,'Policy Characteristics'!$C:$C,0)))</f>
        <v>Electricity Supply</v>
      </c>
      <c r="B380" s="366" t="str">
        <f>IF(ISBLANK(INDEX('Policy Characteristics'!B:B,MATCH($C380,'Policy Characteristics'!$C:$C,0))),"",INDEX('Policy Characteristics'!B:B,MATCH($C380,'Policy Characteristics'!$C:$C,0)))</f>
        <v>Early Retirement of Power Plants</v>
      </c>
      <c r="C380" s="354" t="str">
        <f t="shared" si="22"/>
        <v>Annual Additional Capacity Retired due to Early Retirement Policy</v>
      </c>
      <c r="D380" s="348" t="s">
        <v>780</v>
      </c>
      <c r="E380" s="253"/>
      <c r="F380" s="348" t="s">
        <v>781</v>
      </c>
      <c r="G380" s="253"/>
      <c r="H380" s="18">
        <v>1766</v>
      </c>
      <c r="I380" s="367" t="s">
        <v>680</v>
      </c>
      <c r="J380" s="368" t="str">
        <f>IF(ISBLANK(INDEX('Policy Characteristics'!D:D,MATCH($C380,'Policy Characteristics'!$C:$C,0))),"",INDEX('Policy Characteristics'!D:D,MATCH($C380,'Policy Characteristics'!$C:$C,0)))</f>
        <v>Early Retirement of Power Plants</v>
      </c>
      <c r="K380" s="354" t="str">
        <f>IF(ISBLANK(INDEX('Policy Characteristics'!E:E,MATCH($C380,'Policy Characteristics'!$C:$C,0))),"",INDEX('Policy Characteristics'!E:E,MATCH($C380,'Policy Characteristics'!$C:$C,0)))</f>
        <v>elec early retirement</v>
      </c>
      <c r="L380" s="354">
        <f>IF(ISBLANK(INDEX('Policy Characteristics'!F:F,MATCH($C380,'Policy Characteristics'!$C:$C,0))),"",INDEX('Policy Characteristics'!F:F,MATCH($C380,'Policy Characteristics'!$C:$C,0)))</f>
        <v>0</v>
      </c>
      <c r="M380" s="354">
        <f>IF(ISBLANK(INDEX('Policy Characteristics'!G:G,MATCH($C380,'Policy Characteristics'!$C:$C,0))),"",INDEX('Policy Characteristics'!G:G,MATCH($C380,'Policy Characteristics'!$C:$C,0)))</f>
        <v>25000</v>
      </c>
      <c r="N380" s="354">
        <f>IF(ISBLANK(INDEX('Policy Characteristics'!H:H,MATCH($C380,'Policy Characteristics'!$C:$C,0))),"",INDEX('Policy Characteristics'!H:H,MATCH($C380,'Policy Characteristics'!$C:$C,0)))</f>
        <v>500</v>
      </c>
      <c r="O380" s="354" t="str">
        <f>IF(ISBLANK(INDEX('Policy Characteristics'!I:I,MATCH($C380,'Policy Characteristics'!$C:$C,0))),"",INDEX('Policy Characteristics'!I:I,MATCH($C380,'Policy Characteristics'!$C:$C,0)))</f>
        <v>MW/year</v>
      </c>
      <c r="P380" s="3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354" t="str">
        <f>IF(ISBLANK(INDEX('Policy Characteristics'!K:K,MATCH($C380,'Policy Characteristics'!$C:$C,0))),"",INDEX('Policy Characteristics'!K:K,MATCH($C380,'Policy Characteristics'!$C:$C,0)))</f>
        <v>electricity-sector-main.html#early-ret</v>
      </c>
      <c r="R380" s="354" t="str">
        <f>IF(ISBLANK(INDEX('Policy Characteristics'!L:L,MATCH($C380,'Policy Characteristics'!$C:$C,0))),"",INDEX('Policy Characteristics'!L:L,MATCH($C380,'Policy Characteristics'!$C:$C,0)))</f>
        <v>early-retirement-of-power-plants.html</v>
      </c>
    </row>
    <row r="381" spans="1:18" ht="20" customHeight="1">
      <c r="A381" s="354" t="str">
        <f>IF(ISBLANK(INDEX('Policy Characteristics'!A:A,MATCH($C381,'Policy Characteristics'!$C:$C,0))),"",INDEX('Policy Characteristics'!A:A,MATCH($C381,'Policy Characteristics'!$C:$C,0)))</f>
        <v>Electricity Supply</v>
      </c>
      <c r="B381" s="366" t="str">
        <f>IF(ISBLANK(INDEX('Policy Characteristics'!B:B,MATCH($C381,'Policy Characteristics'!$C:$C,0))),"",INDEX('Policy Characteristics'!B:B,MATCH($C381,'Policy Characteristics'!$C:$C,0)))</f>
        <v>Early Retirement of Power Plants</v>
      </c>
      <c r="C381" s="354" t="str">
        <f t="shared" si="22"/>
        <v>Annual Additional Capacity Retired due to Early Retirement Policy</v>
      </c>
      <c r="D381" s="348" t="s">
        <v>782</v>
      </c>
      <c r="E381" s="253"/>
      <c r="F381" s="348" t="s">
        <v>783</v>
      </c>
      <c r="G381" s="253"/>
      <c r="H381" s="18">
        <v>2239</v>
      </c>
      <c r="I381" s="367" t="s">
        <v>680</v>
      </c>
      <c r="J381" s="368" t="str">
        <f>IF(ISBLANK(INDEX('Policy Characteristics'!D:D,MATCH($C381,'Policy Characteristics'!$C:$C,0))),"",INDEX('Policy Characteristics'!D:D,MATCH($C381,'Policy Characteristics'!$C:$C,0)))</f>
        <v>Early Retirement of Power Plants</v>
      </c>
      <c r="K381" s="354" t="str">
        <f>IF(ISBLANK(INDEX('Policy Characteristics'!E:E,MATCH($C381,'Policy Characteristics'!$C:$C,0))),"",INDEX('Policy Characteristics'!E:E,MATCH($C381,'Policy Characteristics'!$C:$C,0)))</f>
        <v>elec early retirement</v>
      </c>
      <c r="L381" s="354">
        <f>IF(ISBLANK(INDEX('Policy Characteristics'!F:F,MATCH($C381,'Policy Characteristics'!$C:$C,0))),"",INDEX('Policy Characteristics'!F:F,MATCH($C381,'Policy Characteristics'!$C:$C,0)))</f>
        <v>0</v>
      </c>
      <c r="M381" s="354">
        <f>IF(ISBLANK(INDEX('Policy Characteristics'!G:G,MATCH($C381,'Policy Characteristics'!$C:$C,0))),"",INDEX('Policy Characteristics'!G:G,MATCH($C381,'Policy Characteristics'!$C:$C,0)))</f>
        <v>25000</v>
      </c>
      <c r="N381" s="354">
        <f>IF(ISBLANK(INDEX('Policy Characteristics'!H:H,MATCH($C381,'Policy Characteristics'!$C:$C,0))),"",INDEX('Policy Characteristics'!H:H,MATCH($C381,'Policy Characteristics'!$C:$C,0)))</f>
        <v>500</v>
      </c>
      <c r="O381" s="354" t="str">
        <f>IF(ISBLANK(INDEX('Policy Characteristics'!I:I,MATCH($C381,'Policy Characteristics'!$C:$C,0))),"",INDEX('Policy Characteristics'!I:I,MATCH($C381,'Policy Characteristics'!$C:$C,0)))</f>
        <v>MW/year</v>
      </c>
      <c r="P381" s="354"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354" t="str">
        <f>IF(ISBLANK(INDEX('Policy Characteristics'!K:K,MATCH($C381,'Policy Characteristics'!$C:$C,0))),"",INDEX('Policy Characteristics'!K:K,MATCH($C381,'Policy Characteristics'!$C:$C,0)))</f>
        <v>electricity-sector-main.html#early-ret</v>
      </c>
      <c r="R381" s="354" t="str">
        <f>IF(ISBLANK(INDEX('Policy Characteristics'!L:L,MATCH($C381,'Policy Characteristics'!$C:$C,0))),"",INDEX('Policy Characteristics'!L:L,MATCH($C381,'Policy Characteristics'!$C:$C,0)))</f>
        <v>early-retirement-of-power-plants.html</v>
      </c>
    </row>
    <row r="382" spans="1:18" ht="20" customHeight="1">
      <c r="A382" s="354" t="str">
        <f>IF(ISBLANK(INDEX('Policy Characteristics'!A:A,MATCH($C382,'Policy Characteristics'!$C:$C,0))),"",INDEX('Policy Characteristics'!A:A,MATCH($C382,'Policy Characteristics'!$C:$C,0)))</f>
        <v>Electricity Supply</v>
      </c>
      <c r="B382" s="366" t="str">
        <f>IF(ISBLANK(INDEX('Policy Characteristics'!B:B,MATCH($C382,'Policy Characteristics'!$C:$C,0))),"",INDEX('Policy Characteristics'!B:B,MATCH($C382,'Policy Characteristics'!$C:$C,0)))</f>
        <v>Non BAU Capacity Retirement Schedule</v>
      </c>
      <c r="C382" t="s">
        <v>276</v>
      </c>
      <c r="D382" s="253" t="s">
        <v>736</v>
      </c>
      <c r="E382" s="253"/>
      <c r="F382" s="253" t="s">
        <v>737</v>
      </c>
      <c r="G382" s="253"/>
      <c r="H382" s="18">
        <v>860</v>
      </c>
      <c r="I382" s="367" t="s">
        <v>670</v>
      </c>
      <c r="J382" s="368" t="str">
        <f>IF(ISBLANK(INDEX('Policy Characteristics'!D:D,MATCH($C382,'Policy Characteristics'!$C:$C,0))),"",INDEX('Policy Characteristics'!D:D,MATCH($C382,'Policy Characteristics'!$C:$C,0)))</f>
        <v>Non BAU Capacity Retirement Schedule</v>
      </c>
      <c r="K382" s="354" t="str">
        <f>IF(ISBLANK(INDEX('Policy Characteristics'!E:E,MATCH($C382,'Policy Characteristics'!$C:$C,0))),"",INDEX('Policy Characteristics'!E:E,MATCH($C382,'Policy Characteristics'!$C:$C,0)))</f>
        <v/>
      </c>
      <c r="L382" s="354">
        <f>IF(ISBLANK(INDEX('Policy Characteristics'!F:F,MATCH($C382,'Policy Characteristics'!$C:$C,0))),"",INDEX('Policy Characteristics'!F:F,MATCH($C382,'Policy Characteristics'!$C:$C,0)))</f>
        <v>0</v>
      </c>
      <c r="M382" s="354">
        <f>IF(ISBLANK(INDEX('Policy Characteristics'!G:G,MATCH($C382,'Policy Characteristics'!$C:$C,0))),"",INDEX('Policy Characteristics'!G:G,MATCH($C382,'Policy Characteristics'!$C:$C,0)))</f>
        <v>1</v>
      </c>
      <c r="N382" s="354">
        <f>IF(ISBLANK(INDEX('Policy Characteristics'!H:H,MATCH($C382,'Policy Characteristics'!$C:$C,0))),"",INDEX('Policy Characteristics'!H:H,MATCH($C382,'Policy Characteristics'!$C:$C,0)))</f>
        <v>1</v>
      </c>
      <c r="O382" s="354" t="str">
        <f>IF(ISBLANK(INDEX('Policy Characteristics'!I:I,MATCH($C382,'Policy Characteristics'!$C:$C,0))),"",INDEX('Policy Characteristics'!I:I,MATCH($C382,'Policy Characteristics'!$C:$C,0)))</f>
        <v>on/off</v>
      </c>
      <c r="P382" s="354" t="str">
        <f>IF(ISBLANK(INDEX('Policy Characteristics'!J:J,MATCH($C382,'Policy Characteristics'!$C:$C,0))),"",INDEX('Policy Characteristics'!J:J,MATCH($C382,'Policy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2" s="354" t="str">
        <f>IF(ISBLANK(INDEX('Policy Characteristics'!K:K,MATCH($C382,'Policy Characteristics'!$C:$C,0))),"",INDEX('Policy Characteristics'!K:K,MATCH($C382,'Policy Characteristics'!$C:$C,0)))</f>
        <v/>
      </c>
      <c r="R382" s="354" t="str">
        <f>IF(ISBLANK(INDEX('Policy Characteristics'!L:L,MATCH($C382,'Policy Characteristics'!$C:$C,0))),"",INDEX('Policy Characteristics'!L:L,MATCH($C382,'Policy Characteristics'!$C:$C,0)))</f>
        <v/>
      </c>
    </row>
    <row r="383" spans="1:18" ht="20" customHeight="1">
      <c r="A383" s="354" t="str">
        <f>IF(ISBLANK(INDEX('Policy Characteristics'!A:A,MATCH($C383,'Policy Characteristics'!$C:$C,0))),"",INDEX('Policy Characteristics'!A:A,MATCH($C383,'Policy Characteristics'!$C:$C,0)))</f>
        <v>Electricity Supply</v>
      </c>
      <c r="B383" s="366" t="str">
        <f>IF(ISBLANK(INDEX('Policy Characteristics'!B:B,MATCH($C383,'Policy Characteristics'!$C:$C,0))),"",INDEX('Policy Characteristics'!B:B,MATCH($C383,'Policy Characteristics'!$C:$C,0)))</f>
        <v>Non BAU Capacity Retirement Schedule</v>
      </c>
      <c r="C383" s="354" t="str">
        <f t="shared" ref="C383:C405" si="23">C$382</f>
        <v>Boolean Use Non BAU Capacity Retirement Schedule</v>
      </c>
      <c r="D383" s="348" t="s">
        <v>738</v>
      </c>
      <c r="E383" s="253"/>
      <c r="F383" s="348" t="s">
        <v>739</v>
      </c>
      <c r="G383" s="253"/>
      <c r="H383" s="18">
        <v>861</v>
      </c>
      <c r="I383" s="367" t="s">
        <v>680</v>
      </c>
      <c r="J383" s="368" t="str">
        <f>IF(ISBLANK(INDEX('Policy Characteristics'!D:D,MATCH($C383,'Policy Characteristics'!$C:$C,0))),"",INDEX('Policy Characteristics'!D:D,MATCH($C383,'Policy Characteristics'!$C:$C,0)))</f>
        <v>Non BAU Capacity Retirement Schedule</v>
      </c>
      <c r="K383" s="354" t="str">
        <f>IF(ISBLANK(INDEX('Policy Characteristics'!E:E,MATCH($C383,'Policy Characteristics'!$C:$C,0))),"",INDEX('Policy Characteristics'!E:E,MATCH($C383,'Policy Characteristics'!$C:$C,0)))</f>
        <v/>
      </c>
      <c r="L383" s="354">
        <f>IF(ISBLANK(INDEX('Policy Characteristics'!F:F,MATCH($C383,'Policy Characteristics'!$C:$C,0))),"",INDEX('Policy Characteristics'!F:F,MATCH($C383,'Policy Characteristics'!$C:$C,0)))</f>
        <v>0</v>
      </c>
      <c r="M383" s="354">
        <f>IF(ISBLANK(INDEX('Policy Characteristics'!G:G,MATCH($C383,'Policy Characteristics'!$C:$C,0))),"",INDEX('Policy Characteristics'!G:G,MATCH($C383,'Policy Characteristics'!$C:$C,0)))</f>
        <v>1</v>
      </c>
      <c r="N383" s="354">
        <f>IF(ISBLANK(INDEX('Policy Characteristics'!H:H,MATCH($C383,'Policy Characteristics'!$C:$C,0))),"",INDEX('Policy Characteristics'!H:H,MATCH($C383,'Policy Characteristics'!$C:$C,0)))</f>
        <v>1</v>
      </c>
      <c r="O383" s="354" t="str">
        <f>IF(ISBLANK(INDEX('Policy Characteristics'!I:I,MATCH($C383,'Policy Characteristics'!$C:$C,0))),"",INDEX('Policy Characteristics'!I:I,MATCH($C383,'Policy Characteristics'!$C:$C,0)))</f>
        <v>on/off</v>
      </c>
      <c r="P383" s="354" t="str">
        <f>IF(ISBLANK(INDEX('Policy Characteristics'!J:J,MATCH($C383,'Policy Characteristics'!$C:$C,0))),"",INDEX('Policy Characteristics'!J:J,MATCH($C383,'Policy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3" s="354" t="str">
        <f>IF(ISBLANK(INDEX('Policy Characteristics'!K:K,MATCH($C383,'Policy Characteristics'!$C:$C,0))),"",INDEX('Policy Characteristics'!K:K,MATCH($C383,'Policy Characteristics'!$C:$C,0)))</f>
        <v/>
      </c>
      <c r="R383" s="354" t="str">
        <f>IF(ISBLANK(INDEX('Policy Characteristics'!L:L,MATCH($C383,'Policy Characteristics'!$C:$C,0))),"",INDEX('Policy Characteristics'!L:L,MATCH($C383,'Policy Characteristics'!$C:$C,0)))</f>
        <v/>
      </c>
    </row>
    <row r="384" spans="1:18" ht="20" customHeight="1">
      <c r="A384" s="354" t="str">
        <f>IF(ISBLANK(INDEX('Policy Characteristics'!A:A,MATCH($C384,'Policy Characteristics'!$C:$C,0))),"",INDEX('Policy Characteristics'!A:A,MATCH($C384,'Policy Characteristics'!$C:$C,0)))</f>
        <v>Electricity Supply</v>
      </c>
      <c r="B384" s="366" t="str">
        <f>IF(ISBLANK(INDEX('Policy Characteristics'!B:B,MATCH($C384,'Policy Characteristics'!$C:$C,0))),"",INDEX('Policy Characteristics'!B:B,MATCH($C384,'Policy Characteristics'!$C:$C,0)))</f>
        <v>Non BAU Capacity Retirement Schedule</v>
      </c>
      <c r="C384" s="354" t="str">
        <f t="shared" si="23"/>
        <v>Boolean Use Non BAU Capacity Retirement Schedule</v>
      </c>
      <c r="D384" s="348" t="s">
        <v>740</v>
      </c>
      <c r="E384" s="253"/>
      <c r="F384" s="348" t="s">
        <v>741</v>
      </c>
      <c r="G384" s="253"/>
      <c r="H384" s="18">
        <v>1767</v>
      </c>
      <c r="I384" s="367" t="s">
        <v>680</v>
      </c>
      <c r="J384" s="368" t="str">
        <f>IF(ISBLANK(INDEX('Policy Characteristics'!D:D,MATCH($C384,'Policy Characteristics'!$C:$C,0))),"",INDEX('Policy Characteristics'!D:D,MATCH($C384,'Policy Characteristics'!$C:$C,0)))</f>
        <v>Non BAU Capacity Retirement Schedule</v>
      </c>
      <c r="K384" s="354" t="str">
        <f>IF(ISBLANK(INDEX('Policy Characteristics'!E:E,MATCH($C384,'Policy Characteristics'!$C:$C,0))),"",INDEX('Policy Characteristics'!E:E,MATCH($C384,'Policy Characteristics'!$C:$C,0)))</f>
        <v/>
      </c>
      <c r="L384" s="354">
        <f>IF(ISBLANK(INDEX('Policy Characteristics'!F:F,MATCH($C384,'Policy Characteristics'!$C:$C,0))),"",INDEX('Policy Characteristics'!F:F,MATCH($C384,'Policy Characteristics'!$C:$C,0)))</f>
        <v>0</v>
      </c>
      <c r="M384" s="354">
        <f>IF(ISBLANK(INDEX('Policy Characteristics'!G:G,MATCH($C384,'Policy Characteristics'!$C:$C,0))),"",INDEX('Policy Characteristics'!G:G,MATCH($C384,'Policy Characteristics'!$C:$C,0)))</f>
        <v>1</v>
      </c>
      <c r="N384" s="354">
        <f>IF(ISBLANK(INDEX('Policy Characteristics'!H:H,MATCH($C384,'Policy Characteristics'!$C:$C,0))),"",INDEX('Policy Characteristics'!H:H,MATCH($C384,'Policy Characteristics'!$C:$C,0)))</f>
        <v>1</v>
      </c>
      <c r="O384" s="354" t="str">
        <f>IF(ISBLANK(INDEX('Policy Characteristics'!I:I,MATCH($C384,'Policy Characteristics'!$C:$C,0))),"",INDEX('Policy Characteristics'!I:I,MATCH($C384,'Policy Characteristics'!$C:$C,0)))</f>
        <v>on/off</v>
      </c>
      <c r="P384" s="354" t="str">
        <f>IF(ISBLANK(INDEX('Policy Characteristics'!J:J,MATCH($C384,'Policy Characteristics'!$C:$C,0))),"",INDEX('Policy Characteristics'!J:J,MATCH($C384,'Policy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4" s="354" t="str">
        <f>IF(ISBLANK(INDEX('Policy Characteristics'!K:K,MATCH($C384,'Policy Characteristics'!$C:$C,0))),"",INDEX('Policy Characteristics'!K:K,MATCH($C384,'Policy Characteristics'!$C:$C,0)))</f>
        <v/>
      </c>
      <c r="R384" s="354" t="str">
        <f>IF(ISBLANK(INDEX('Policy Characteristics'!L:L,MATCH($C384,'Policy Characteristics'!$C:$C,0))),"",INDEX('Policy Characteristics'!L:L,MATCH($C384,'Policy Characteristics'!$C:$C,0)))</f>
        <v/>
      </c>
    </row>
    <row r="385" spans="1:18" ht="20" customHeight="1">
      <c r="A385" s="354" t="str">
        <f>IF(ISBLANK(INDEX('Policy Characteristics'!A:A,MATCH($C385,'Policy Characteristics'!$C:$C,0))),"",INDEX('Policy Characteristics'!A:A,MATCH($C385,'Policy Characteristics'!$C:$C,0)))</f>
        <v>Electricity Supply</v>
      </c>
      <c r="B385" s="366" t="str">
        <f>IF(ISBLANK(INDEX('Policy Characteristics'!B:B,MATCH($C385,'Policy Characteristics'!$C:$C,0))),"",INDEX('Policy Characteristics'!B:B,MATCH($C385,'Policy Characteristics'!$C:$C,0)))</f>
        <v>Non BAU Capacity Retirement Schedule</v>
      </c>
      <c r="C385" s="354" t="str">
        <f t="shared" si="23"/>
        <v>Boolean Use Non BAU Capacity Retirement Schedule</v>
      </c>
      <c r="D385" s="348" t="s">
        <v>742</v>
      </c>
      <c r="E385" s="253"/>
      <c r="F385" s="348" t="s">
        <v>743</v>
      </c>
      <c r="G385" s="253"/>
      <c r="H385" s="18">
        <v>862</v>
      </c>
      <c r="I385" s="367" t="s">
        <v>680</v>
      </c>
      <c r="J385" s="368" t="str">
        <f>IF(ISBLANK(INDEX('Policy Characteristics'!D:D,MATCH($C385,'Policy Characteristics'!$C:$C,0))),"",INDEX('Policy Characteristics'!D:D,MATCH($C385,'Policy Characteristics'!$C:$C,0)))</f>
        <v>Non BAU Capacity Retirement Schedule</v>
      </c>
      <c r="K385" s="354" t="str">
        <f>IF(ISBLANK(INDEX('Policy Characteristics'!E:E,MATCH($C385,'Policy Characteristics'!$C:$C,0))),"",INDEX('Policy Characteristics'!E:E,MATCH($C385,'Policy Characteristics'!$C:$C,0)))</f>
        <v/>
      </c>
      <c r="L385" s="354">
        <f>IF(ISBLANK(INDEX('Policy Characteristics'!F:F,MATCH($C385,'Policy Characteristics'!$C:$C,0))),"",INDEX('Policy Characteristics'!F:F,MATCH($C385,'Policy Characteristics'!$C:$C,0)))</f>
        <v>0</v>
      </c>
      <c r="M385" s="354">
        <f>IF(ISBLANK(INDEX('Policy Characteristics'!G:G,MATCH($C385,'Policy Characteristics'!$C:$C,0))),"",INDEX('Policy Characteristics'!G:G,MATCH($C385,'Policy Characteristics'!$C:$C,0)))</f>
        <v>1</v>
      </c>
      <c r="N385" s="354">
        <f>IF(ISBLANK(INDEX('Policy Characteristics'!H:H,MATCH($C385,'Policy Characteristics'!$C:$C,0))),"",INDEX('Policy Characteristics'!H:H,MATCH($C385,'Policy Characteristics'!$C:$C,0)))</f>
        <v>1</v>
      </c>
      <c r="O385" s="354" t="str">
        <f>IF(ISBLANK(INDEX('Policy Characteristics'!I:I,MATCH($C385,'Policy Characteristics'!$C:$C,0))),"",INDEX('Policy Characteristics'!I:I,MATCH($C385,'Policy Characteristics'!$C:$C,0)))</f>
        <v>on/off</v>
      </c>
      <c r="P385" s="354" t="str">
        <f>IF(ISBLANK(INDEX('Policy Characteristics'!J:J,MATCH($C385,'Policy Characteristics'!$C:$C,0))),"",INDEX('Policy Characteristics'!J:J,MATCH($C385,'Policy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5" s="354" t="str">
        <f>IF(ISBLANK(INDEX('Policy Characteristics'!K:K,MATCH($C385,'Policy Characteristics'!$C:$C,0))),"",INDEX('Policy Characteristics'!K:K,MATCH($C385,'Policy Characteristics'!$C:$C,0)))</f>
        <v/>
      </c>
      <c r="R385" s="354" t="str">
        <f>IF(ISBLANK(INDEX('Policy Characteristics'!L:L,MATCH($C385,'Policy Characteristics'!$C:$C,0))),"",INDEX('Policy Characteristics'!L:L,MATCH($C385,'Policy Characteristics'!$C:$C,0)))</f>
        <v/>
      </c>
    </row>
    <row r="386" spans="1:18" ht="20" customHeight="1">
      <c r="A386" s="354" t="str">
        <f>IF(ISBLANK(INDEX('Policy Characteristics'!A:A,MATCH($C386,'Policy Characteristics'!$C:$C,0))),"",INDEX('Policy Characteristics'!A:A,MATCH($C386,'Policy Characteristics'!$C:$C,0)))</f>
        <v>Electricity Supply</v>
      </c>
      <c r="B386" s="366" t="str">
        <f>IF(ISBLANK(INDEX('Policy Characteristics'!B:B,MATCH($C386,'Policy Characteristics'!$C:$C,0))),"",INDEX('Policy Characteristics'!B:B,MATCH($C386,'Policy Characteristics'!$C:$C,0)))</f>
        <v>Non BAU Capacity Retirement Schedule</v>
      </c>
      <c r="C386" s="354" t="str">
        <f t="shared" si="23"/>
        <v>Boolean Use Non BAU Capacity Retirement Schedule</v>
      </c>
      <c r="D386" s="348" t="s">
        <v>744</v>
      </c>
      <c r="E386" s="253"/>
      <c r="F386" s="348" t="s">
        <v>745</v>
      </c>
      <c r="G386" s="253"/>
      <c r="H386" s="18">
        <v>863</v>
      </c>
      <c r="I386" s="367" t="s">
        <v>680</v>
      </c>
      <c r="J386" s="368" t="str">
        <f>IF(ISBLANK(INDEX('Policy Characteristics'!D:D,MATCH($C386,'Policy Characteristics'!$C:$C,0))),"",INDEX('Policy Characteristics'!D:D,MATCH($C386,'Policy Characteristics'!$C:$C,0)))</f>
        <v>Non BAU Capacity Retirement Schedule</v>
      </c>
      <c r="K386" s="354" t="str">
        <f>IF(ISBLANK(INDEX('Policy Characteristics'!E:E,MATCH($C386,'Policy Characteristics'!$C:$C,0))),"",INDEX('Policy Characteristics'!E:E,MATCH($C386,'Policy Characteristics'!$C:$C,0)))</f>
        <v/>
      </c>
      <c r="L386" s="354">
        <f>IF(ISBLANK(INDEX('Policy Characteristics'!F:F,MATCH($C386,'Policy Characteristics'!$C:$C,0))),"",INDEX('Policy Characteristics'!F:F,MATCH($C386,'Policy Characteristics'!$C:$C,0)))</f>
        <v>0</v>
      </c>
      <c r="M386" s="354">
        <f>IF(ISBLANK(INDEX('Policy Characteristics'!G:G,MATCH($C386,'Policy Characteristics'!$C:$C,0))),"",INDEX('Policy Characteristics'!G:G,MATCH($C386,'Policy Characteristics'!$C:$C,0)))</f>
        <v>1</v>
      </c>
      <c r="N386" s="354">
        <f>IF(ISBLANK(INDEX('Policy Characteristics'!H:H,MATCH($C386,'Policy Characteristics'!$C:$C,0))),"",INDEX('Policy Characteristics'!H:H,MATCH($C386,'Policy Characteristics'!$C:$C,0)))</f>
        <v>1</v>
      </c>
      <c r="O386" s="354" t="str">
        <f>IF(ISBLANK(INDEX('Policy Characteristics'!I:I,MATCH($C386,'Policy Characteristics'!$C:$C,0))),"",INDEX('Policy Characteristics'!I:I,MATCH($C386,'Policy Characteristics'!$C:$C,0)))</f>
        <v>on/off</v>
      </c>
      <c r="P386" s="354" t="str">
        <f>IF(ISBLANK(INDEX('Policy Characteristics'!J:J,MATCH($C386,'Policy Characteristics'!$C:$C,0))),"",INDEX('Policy Characteristics'!J:J,MATCH($C386,'Policy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6" s="354" t="str">
        <f>IF(ISBLANK(INDEX('Policy Characteristics'!K:K,MATCH($C386,'Policy Characteristics'!$C:$C,0))),"",INDEX('Policy Characteristics'!K:K,MATCH($C386,'Policy Characteristics'!$C:$C,0)))</f>
        <v/>
      </c>
      <c r="R386" s="354" t="str">
        <f>IF(ISBLANK(INDEX('Policy Characteristics'!L:L,MATCH($C386,'Policy Characteristics'!$C:$C,0))),"",INDEX('Policy Characteristics'!L:L,MATCH($C386,'Policy Characteristics'!$C:$C,0)))</f>
        <v/>
      </c>
    </row>
    <row r="387" spans="1:18" ht="20" customHeight="1">
      <c r="A387" s="354" t="str">
        <f>IF(ISBLANK(INDEX('Policy Characteristics'!A:A,MATCH($C387,'Policy Characteristics'!$C:$C,0))),"",INDEX('Policy Characteristics'!A:A,MATCH($C387,'Policy Characteristics'!$C:$C,0)))</f>
        <v>Electricity Supply</v>
      </c>
      <c r="B387" s="366" t="str">
        <f>IF(ISBLANK(INDEX('Policy Characteristics'!B:B,MATCH($C387,'Policy Characteristics'!$C:$C,0))),"",INDEX('Policy Characteristics'!B:B,MATCH($C387,'Policy Characteristics'!$C:$C,0)))</f>
        <v>Non BAU Capacity Retirement Schedule</v>
      </c>
      <c r="C387" s="354" t="str">
        <f t="shared" si="23"/>
        <v>Boolean Use Non BAU Capacity Retirement Schedule</v>
      </c>
      <c r="D387" s="348" t="s">
        <v>746</v>
      </c>
      <c r="E387" s="253"/>
      <c r="F387" s="348" t="s">
        <v>747</v>
      </c>
      <c r="G387" s="253"/>
      <c r="H387" s="18">
        <v>864</v>
      </c>
      <c r="I387" s="367" t="s">
        <v>680</v>
      </c>
      <c r="J387" s="368" t="str">
        <f>IF(ISBLANK(INDEX('Policy Characteristics'!D:D,MATCH($C387,'Policy Characteristics'!$C:$C,0))),"",INDEX('Policy Characteristics'!D:D,MATCH($C387,'Policy Characteristics'!$C:$C,0)))</f>
        <v>Non BAU Capacity Retirement Schedule</v>
      </c>
      <c r="K387" s="354" t="str">
        <f>IF(ISBLANK(INDEX('Policy Characteristics'!E:E,MATCH($C387,'Policy Characteristics'!$C:$C,0))),"",INDEX('Policy Characteristics'!E:E,MATCH($C387,'Policy Characteristics'!$C:$C,0)))</f>
        <v/>
      </c>
      <c r="L387" s="354">
        <f>IF(ISBLANK(INDEX('Policy Characteristics'!F:F,MATCH($C387,'Policy Characteristics'!$C:$C,0))),"",INDEX('Policy Characteristics'!F:F,MATCH($C387,'Policy Characteristics'!$C:$C,0)))</f>
        <v>0</v>
      </c>
      <c r="M387" s="354">
        <f>IF(ISBLANK(INDEX('Policy Characteristics'!G:G,MATCH($C387,'Policy Characteristics'!$C:$C,0))),"",INDEX('Policy Characteristics'!G:G,MATCH($C387,'Policy Characteristics'!$C:$C,0)))</f>
        <v>1</v>
      </c>
      <c r="N387" s="354">
        <f>IF(ISBLANK(INDEX('Policy Characteristics'!H:H,MATCH($C387,'Policy Characteristics'!$C:$C,0))),"",INDEX('Policy Characteristics'!H:H,MATCH($C387,'Policy Characteristics'!$C:$C,0)))</f>
        <v>1</v>
      </c>
      <c r="O387" s="354" t="str">
        <f>IF(ISBLANK(INDEX('Policy Characteristics'!I:I,MATCH($C387,'Policy Characteristics'!$C:$C,0))),"",INDEX('Policy Characteristics'!I:I,MATCH($C387,'Policy Characteristics'!$C:$C,0)))</f>
        <v>on/off</v>
      </c>
      <c r="P387" s="354" t="str">
        <f>IF(ISBLANK(INDEX('Policy Characteristics'!J:J,MATCH($C387,'Policy Characteristics'!$C:$C,0))),"",INDEX('Policy Characteristics'!J:J,MATCH($C387,'Policy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7" s="354" t="str">
        <f>IF(ISBLANK(INDEX('Policy Characteristics'!K:K,MATCH($C387,'Policy Characteristics'!$C:$C,0))),"",INDEX('Policy Characteristics'!K:K,MATCH($C387,'Policy Characteristics'!$C:$C,0)))</f>
        <v/>
      </c>
      <c r="R387" s="354" t="str">
        <f>IF(ISBLANK(INDEX('Policy Characteristics'!L:L,MATCH($C387,'Policy Characteristics'!$C:$C,0))),"",INDEX('Policy Characteristics'!L:L,MATCH($C387,'Policy Characteristics'!$C:$C,0)))</f>
        <v/>
      </c>
    </row>
    <row r="388" spans="1:18" ht="20" customHeight="1">
      <c r="A388" s="354" t="str">
        <f>IF(ISBLANK(INDEX('Policy Characteristics'!A:A,MATCH($C388,'Policy Characteristics'!$C:$C,0))),"",INDEX('Policy Characteristics'!A:A,MATCH($C388,'Policy Characteristics'!$C:$C,0)))</f>
        <v>Electricity Supply</v>
      </c>
      <c r="B388" s="366" t="str">
        <f>IF(ISBLANK(INDEX('Policy Characteristics'!B:B,MATCH($C388,'Policy Characteristics'!$C:$C,0))),"",INDEX('Policy Characteristics'!B:B,MATCH($C388,'Policy Characteristics'!$C:$C,0)))</f>
        <v>Non BAU Capacity Retirement Schedule</v>
      </c>
      <c r="C388" s="354" t="str">
        <f t="shared" si="23"/>
        <v>Boolean Use Non BAU Capacity Retirement Schedule</v>
      </c>
      <c r="D388" s="348" t="s">
        <v>748</v>
      </c>
      <c r="E388" s="253"/>
      <c r="F388" s="348" t="s">
        <v>749</v>
      </c>
      <c r="G388" s="253"/>
      <c r="H388" s="18">
        <v>865</v>
      </c>
      <c r="I388" s="367" t="s">
        <v>680</v>
      </c>
      <c r="J388" s="368" t="str">
        <f>IF(ISBLANK(INDEX('Policy Characteristics'!D:D,MATCH($C388,'Policy Characteristics'!$C:$C,0))),"",INDEX('Policy Characteristics'!D:D,MATCH($C388,'Policy Characteristics'!$C:$C,0)))</f>
        <v>Non BAU Capacity Retirement Schedule</v>
      </c>
      <c r="K388" s="354" t="str">
        <f>IF(ISBLANK(INDEX('Policy Characteristics'!E:E,MATCH($C388,'Policy Characteristics'!$C:$C,0))),"",INDEX('Policy Characteristics'!E:E,MATCH($C388,'Policy Characteristics'!$C:$C,0)))</f>
        <v/>
      </c>
      <c r="L388" s="354">
        <f>IF(ISBLANK(INDEX('Policy Characteristics'!F:F,MATCH($C388,'Policy Characteristics'!$C:$C,0))),"",INDEX('Policy Characteristics'!F:F,MATCH($C388,'Policy Characteristics'!$C:$C,0)))</f>
        <v>0</v>
      </c>
      <c r="M388" s="354">
        <f>IF(ISBLANK(INDEX('Policy Characteristics'!G:G,MATCH($C388,'Policy Characteristics'!$C:$C,0))),"",INDEX('Policy Characteristics'!G:G,MATCH($C388,'Policy Characteristics'!$C:$C,0)))</f>
        <v>1</v>
      </c>
      <c r="N388" s="354">
        <f>IF(ISBLANK(INDEX('Policy Characteristics'!H:H,MATCH($C388,'Policy Characteristics'!$C:$C,0))),"",INDEX('Policy Characteristics'!H:H,MATCH($C388,'Policy Characteristics'!$C:$C,0)))</f>
        <v>1</v>
      </c>
      <c r="O388" s="354" t="str">
        <f>IF(ISBLANK(INDEX('Policy Characteristics'!I:I,MATCH($C388,'Policy Characteristics'!$C:$C,0))),"",INDEX('Policy Characteristics'!I:I,MATCH($C388,'Policy Characteristics'!$C:$C,0)))</f>
        <v>on/off</v>
      </c>
      <c r="P388" s="354" t="str">
        <f>IF(ISBLANK(INDEX('Policy Characteristics'!J:J,MATCH($C388,'Policy Characteristics'!$C:$C,0))),"",INDEX('Policy Characteristics'!J:J,MATCH($C388,'Policy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8" s="354" t="str">
        <f>IF(ISBLANK(INDEX('Policy Characteristics'!K:K,MATCH($C388,'Policy Characteristics'!$C:$C,0))),"",INDEX('Policy Characteristics'!K:K,MATCH($C388,'Policy Characteristics'!$C:$C,0)))</f>
        <v/>
      </c>
      <c r="R388" s="354" t="str">
        <f>IF(ISBLANK(INDEX('Policy Characteristics'!L:L,MATCH($C388,'Policy Characteristics'!$C:$C,0))),"",INDEX('Policy Characteristics'!L:L,MATCH($C388,'Policy Characteristics'!$C:$C,0)))</f>
        <v/>
      </c>
    </row>
    <row r="389" spans="1:18" ht="20" customHeight="1">
      <c r="A389" s="354" t="str">
        <f>IF(ISBLANK(INDEX('Policy Characteristics'!A:A,MATCH($C389,'Policy Characteristics'!$C:$C,0))),"",INDEX('Policy Characteristics'!A:A,MATCH($C389,'Policy Characteristics'!$C:$C,0)))</f>
        <v>Electricity Supply</v>
      </c>
      <c r="B389" s="366" t="str">
        <f>IF(ISBLANK(INDEX('Policy Characteristics'!B:B,MATCH($C389,'Policy Characteristics'!$C:$C,0))),"",INDEX('Policy Characteristics'!B:B,MATCH($C389,'Policy Characteristics'!$C:$C,0)))</f>
        <v>Non BAU Capacity Retirement Schedule</v>
      </c>
      <c r="C389" s="354" t="str">
        <f t="shared" si="23"/>
        <v>Boolean Use Non BAU Capacity Retirement Schedule</v>
      </c>
      <c r="D389" s="348" t="s">
        <v>750</v>
      </c>
      <c r="E389" s="253"/>
      <c r="F389" s="348" t="s">
        <v>751</v>
      </c>
      <c r="G389" s="253"/>
      <c r="H389" s="18">
        <v>866</v>
      </c>
      <c r="I389" s="367" t="s">
        <v>680</v>
      </c>
      <c r="J389" s="368" t="str">
        <f>IF(ISBLANK(INDEX('Policy Characteristics'!D:D,MATCH($C389,'Policy Characteristics'!$C:$C,0))),"",INDEX('Policy Characteristics'!D:D,MATCH($C389,'Policy Characteristics'!$C:$C,0)))</f>
        <v>Non BAU Capacity Retirement Schedule</v>
      </c>
      <c r="K389" s="354" t="str">
        <f>IF(ISBLANK(INDEX('Policy Characteristics'!E:E,MATCH($C389,'Policy Characteristics'!$C:$C,0))),"",INDEX('Policy Characteristics'!E:E,MATCH($C389,'Policy Characteristics'!$C:$C,0)))</f>
        <v/>
      </c>
      <c r="L389" s="354">
        <f>IF(ISBLANK(INDEX('Policy Characteristics'!F:F,MATCH($C389,'Policy Characteristics'!$C:$C,0))),"",INDEX('Policy Characteristics'!F:F,MATCH($C389,'Policy Characteristics'!$C:$C,0)))</f>
        <v>0</v>
      </c>
      <c r="M389" s="354">
        <f>IF(ISBLANK(INDEX('Policy Characteristics'!G:G,MATCH($C389,'Policy Characteristics'!$C:$C,0))),"",INDEX('Policy Characteristics'!G:G,MATCH($C389,'Policy Characteristics'!$C:$C,0)))</f>
        <v>1</v>
      </c>
      <c r="N389" s="354">
        <f>IF(ISBLANK(INDEX('Policy Characteristics'!H:H,MATCH($C389,'Policy Characteristics'!$C:$C,0))),"",INDEX('Policy Characteristics'!H:H,MATCH($C389,'Policy Characteristics'!$C:$C,0)))</f>
        <v>1</v>
      </c>
      <c r="O389" s="354" t="str">
        <f>IF(ISBLANK(INDEX('Policy Characteristics'!I:I,MATCH($C389,'Policy Characteristics'!$C:$C,0))),"",INDEX('Policy Characteristics'!I:I,MATCH($C389,'Policy Characteristics'!$C:$C,0)))</f>
        <v>on/off</v>
      </c>
      <c r="P389" s="354" t="str">
        <f>IF(ISBLANK(INDEX('Policy Characteristics'!J:J,MATCH($C389,'Policy Characteristics'!$C:$C,0))),"",INDEX('Policy Characteristics'!J:J,MATCH($C389,'Policy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89" s="354" t="str">
        <f>IF(ISBLANK(INDEX('Policy Characteristics'!K:K,MATCH($C389,'Policy Characteristics'!$C:$C,0))),"",INDEX('Policy Characteristics'!K:K,MATCH($C389,'Policy Characteristics'!$C:$C,0)))</f>
        <v/>
      </c>
      <c r="R389" s="354" t="str">
        <f>IF(ISBLANK(INDEX('Policy Characteristics'!L:L,MATCH($C389,'Policy Characteristics'!$C:$C,0))),"",INDEX('Policy Characteristics'!L:L,MATCH($C389,'Policy Characteristics'!$C:$C,0)))</f>
        <v/>
      </c>
    </row>
    <row r="390" spans="1:18" ht="20" customHeight="1">
      <c r="A390" s="354" t="str">
        <f>IF(ISBLANK(INDEX('Policy Characteristics'!A:A,MATCH($C390,'Policy Characteristics'!$C:$C,0))),"",INDEX('Policy Characteristics'!A:A,MATCH($C390,'Policy Characteristics'!$C:$C,0)))</f>
        <v>Electricity Supply</v>
      </c>
      <c r="B390" s="366" t="str">
        <f>IF(ISBLANK(INDEX('Policy Characteristics'!B:B,MATCH($C390,'Policy Characteristics'!$C:$C,0))),"",INDEX('Policy Characteristics'!B:B,MATCH($C390,'Policy Characteristics'!$C:$C,0)))</f>
        <v>Non BAU Capacity Retirement Schedule</v>
      </c>
      <c r="C390" s="354" t="str">
        <f t="shared" si="23"/>
        <v>Boolean Use Non BAU Capacity Retirement Schedule</v>
      </c>
      <c r="D390" s="348" t="s">
        <v>752</v>
      </c>
      <c r="E390" s="253"/>
      <c r="F390" s="348" t="s">
        <v>753</v>
      </c>
      <c r="G390" s="253"/>
      <c r="H390" s="18">
        <v>867</v>
      </c>
      <c r="I390" s="367" t="s">
        <v>680</v>
      </c>
      <c r="J390" s="368" t="str">
        <f>IF(ISBLANK(INDEX('Policy Characteristics'!D:D,MATCH($C390,'Policy Characteristics'!$C:$C,0))),"",INDEX('Policy Characteristics'!D:D,MATCH($C390,'Policy Characteristics'!$C:$C,0)))</f>
        <v>Non BAU Capacity Retirement Schedule</v>
      </c>
      <c r="K390" s="354" t="str">
        <f>IF(ISBLANK(INDEX('Policy Characteristics'!E:E,MATCH($C390,'Policy Characteristics'!$C:$C,0))),"",INDEX('Policy Characteristics'!E:E,MATCH($C390,'Policy Characteristics'!$C:$C,0)))</f>
        <v/>
      </c>
      <c r="L390" s="354">
        <f>IF(ISBLANK(INDEX('Policy Characteristics'!F:F,MATCH($C390,'Policy Characteristics'!$C:$C,0))),"",INDEX('Policy Characteristics'!F:F,MATCH($C390,'Policy Characteristics'!$C:$C,0)))</f>
        <v>0</v>
      </c>
      <c r="M390" s="354">
        <f>IF(ISBLANK(INDEX('Policy Characteristics'!G:G,MATCH($C390,'Policy Characteristics'!$C:$C,0))),"",INDEX('Policy Characteristics'!G:G,MATCH($C390,'Policy Characteristics'!$C:$C,0)))</f>
        <v>1</v>
      </c>
      <c r="N390" s="354">
        <f>IF(ISBLANK(INDEX('Policy Characteristics'!H:H,MATCH($C390,'Policy Characteristics'!$C:$C,0))),"",INDEX('Policy Characteristics'!H:H,MATCH($C390,'Policy Characteristics'!$C:$C,0)))</f>
        <v>1</v>
      </c>
      <c r="O390" s="354" t="str">
        <f>IF(ISBLANK(INDEX('Policy Characteristics'!I:I,MATCH($C390,'Policy Characteristics'!$C:$C,0))),"",INDEX('Policy Characteristics'!I:I,MATCH($C390,'Policy Characteristics'!$C:$C,0)))</f>
        <v>on/off</v>
      </c>
      <c r="P390" s="354" t="str">
        <f>IF(ISBLANK(INDEX('Policy Characteristics'!J:J,MATCH($C390,'Policy Characteristics'!$C:$C,0))),"",INDEX('Policy Characteristics'!J:J,MATCH($C390,'Policy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0" s="354" t="str">
        <f>IF(ISBLANK(INDEX('Policy Characteristics'!K:K,MATCH($C390,'Policy Characteristics'!$C:$C,0))),"",INDEX('Policy Characteristics'!K:K,MATCH($C390,'Policy Characteristics'!$C:$C,0)))</f>
        <v/>
      </c>
      <c r="R390" s="354" t="str">
        <f>IF(ISBLANK(INDEX('Policy Characteristics'!L:L,MATCH($C390,'Policy Characteristics'!$C:$C,0))),"",INDEX('Policy Characteristics'!L:L,MATCH($C390,'Policy Characteristics'!$C:$C,0)))</f>
        <v/>
      </c>
    </row>
    <row r="391" spans="1:18" ht="20" customHeight="1">
      <c r="A391" s="354" t="str">
        <f>IF(ISBLANK(INDEX('Policy Characteristics'!A:A,MATCH($C391,'Policy Characteristics'!$C:$C,0))),"",INDEX('Policy Characteristics'!A:A,MATCH($C391,'Policy Characteristics'!$C:$C,0)))</f>
        <v>Electricity Supply</v>
      </c>
      <c r="B391" s="366" t="str">
        <f>IF(ISBLANK(INDEX('Policy Characteristics'!B:B,MATCH($C391,'Policy Characteristics'!$C:$C,0))),"",INDEX('Policy Characteristics'!B:B,MATCH($C391,'Policy Characteristics'!$C:$C,0)))</f>
        <v>Non BAU Capacity Retirement Schedule</v>
      </c>
      <c r="C391" s="354" t="str">
        <f t="shared" si="23"/>
        <v>Boolean Use Non BAU Capacity Retirement Schedule</v>
      </c>
      <c r="D391" s="348" t="s">
        <v>754</v>
      </c>
      <c r="E391" s="253"/>
      <c r="F391" s="348" t="s">
        <v>755</v>
      </c>
      <c r="G391" s="253"/>
      <c r="H391" s="18">
        <v>868</v>
      </c>
      <c r="I391" s="367" t="s">
        <v>680</v>
      </c>
      <c r="J391" s="368" t="str">
        <f>IF(ISBLANK(INDEX('Policy Characteristics'!D:D,MATCH($C391,'Policy Characteristics'!$C:$C,0))),"",INDEX('Policy Characteristics'!D:D,MATCH($C391,'Policy Characteristics'!$C:$C,0)))</f>
        <v>Non BAU Capacity Retirement Schedule</v>
      </c>
      <c r="K391" s="354" t="str">
        <f>IF(ISBLANK(INDEX('Policy Characteristics'!E:E,MATCH($C391,'Policy Characteristics'!$C:$C,0))),"",INDEX('Policy Characteristics'!E:E,MATCH($C391,'Policy Characteristics'!$C:$C,0)))</f>
        <v/>
      </c>
      <c r="L391" s="354">
        <f>IF(ISBLANK(INDEX('Policy Characteristics'!F:F,MATCH($C391,'Policy Characteristics'!$C:$C,0))),"",INDEX('Policy Characteristics'!F:F,MATCH($C391,'Policy Characteristics'!$C:$C,0)))</f>
        <v>0</v>
      </c>
      <c r="M391" s="354">
        <f>IF(ISBLANK(INDEX('Policy Characteristics'!G:G,MATCH($C391,'Policy Characteristics'!$C:$C,0))),"",INDEX('Policy Characteristics'!G:G,MATCH($C391,'Policy Characteristics'!$C:$C,0)))</f>
        <v>1</v>
      </c>
      <c r="N391" s="354">
        <f>IF(ISBLANK(INDEX('Policy Characteristics'!H:H,MATCH($C391,'Policy Characteristics'!$C:$C,0))),"",INDEX('Policy Characteristics'!H:H,MATCH($C391,'Policy Characteristics'!$C:$C,0)))</f>
        <v>1</v>
      </c>
      <c r="O391" s="354" t="str">
        <f>IF(ISBLANK(INDEX('Policy Characteristics'!I:I,MATCH($C391,'Policy Characteristics'!$C:$C,0))),"",INDEX('Policy Characteristics'!I:I,MATCH($C391,'Policy Characteristics'!$C:$C,0)))</f>
        <v>on/off</v>
      </c>
      <c r="P391" s="354" t="str">
        <f>IF(ISBLANK(INDEX('Policy Characteristics'!J:J,MATCH($C391,'Policy Characteristics'!$C:$C,0))),"",INDEX('Policy Characteristics'!J:J,MATCH($C391,'Policy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1" s="354" t="str">
        <f>IF(ISBLANK(INDEX('Policy Characteristics'!K:K,MATCH($C391,'Policy Characteristics'!$C:$C,0))),"",INDEX('Policy Characteristics'!K:K,MATCH($C391,'Policy Characteristics'!$C:$C,0)))</f>
        <v/>
      </c>
      <c r="R391" s="354" t="str">
        <f>IF(ISBLANK(INDEX('Policy Characteristics'!L:L,MATCH($C391,'Policy Characteristics'!$C:$C,0))),"",INDEX('Policy Characteristics'!L:L,MATCH($C391,'Policy Characteristics'!$C:$C,0)))</f>
        <v/>
      </c>
    </row>
    <row r="392" spans="1:18" ht="20" customHeight="1">
      <c r="A392" s="354" t="str">
        <f>IF(ISBLANK(INDEX('Policy Characteristics'!A:A,MATCH($C392,'Policy Characteristics'!$C:$C,0))),"",INDEX('Policy Characteristics'!A:A,MATCH($C392,'Policy Characteristics'!$C:$C,0)))</f>
        <v>Electricity Supply</v>
      </c>
      <c r="B392" s="366" t="str">
        <f>IF(ISBLANK(INDEX('Policy Characteristics'!B:B,MATCH($C392,'Policy Characteristics'!$C:$C,0))),"",INDEX('Policy Characteristics'!B:B,MATCH($C392,'Policy Characteristics'!$C:$C,0)))</f>
        <v>Non BAU Capacity Retirement Schedule</v>
      </c>
      <c r="C392" s="354" t="str">
        <f t="shared" si="23"/>
        <v>Boolean Use Non BAU Capacity Retirement Schedule</v>
      </c>
      <c r="D392" s="348" t="s">
        <v>756</v>
      </c>
      <c r="E392" s="253"/>
      <c r="F392" s="348" t="s">
        <v>757</v>
      </c>
      <c r="G392" s="253"/>
      <c r="H392" s="18">
        <v>869</v>
      </c>
      <c r="I392" s="367" t="s">
        <v>680</v>
      </c>
      <c r="J392" s="368" t="str">
        <f>IF(ISBLANK(INDEX('Policy Characteristics'!D:D,MATCH($C392,'Policy Characteristics'!$C:$C,0))),"",INDEX('Policy Characteristics'!D:D,MATCH($C392,'Policy Characteristics'!$C:$C,0)))</f>
        <v>Non BAU Capacity Retirement Schedule</v>
      </c>
      <c r="K392" s="354" t="str">
        <f>IF(ISBLANK(INDEX('Policy Characteristics'!E:E,MATCH($C392,'Policy Characteristics'!$C:$C,0))),"",INDEX('Policy Characteristics'!E:E,MATCH($C392,'Policy Characteristics'!$C:$C,0)))</f>
        <v/>
      </c>
      <c r="L392" s="354">
        <f>IF(ISBLANK(INDEX('Policy Characteristics'!F:F,MATCH($C392,'Policy Characteristics'!$C:$C,0))),"",INDEX('Policy Characteristics'!F:F,MATCH($C392,'Policy Characteristics'!$C:$C,0)))</f>
        <v>0</v>
      </c>
      <c r="M392" s="354">
        <f>IF(ISBLANK(INDEX('Policy Characteristics'!G:G,MATCH($C392,'Policy Characteristics'!$C:$C,0))),"",INDEX('Policy Characteristics'!G:G,MATCH($C392,'Policy Characteristics'!$C:$C,0)))</f>
        <v>1</v>
      </c>
      <c r="N392" s="354">
        <f>IF(ISBLANK(INDEX('Policy Characteristics'!H:H,MATCH($C392,'Policy Characteristics'!$C:$C,0))),"",INDEX('Policy Characteristics'!H:H,MATCH($C392,'Policy Characteristics'!$C:$C,0)))</f>
        <v>1</v>
      </c>
      <c r="O392" s="354" t="str">
        <f>IF(ISBLANK(INDEX('Policy Characteristics'!I:I,MATCH($C392,'Policy Characteristics'!$C:$C,0))),"",INDEX('Policy Characteristics'!I:I,MATCH($C392,'Policy Characteristics'!$C:$C,0)))</f>
        <v>on/off</v>
      </c>
      <c r="P392" s="354" t="str">
        <f>IF(ISBLANK(INDEX('Policy Characteristics'!J:J,MATCH($C392,'Policy Characteristics'!$C:$C,0))),"",INDEX('Policy Characteristics'!J:J,MATCH($C392,'Policy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2" s="354" t="str">
        <f>IF(ISBLANK(INDEX('Policy Characteristics'!K:K,MATCH($C392,'Policy Characteristics'!$C:$C,0))),"",INDEX('Policy Characteristics'!K:K,MATCH($C392,'Policy Characteristics'!$C:$C,0)))</f>
        <v/>
      </c>
      <c r="R392" s="354" t="str">
        <f>IF(ISBLANK(INDEX('Policy Characteristics'!L:L,MATCH($C392,'Policy Characteristics'!$C:$C,0))),"",INDEX('Policy Characteristics'!L:L,MATCH($C392,'Policy Characteristics'!$C:$C,0)))</f>
        <v/>
      </c>
    </row>
    <row r="393" spans="1:18" ht="20" customHeight="1">
      <c r="A393" s="354" t="str">
        <f>IF(ISBLANK(INDEX('Policy Characteristics'!A:A,MATCH($C393,'Policy Characteristics'!$C:$C,0))),"",INDEX('Policy Characteristics'!A:A,MATCH($C393,'Policy Characteristics'!$C:$C,0)))</f>
        <v>Electricity Supply</v>
      </c>
      <c r="B393" s="366" t="str">
        <f>IF(ISBLANK(INDEX('Policy Characteristics'!B:B,MATCH($C393,'Policy Characteristics'!$C:$C,0))),"",INDEX('Policy Characteristics'!B:B,MATCH($C393,'Policy Characteristics'!$C:$C,0)))</f>
        <v>Non BAU Capacity Retirement Schedule</v>
      </c>
      <c r="C393" s="354" t="str">
        <f t="shared" si="23"/>
        <v>Boolean Use Non BAU Capacity Retirement Schedule</v>
      </c>
      <c r="D393" s="348" t="s">
        <v>758</v>
      </c>
      <c r="E393" s="253"/>
      <c r="F393" s="348" t="s">
        <v>759</v>
      </c>
      <c r="G393" s="253"/>
      <c r="H393" s="18">
        <v>870</v>
      </c>
      <c r="I393" s="367" t="s">
        <v>680</v>
      </c>
      <c r="J393" s="368" t="str">
        <f>IF(ISBLANK(INDEX('Policy Characteristics'!D:D,MATCH($C393,'Policy Characteristics'!$C:$C,0))),"",INDEX('Policy Characteristics'!D:D,MATCH($C393,'Policy Characteristics'!$C:$C,0)))</f>
        <v>Non BAU Capacity Retirement Schedule</v>
      </c>
      <c r="K393" s="354" t="str">
        <f>IF(ISBLANK(INDEX('Policy Characteristics'!E:E,MATCH($C393,'Policy Characteristics'!$C:$C,0))),"",INDEX('Policy Characteristics'!E:E,MATCH($C393,'Policy Characteristics'!$C:$C,0)))</f>
        <v/>
      </c>
      <c r="L393" s="354">
        <f>IF(ISBLANK(INDEX('Policy Characteristics'!F:F,MATCH($C393,'Policy Characteristics'!$C:$C,0))),"",INDEX('Policy Characteristics'!F:F,MATCH($C393,'Policy Characteristics'!$C:$C,0)))</f>
        <v>0</v>
      </c>
      <c r="M393" s="354">
        <f>IF(ISBLANK(INDEX('Policy Characteristics'!G:G,MATCH($C393,'Policy Characteristics'!$C:$C,0))),"",INDEX('Policy Characteristics'!G:G,MATCH($C393,'Policy Characteristics'!$C:$C,0)))</f>
        <v>1</v>
      </c>
      <c r="N393" s="354">
        <f>IF(ISBLANK(INDEX('Policy Characteristics'!H:H,MATCH($C393,'Policy Characteristics'!$C:$C,0))),"",INDEX('Policy Characteristics'!H:H,MATCH($C393,'Policy Characteristics'!$C:$C,0)))</f>
        <v>1</v>
      </c>
      <c r="O393" s="354" t="str">
        <f>IF(ISBLANK(INDEX('Policy Characteristics'!I:I,MATCH($C393,'Policy Characteristics'!$C:$C,0))),"",INDEX('Policy Characteristics'!I:I,MATCH($C393,'Policy Characteristics'!$C:$C,0)))</f>
        <v>on/off</v>
      </c>
      <c r="P393" s="354" t="str">
        <f>IF(ISBLANK(INDEX('Policy Characteristics'!J:J,MATCH($C393,'Policy Characteristics'!$C:$C,0))),"",INDEX('Policy Characteristics'!J:J,MATCH($C393,'Policy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3" s="354" t="str">
        <f>IF(ISBLANK(INDEX('Policy Characteristics'!K:K,MATCH($C393,'Policy Characteristics'!$C:$C,0))),"",INDEX('Policy Characteristics'!K:K,MATCH($C393,'Policy Characteristics'!$C:$C,0)))</f>
        <v/>
      </c>
      <c r="R393" s="354" t="str">
        <f>IF(ISBLANK(INDEX('Policy Characteristics'!L:L,MATCH($C393,'Policy Characteristics'!$C:$C,0))),"",INDEX('Policy Characteristics'!L:L,MATCH($C393,'Policy Characteristics'!$C:$C,0)))</f>
        <v/>
      </c>
    </row>
    <row r="394" spans="1:18" ht="20" customHeight="1">
      <c r="A394" s="354" t="str">
        <f>IF(ISBLANK(INDEX('Policy Characteristics'!A:A,MATCH($C394,'Policy Characteristics'!$C:$C,0))),"",INDEX('Policy Characteristics'!A:A,MATCH($C394,'Policy Characteristics'!$C:$C,0)))</f>
        <v>Electricity Supply</v>
      </c>
      <c r="B394" s="366" t="str">
        <f>IF(ISBLANK(INDEX('Policy Characteristics'!B:B,MATCH($C394,'Policy Characteristics'!$C:$C,0))),"",INDEX('Policy Characteristics'!B:B,MATCH($C394,'Policy Characteristics'!$C:$C,0)))</f>
        <v>Non BAU Capacity Retirement Schedule</v>
      </c>
      <c r="C394" s="354" t="str">
        <f t="shared" si="23"/>
        <v>Boolean Use Non BAU Capacity Retirement Schedule</v>
      </c>
      <c r="D394" s="348" t="s">
        <v>760</v>
      </c>
      <c r="E394" s="253"/>
      <c r="F394" s="348" t="s">
        <v>761</v>
      </c>
      <c r="G394" s="253"/>
      <c r="H394" s="18">
        <v>871</v>
      </c>
      <c r="I394" s="367" t="s">
        <v>670</v>
      </c>
      <c r="J394" s="368" t="str">
        <f>IF(ISBLANK(INDEX('Policy Characteristics'!D:D,MATCH($C394,'Policy Characteristics'!$C:$C,0))),"",INDEX('Policy Characteristics'!D:D,MATCH($C394,'Policy Characteristics'!$C:$C,0)))</f>
        <v>Non BAU Capacity Retirement Schedule</v>
      </c>
      <c r="K394" s="354" t="str">
        <f>IF(ISBLANK(INDEX('Policy Characteristics'!E:E,MATCH($C394,'Policy Characteristics'!$C:$C,0))),"",INDEX('Policy Characteristics'!E:E,MATCH($C394,'Policy Characteristics'!$C:$C,0)))</f>
        <v/>
      </c>
      <c r="L394" s="354">
        <f>IF(ISBLANK(INDEX('Policy Characteristics'!F:F,MATCH($C394,'Policy Characteristics'!$C:$C,0))),"",INDEX('Policy Characteristics'!F:F,MATCH($C394,'Policy Characteristics'!$C:$C,0)))</f>
        <v>0</v>
      </c>
      <c r="M394" s="354">
        <f>IF(ISBLANK(INDEX('Policy Characteristics'!G:G,MATCH($C394,'Policy Characteristics'!$C:$C,0))),"",INDEX('Policy Characteristics'!G:G,MATCH($C394,'Policy Characteristics'!$C:$C,0)))</f>
        <v>1</v>
      </c>
      <c r="N394" s="354">
        <f>IF(ISBLANK(INDEX('Policy Characteristics'!H:H,MATCH($C394,'Policy Characteristics'!$C:$C,0))),"",INDEX('Policy Characteristics'!H:H,MATCH($C394,'Policy Characteristics'!$C:$C,0)))</f>
        <v>1</v>
      </c>
      <c r="O394" s="354" t="str">
        <f>IF(ISBLANK(INDEX('Policy Characteristics'!I:I,MATCH($C394,'Policy Characteristics'!$C:$C,0))),"",INDEX('Policy Characteristics'!I:I,MATCH($C394,'Policy Characteristics'!$C:$C,0)))</f>
        <v>on/off</v>
      </c>
      <c r="P394" s="354" t="str">
        <f>IF(ISBLANK(INDEX('Policy Characteristics'!J:J,MATCH($C394,'Policy Characteristics'!$C:$C,0))),"",INDEX('Policy Characteristics'!J:J,MATCH($C394,'Policy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4" s="354" t="str">
        <f>IF(ISBLANK(INDEX('Policy Characteristics'!K:K,MATCH($C394,'Policy Characteristics'!$C:$C,0))),"",INDEX('Policy Characteristics'!K:K,MATCH($C394,'Policy Characteristics'!$C:$C,0)))</f>
        <v/>
      </c>
      <c r="R394" s="354" t="str">
        <f>IF(ISBLANK(INDEX('Policy Characteristics'!L:L,MATCH($C394,'Policy Characteristics'!$C:$C,0))),"",INDEX('Policy Characteristics'!L:L,MATCH($C394,'Policy Characteristics'!$C:$C,0)))</f>
        <v/>
      </c>
    </row>
    <row r="395" spans="1:18" ht="20" customHeight="1">
      <c r="A395" s="354" t="str">
        <f>IF(ISBLANK(INDEX('Policy Characteristics'!A:A,MATCH($C395,'Policy Characteristics'!$C:$C,0))),"",INDEX('Policy Characteristics'!A:A,MATCH($C395,'Policy Characteristics'!$C:$C,0)))</f>
        <v>Electricity Supply</v>
      </c>
      <c r="B395" s="366" t="str">
        <f>IF(ISBLANK(INDEX('Policy Characteristics'!B:B,MATCH($C395,'Policy Characteristics'!$C:$C,0))),"",INDEX('Policy Characteristics'!B:B,MATCH($C395,'Policy Characteristics'!$C:$C,0)))</f>
        <v>Non BAU Capacity Retirement Schedule</v>
      </c>
      <c r="C395" s="354" t="str">
        <f t="shared" si="23"/>
        <v>Boolean Use Non BAU Capacity Retirement Schedule</v>
      </c>
      <c r="D395" s="348" t="s">
        <v>762</v>
      </c>
      <c r="E395" s="253"/>
      <c r="F395" s="348" t="s">
        <v>763</v>
      </c>
      <c r="G395" s="253"/>
      <c r="H395" s="18">
        <v>872</v>
      </c>
      <c r="I395" s="367" t="s">
        <v>680</v>
      </c>
      <c r="J395" s="368" t="str">
        <f>IF(ISBLANK(INDEX('Policy Characteristics'!D:D,MATCH($C395,'Policy Characteristics'!$C:$C,0))),"",INDEX('Policy Characteristics'!D:D,MATCH($C395,'Policy Characteristics'!$C:$C,0)))</f>
        <v>Non BAU Capacity Retirement Schedule</v>
      </c>
      <c r="K395" s="354" t="str">
        <f>IF(ISBLANK(INDEX('Policy Characteristics'!E:E,MATCH($C395,'Policy Characteristics'!$C:$C,0))),"",INDEX('Policy Characteristics'!E:E,MATCH($C395,'Policy Characteristics'!$C:$C,0)))</f>
        <v/>
      </c>
      <c r="L395" s="354">
        <f>IF(ISBLANK(INDEX('Policy Characteristics'!F:F,MATCH($C395,'Policy Characteristics'!$C:$C,0))),"",INDEX('Policy Characteristics'!F:F,MATCH($C395,'Policy Characteristics'!$C:$C,0)))</f>
        <v>0</v>
      </c>
      <c r="M395" s="354">
        <f>IF(ISBLANK(INDEX('Policy Characteristics'!G:G,MATCH($C395,'Policy Characteristics'!$C:$C,0))),"",INDEX('Policy Characteristics'!G:G,MATCH($C395,'Policy Characteristics'!$C:$C,0)))</f>
        <v>1</v>
      </c>
      <c r="N395" s="354">
        <f>IF(ISBLANK(INDEX('Policy Characteristics'!H:H,MATCH($C395,'Policy Characteristics'!$C:$C,0))),"",INDEX('Policy Characteristics'!H:H,MATCH($C395,'Policy Characteristics'!$C:$C,0)))</f>
        <v>1</v>
      </c>
      <c r="O395" s="354" t="str">
        <f>IF(ISBLANK(INDEX('Policy Characteristics'!I:I,MATCH($C395,'Policy Characteristics'!$C:$C,0))),"",INDEX('Policy Characteristics'!I:I,MATCH($C395,'Policy Characteristics'!$C:$C,0)))</f>
        <v>on/off</v>
      </c>
      <c r="P395" s="354" t="str">
        <f>IF(ISBLANK(INDEX('Policy Characteristics'!J:J,MATCH($C395,'Policy Characteristics'!$C:$C,0))),"",INDEX('Policy Characteristics'!J:J,MATCH($C395,'Policy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5" s="354" t="str">
        <f>IF(ISBLANK(INDEX('Policy Characteristics'!K:K,MATCH($C395,'Policy Characteristics'!$C:$C,0))),"",INDEX('Policy Characteristics'!K:K,MATCH($C395,'Policy Characteristics'!$C:$C,0)))</f>
        <v/>
      </c>
      <c r="R395" s="354" t="str">
        <f>IF(ISBLANK(INDEX('Policy Characteristics'!L:L,MATCH($C395,'Policy Characteristics'!$C:$C,0))),"",INDEX('Policy Characteristics'!L:L,MATCH($C395,'Policy Characteristics'!$C:$C,0)))</f>
        <v/>
      </c>
    </row>
    <row r="396" spans="1:18" ht="20" customHeight="1">
      <c r="A396" s="354" t="str">
        <f>IF(ISBLANK(INDEX('Policy Characteristics'!A:A,MATCH($C396,'Policy Characteristics'!$C:$C,0))),"",INDEX('Policy Characteristics'!A:A,MATCH($C396,'Policy Characteristics'!$C:$C,0)))</f>
        <v>Electricity Supply</v>
      </c>
      <c r="B396" s="366" t="str">
        <f>IF(ISBLANK(INDEX('Policy Characteristics'!B:B,MATCH($C396,'Policy Characteristics'!$C:$C,0))),"",INDEX('Policy Characteristics'!B:B,MATCH($C396,'Policy Characteristics'!$C:$C,0)))</f>
        <v>Non BAU Capacity Retirement Schedule</v>
      </c>
      <c r="C396" s="354" t="str">
        <f t="shared" si="23"/>
        <v>Boolean Use Non BAU Capacity Retirement Schedule</v>
      </c>
      <c r="D396" s="348" t="s">
        <v>764</v>
      </c>
      <c r="E396" s="253"/>
      <c r="F396" s="348" t="s">
        <v>765</v>
      </c>
      <c r="G396" s="253"/>
      <c r="H396" s="18">
        <v>873</v>
      </c>
      <c r="I396" s="367" t="s">
        <v>680</v>
      </c>
      <c r="J396" s="368" t="str">
        <f>IF(ISBLANK(INDEX('Policy Characteristics'!D:D,MATCH($C396,'Policy Characteristics'!$C:$C,0))),"",INDEX('Policy Characteristics'!D:D,MATCH($C396,'Policy Characteristics'!$C:$C,0)))</f>
        <v>Non BAU Capacity Retirement Schedule</v>
      </c>
      <c r="K396" s="354" t="str">
        <f>IF(ISBLANK(INDEX('Policy Characteristics'!E:E,MATCH($C396,'Policy Characteristics'!$C:$C,0))),"",INDEX('Policy Characteristics'!E:E,MATCH($C396,'Policy Characteristics'!$C:$C,0)))</f>
        <v/>
      </c>
      <c r="L396" s="354">
        <f>IF(ISBLANK(INDEX('Policy Characteristics'!F:F,MATCH($C396,'Policy Characteristics'!$C:$C,0))),"",INDEX('Policy Characteristics'!F:F,MATCH($C396,'Policy Characteristics'!$C:$C,0)))</f>
        <v>0</v>
      </c>
      <c r="M396" s="354">
        <f>IF(ISBLANK(INDEX('Policy Characteristics'!G:G,MATCH($C396,'Policy Characteristics'!$C:$C,0))),"",INDEX('Policy Characteristics'!G:G,MATCH($C396,'Policy Characteristics'!$C:$C,0)))</f>
        <v>1</v>
      </c>
      <c r="N396" s="354">
        <f>IF(ISBLANK(INDEX('Policy Characteristics'!H:H,MATCH($C396,'Policy Characteristics'!$C:$C,0))),"",INDEX('Policy Characteristics'!H:H,MATCH($C396,'Policy Characteristics'!$C:$C,0)))</f>
        <v>1</v>
      </c>
      <c r="O396" s="354" t="str">
        <f>IF(ISBLANK(INDEX('Policy Characteristics'!I:I,MATCH($C396,'Policy Characteristics'!$C:$C,0))),"",INDEX('Policy Characteristics'!I:I,MATCH($C396,'Policy Characteristics'!$C:$C,0)))</f>
        <v>on/off</v>
      </c>
      <c r="P396" s="354" t="str">
        <f>IF(ISBLANK(INDEX('Policy Characteristics'!J:J,MATCH($C396,'Policy Characteristics'!$C:$C,0))),"",INDEX('Policy Characteristics'!J:J,MATCH($C396,'Policy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6" s="354" t="str">
        <f>IF(ISBLANK(INDEX('Policy Characteristics'!K:K,MATCH($C396,'Policy Characteristics'!$C:$C,0))),"",INDEX('Policy Characteristics'!K:K,MATCH($C396,'Policy Characteristics'!$C:$C,0)))</f>
        <v/>
      </c>
      <c r="R396" s="354" t="str">
        <f>IF(ISBLANK(INDEX('Policy Characteristics'!L:L,MATCH($C396,'Policy Characteristics'!$C:$C,0))),"",INDEX('Policy Characteristics'!L:L,MATCH($C396,'Policy Characteristics'!$C:$C,0)))</f>
        <v/>
      </c>
    </row>
    <row r="397" spans="1:18" ht="20" customHeight="1">
      <c r="A397" s="354" t="str">
        <f>IF(ISBLANK(INDEX('Policy Characteristics'!A:A,MATCH($C397,'Policy Characteristics'!$C:$C,0))),"",INDEX('Policy Characteristics'!A:A,MATCH($C397,'Policy Characteristics'!$C:$C,0)))</f>
        <v>Electricity Supply</v>
      </c>
      <c r="B397" s="366" t="str">
        <f>IF(ISBLANK(INDEX('Policy Characteristics'!B:B,MATCH($C397,'Policy Characteristics'!$C:$C,0))),"",INDEX('Policy Characteristics'!B:B,MATCH($C397,'Policy Characteristics'!$C:$C,0)))</f>
        <v>Non BAU Capacity Retirement Schedule</v>
      </c>
      <c r="C397" s="354" t="str">
        <f t="shared" si="23"/>
        <v>Boolean Use Non BAU Capacity Retirement Schedule</v>
      </c>
      <c r="D397" s="348" t="s">
        <v>766</v>
      </c>
      <c r="E397" s="253"/>
      <c r="F397" s="348" t="s">
        <v>767</v>
      </c>
      <c r="G397" s="253"/>
      <c r="H397" s="18">
        <v>874</v>
      </c>
      <c r="I397" s="367" t="s">
        <v>680</v>
      </c>
      <c r="J397" s="368" t="str">
        <f>IF(ISBLANK(INDEX('Policy Characteristics'!D:D,MATCH($C397,'Policy Characteristics'!$C:$C,0))),"",INDEX('Policy Characteristics'!D:D,MATCH($C397,'Policy Characteristics'!$C:$C,0)))</f>
        <v>Non BAU Capacity Retirement Schedule</v>
      </c>
      <c r="K397" s="354" t="str">
        <f>IF(ISBLANK(INDEX('Policy Characteristics'!E:E,MATCH($C397,'Policy Characteristics'!$C:$C,0))),"",INDEX('Policy Characteristics'!E:E,MATCH($C397,'Policy Characteristics'!$C:$C,0)))</f>
        <v/>
      </c>
      <c r="L397" s="354">
        <f>IF(ISBLANK(INDEX('Policy Characteristics'!F:F,MATCH($C397,'Policy Characteristics'!$C:$C,0))),"",INDEX('Policy Characteristics'!F:F,MATCH($C397,'Policy Characteristics'!$C:$C,0)))</f>
        <v>0</v>
      </c>
      <c r="M397" s="354">
        <f>IF(ISBLANK(INDEX('Policy Characteristics'!G:G,MATCH($C397,'Policy Characteristics'!$C:$C,0))),"",INDEX('Policy Characteristics'!G:G,MATCH($C397,'Policy Characteristics'!$C:$C,0)))</f>
        <v>1</v>
      </c>
      <c r="N397" s="354">
        <f>IF(ISBLANK(INDEX('Policy Characteristics'!H:H,MATCH($C397,'Policy Characteristics'!$C:$C,0))),"",INDEX('Policy Characteristics'!H:H,MATCH($C397,'Policy Characteristics'!$C:$C,0)))</f>
        <v>1</v>
      </c>
      <c r="O397" s="354" t="str">
        <f>IF(ISBLANK(INDEX('Policy Characteristics'!I:I,MATCH($C397,'Policy Characteristics'!$C:$C,0))),"",INDEX('Policy Characteristics'!I:I,MATCH($C397,'Policy Characteristics'!$C:$C,0)))</f>
        <v>on/off</v>
      </c>
      <c r="P397" s="354" t="str">
        <f>IF(ISBLANK(INDEX('Policy Characteristics'!J:J,MATCH($C397,'Policy Characteristics'!$C:$C,0))),"",INDEX('Policy Characteristics'!J:J,MATCH($C397,'Policy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7" s="354" t="str">
        <f>IF(ISBLANK(INDEX('Policy Characteristics'!K:K,MATCH($C397,'Policy Characteristics'!$C:$C,0))),"",INDEX('Policy Characteristics'!K:K,MATCH($C397,'Policy Characteristics'!$C:$C,0)))</f>
        <v/>
      </c>
      <c r="R397" s="354" t="str">
        <f>IF(ISBLANK(INDEX('Policy Characteristics'!L:L,MATCH($C397,'Policy Characteristics'!$C:$C,0))),"",INDEX('Policy Characteristics'!L:L,MATCH($C397,'Policy Characteristics'!$C:$C,0)))</f>
        <v/>
      </c>
    </row>
    <row r="398" spans="1:18" ht="20" customHeight="1">
      <c r="A398" s="354" t="str">
        <f>IF(ISBLANK(INDEX('Policy Characteristics'!A:A,MATCH($C398,'Policy Characteristics'!$C:$C,0))),"",INDEX('Policy Characteristics'!A:A,MATCH($C398,'Policy Characteristics'!$C:$C,0)))</f>
        <v>Electricity Supply</v>
      </c>
      <c r="B398" s="366" t="str">
        <f>IF(ISBLANK(INDEX('Policy Characteristics'!B:B,MATCH($C398,'Policy Characteristics'!$C:$C,0))),"",INDEX('Policy Characteristics'!B:B,MATCH($C398,'Policy Characteristics'!$C:$C,0)))</f>
        <v>Non BAU Capacity Retirement Schedule</v>
      </c>
      <c r="C398" s="354" t="str">
        <f t="shared" si="23"/>
        <v>Boolean Use Non BAU Capacity Retirement Schedule</v>
      </c>
      <c r="D398" s="348" t="s">
        <v>768</v>
      </c>
      <c r="E398" s="253"/>
      <c r="F398" s="348" t="s">
        <v>769</v>
      </c>
      <c r="G398" s="253"/>
      <c r="H398" s="18">
        <v>875</v>
      </c>
      <c r="I398" s="367" t="s">
        <v>680</v>
      </c>
      <c r="J398" s="368" t="str">
        <f>IF(ISBLANK(INDEX('Policy Characteristics'!D:D,MATCH($C398,'Policy Characteristics'!$C:$C,0))),"",INDEX('Policy Characteristics'!D:D,MATCH($C398,'Policy Characteristics'!$C:$C,0)))</f>
        <v>Non BAU Capacity Retirement Schedule</v>
      </c>
      <c r="K398" s="354" t="str">
        <f>IF(ISBLANK(INDEX('Policy Characteristics'!E:E,MATCH($C398,'Policy Characteristics'!$C:$C,0))),"",INDEX('Policy Characteristics'!E:E,MATCH($C398,'Policy Characteristics'!$C:$C,0)))</f>
        <v/>
      </c>
      <c r="L398" s="354">
        <f>IF(ISBLANK(INDEX('Policy Characteristics'!F:F,MATCH($C398,'Policy Characteristics'!$C:$C,0))),"",INDEX('Policy Characteristics'!F:F,MATCH($C398,'Policy Characteristics'!$C:$C,0)))</f>
        <v>0</v>
      </c>
      <c r="M398" s="354">
        <f>IF(ISBLANK(INDEX('Policy Characteristics'!G:G,MATCH($C398,'Policy Characteristics'!$C:$C,0))),"",INDEX('Policy Characteristics'!G:G,MATCH($C398,'Policy Characteristics'!$C:$C,0)))</f>
        <v>1</v>
      </c>
      <c r="N398" s="354">
        <f>IF(ISBLANK(INDEX('Policy Characteristics'!H:H,MATCH($C398,'Policy Characteristics'!$C:$C,0))),"",INDEX('Policy Characteristics'!H:H,MATCH($C398,'Policy Characteristics'!$C:$C,0)))</f>
        <v>1</v>
      </c>
      <c r="O398" s="354" t="str">
        <f>IF(ISBLANK(INDEX('Policy Characteristics'!I:I,MATCH($C398,'Policy Characteristics'!$C:$C,0))),"",INDEX('Policy Characteristics'!I:I,MATCH($C398,'Policy Characteristics'!$C:$C,0)))</f>
        <v>on/off</v>
      </c>
      <c r="P398" s="354" t="str">
        <f>IF(ISBLANK(INDEX('Policy Characteristics'!J:J,MATCH($C398,'Policy Characteristics'!$C:$C,0))),"",INDEX('Policy Characteristics'!J:J,MATCH($C398,'Policy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8" s="354" t="str">
        <f>IF(ISBLANK(INDEX('Policy Characteristics'!K:K,MATCH($C398,'Policy Characteristics'!$C:$C,0))),"",INDEX('Policy Characteristics'!K:K,MATCH($C398,'Policy Characteristics'!$C:$C,0)))</f>
        <v/>
      </c>
      <c r="R398" s="354" t="str">
        <f>IF(ISBLANK(INDEX('Policy Characteristics'!L:L,MATCH($C398,'Policy Characteristics'!$C:$C,0))),"",INDEX('Policy Characteristics'!L:L,MATCH($C398,'Policy Characteristics'!$C:$C,0)))</f>
        <v/>
      </c>
    </row>
    <row r="399" spans="1:18" ht="20" customHeight="1">
      <c r="A399" s="354" t="str">
        <f>IF(ISBLANK(INDEX('Policy Characteristics'!A:A,MATCH($C399,'Policy Characteristics'!$C:$C,0))),"",INDEX('Policy Characteristics'!A:A,MATCH($C399,'Policy Characteristics'!$C:$C,0)))</f>
        <v>Electricity Supply</v>
      </c>
      <c r="B399" s="366" t="str">
        <f>IF(ISBLANK(INDEX('Policy Characteristics'!B:B,MATCH($C399,'Policy Characteristics'!$C:$C,0))),"",INDEX('Policy Characteristics'!B:B,MATCH($C399,'Policy Characteristics'!$C:$C,0)))</f>
        <v>Non BAU Capacity Retirement Schedule</v>
      </c>
      <c r="C399" s="354" t="str">
        <f t="shared" si="23"/>
        <v>Boolean Use Non BAU Capacity Retirement Schedule</v>
      </c>
      <c r="D399" s="348" t="s">
        <v>770</v>
      </c>
      <c r="E399" s="253"/>
      <c r="F399" s="348" t="s">
        <v>771</v>
      </c>
      <c r="G399" s="253"/>
      <c r="H399" s="18">
        <v>1768</v>
      </c>
      <c r="I399" s="367" t="s">
        <v>670</v>
      </c>
      <c r="J399" s="368" t="str">
        <f>IF(ISBLANK(INDEX('Policy Characteristics'!D:D,MATCH($C399,'Policy Characteristics'!$C:$C,0))),"",INDEX('Policy Characteristics'!D:D,MATCH($C399,'Policy Characteristics'!$C:$C,0)))</f>
        <v>Non BAU Capacity Retirement Schedule</v>
      </c>
      <c r="K399" s="354" t="str">
        <f>IF(ISBLANK(INDEX('Policy Characteristics'!E:E,MATCH($C399,'Policy Characteristics'!$C:$C,0))),"",INDEX('Policy Characteristics'!E:E,MATCH($C399,'Policy Characteristics'!$C:$C,0)))</f>
        <v/>
      </c>
      <c r="L399" s="354">
        <f>IF(ISBLANK(INDEX('Policy Characteristics'!F:F,MATCH($C399,'Policy Characteristics'!$C:$C,0))),"",INDEX('Policy Characteristics'!F:F,MATCH($C399,'Policy Characteristics'!$C:$C,0)))</f>
        <v>0</v>
      </c>
      <c r="M399" s="354">
        <f>IF(ISBLANK(INDEX('Policy Characteristics'!G:G,MATCH($C399,'Policy Characteristics'!$C:$C,0))),"",INDEX('Policy Characteristics'!G:G,MATCH($C399,'Policy Characteristics'!$C:$C,0)))</f>
        <v>1</v>
      </c>
      <c r="N399" s="354">
        <f>IF(ISBLANK(INDEX('Policy Characteristics'!H:H,MATCH($C399,'Policy Characteristics'!$C:$C,0))),"",INDEX('Policy Characteristics'!H:H,MATCH($C399,'Policy Characteristics'!$C:$C,0)))</f>
        <v>1</v>
      </c>
      <c r="O399" s="354" t="str">
        <f>IF(ISBLANK(INDEX('Policy Characteristics'!I:I,MATCH($C399,'Policy Characteristics'!$C:$C,0))),"",INDEX('Policy Characteristics'!I:I,MATCH($C399,'Policy Characteristics'!$C:$C,0)))</f>
        <v>on/off</v>
      </c>
      <c r="P399" s="354" t="str">
        <f>IF(ISBLANK(INDEX('Policy Characteristics'!J:J,MATCH($C399,'Policy Characteristics'!$C:$C,0))),"",INDEX('Policy Characteristics'!J:J,MATCH($C399,'Policy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399" s="354" t="str">
        <f>IF(ISBLANK(INDEX('Policy Characteristics'!K:K,MATCH($C399,'Policy Characteristics'!$C:$C,0))),"",INDEX('Policy Characteristics'!K:K,MATCH($C399,'Policy Characteristics'!$C:$C,0)))</f>
        <v/>
      </c>
      <c r="R399" s="354" t="str">
        <f>IF(ISBLANK(INDEX('Policy Characteristics'!L:L,MATCH($C399,'Policy Characteristics'!$C:$C,0))),"",INDEX('Policy Characteristics'!L:L,MATCH($C399,'Policy Characteristics'!$C:$C,0)))</f>
        <v/>
      </c>
    </row>
    <row r="400" spans="1:18" ht="20" customHeight="1">
      <c r="A400" s="354" t="str">
        <f>IF(ISBLANK(INDEX('Policy Characteristics'!A:A,MATCH($C400,'Policy Characteristics'!$C:$C,0))),"",INDEX('Policy Characteristics'!A:A,MATCH($C400,'Policy Characteristics'!$C:$C,0)))</f>
        <v>Electricity Supply</v>
      </c>
      <c r="B400" s="366" t="str">
        <f>IF(ISBLANK(INDEX('Policy Characteristics'!B:B,MATCH($C400,'Policy Characteristics'!$C:$C,0))),"",INDEX('Policy Characteristics'!B:B,MATCH($C400,'Policy Characteristics'!$C:$C,0)))</f>
        <v>Non BAU Capacity Retirement Schedule</v>
      </c>
      <c r="C400" s="354" t="str">
        <f t="shared" si="23"/>
        <v>Boolean Use Non BAU Capacity Retirement Schedule</v>
      </c>
      <c r="D400" s="348" t="s">
        <v>772</v>
      </c>
      <c r="E400" s="253"/>
      <c r="F400" s="348" t="s">
        <v>773</v>
      </c>
      <c r="G400" s="253"/>
      <c r="H400" s="18">
        <v>1769</v>
      </c>
      <c r="I400" s="367" t="s">
        <v>680</v>
      </c>
      <c r="J400" s="368" t="str">
        <f>IF(ISBLANK(INDEX('Policy Characteristics'!D:D,MATCH($C400,'Policy Characteristics'!$C:$C,0))),"",INDEX('Policy Characteristics'!D:D,MATCH($C400,'Policy Characteristics'!$C:$C,0)))</f>
        <v>Non BAU Capacity Retirement Schedule</v>
      </c>
      <c r="K400" s="354" t="str">
        <f>IF(ISBLANK(INDEX('Policy Characteristics'!E:E,MATCH($C400,'Policy Characteristics'!$C:$C,0))),"",INDEX('Policy Characteristics'!E:E,MATCH($C400,'Policy Characteristics'!$C:$C,0)))</f>
        <v/>
      </c>
      <c r="L400" s="354">
        <f>IF(ISBLANK(INDEX('Policy Characteristics'!F:F,MATCH($C400,'Policy Characteristics'!$C:$C,0))),"",INDEX('Policy Characteristics'!F:F,MATCH($C400,'Policy Characteristics'!$C:$C,0)))</f>
        <v>0</v>
      </c>
      <c r="M400" s="354">
        <f>IF(ISBLANK(INDEX('Policy Characteristics'!G:G,MATCH($C400,'Policy Characteristics'!$C:$C,0))),"",INDEX('Policy Characteristics'!G:G,MATCH($C400,'Policy Characteristics'!$C:$C,0)))</f>
        <v>1</v>
      </c>
      <c r="N400" s="354">
        <f>IF(ISBLANK(INDEX('Policy Characteristics'!H:H,MATCH($C400,'Policy Characteristics'!$C:$C,0))),"",INDEX('Policy Characteristics'!H:H,MATCH($C400,'Policy Characteristics'!$C:$C,0)))</f>
        <v>1</v>
      </c>
      <c r="O400" s="354" t="str">
        <f>IF(ISBLANK(INDEX('Policy Characteristics'!I:I,MATCH($C400,'Policy Characteristics'!$C:$C,0))),"",INDEX('Policy Characteristics'!I:I,MATCH($C400,'Policy Characteristics'!$C:$C,0)))</f>
        <v>on/off</v>
      </c>
      <c r="P400" s="354" t="str">
        <f>IF(ISBLANK(INDEX('Policy Characteristics'!J:J,MATCH($C400,'Policy Characteristics'!$C:$C,0))),"",INDEX('Policy Characteristics'!J:J,MATCH($C400,'Policy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0" s="354" t="str">
        <f>IF(ISBLANK(INDEX('Policy Characteristics'!K:K,MATCH($C400,'Policy Characteristics'!$C:$C,0))),"",INDEX('Policy Characteristics'!K:K,MATCH($C400,'Policy Characteristics'!$C:$C,0)))</f>
        <v/>
      </c>
      <c r="R400" s="354" t="str">
        <f>IF(ISBLANK(INDEX('Policy Characteristics'!L:L,MATCH($C400,'Policy Characteristics'!$C:$C,0))),"",INDEX('Policy Characteristics'!L:L,MATCH($C400,'Policy Characteristics'!$C:$C,0)))</f>
        <v/>
      </c>
    </row>
    <row r="401" spans="1:18" ht="20" customHeight="1">
      <c r="A401" s="354" t="str">
        <f>IF(ISBLANK(INDEX('Policy Characteristics'!A:A,MATCH($C401,'Policy Characteristics'!$C:$C,0))),"",INDEX('Policy Characteristics'!A:A,MATCH($C401,'Policy Characteristics'!$C:$C,0)))</f>
        <v>Electricity Supply</v>
      </c>
      <c r="B401" s="366" t="str">
        <f>IF(ISBLANK(INDEX('Policy Characteristics'!B:B,MATCH($C401,'Policy Characteristics'!$C:$C,0))),"",INDEX('Policy Characteristics'!B:B,MATCH($C401,'Policy Characteristics'!$C:$C,0)))</f>
        <v>Non BAU Capacity Retirement Schedule</v>
      </c>
      <c r="C401" s="354" t="str">
        <f t="shared" si="23"/>
        <v>Boolean Use Non BAU Capacity Retirement Schedule</v>
      </c>
      <c r="D401" s="348" t="s">
        <v>774</v>
      </c>
      <c r="E401" s="253"/>
      <c r="F401" s="348" t="s">
        <v>775</v>
      </c>
      <c r="G401" s="253"/>
      <c r="H401" s="18">
        <v>1770</v>
      </c>
      <c r="I401" s="367" t="s">
        <v>680</v>
      </c>
      <c r="J401" s="368" t="str">
        <f>IF(ISBLANK(INDEX('Policy Characteristics'!D:D,MATCH($C401,'Policy Characteristics'!$C:$C,0))),"",INDEX('Policy Characteristics'!D:D,MATCH($C401,'Policy Characteristics'!$C:$C,0)))</f>
        <v>Non BAU Capacity Retirement Schedule</v>
      </c>
      <c r="K401" s="354" t="str">
        <f>IF(ISBLANK(INDEX('Policy Characteristics'!E:E,MATCH($C401,'Policy Characteristics'!$C:$C,0))),"",INDEX('Policy Characteristics'!E:E,MATCH($C401,'Policy Characteristics'!$C:$C,0)))</f>
        <v/>
      </c>
      <c r="L401" s="354">
        <f>IF(ISBLANK(INDEX('Policy Characteristics'!F:F,MATCH($C401,'Policy Characteristics'!$C:$C,0))),"",INDEX('Policy Characteristics'!F:F,MATCH($C401,'Policy Characteristics'!$C:$C,0)))</f>
        <v>0</v>
      </c>
      <c r="M401" s="354">
        <f>IF(ISBLANK(INDEX('Policy Characteristics'!G:G,MATCH($C401,'Policy Characteristics'!$C:$C,0))),"",INDEX('Policy Characteristics'!G:G,MATCH($C401,'Policy Characteristics'!$C:$C,0)))</f>
        <v>1</v>
      </c>
      <c r="N401" s="354">
        <f>IF(ISBLANK(INDEX('Policy Characteristics'!H:H,MATCH($C401,'Policy Characteristics'!$C:$C,0))),"",INDEX('Policy Characteristics'!H:H,MATCH($C401,'Policy Characteristics'!$C:$C,0)))</f>
        <v>1</v>
      </c>
      <c r="O401" s="354" t="str">
        <f>IF(ISBLANK(INDEX('Policy Characteristics'!I:I,MATCH($C401,'Policy Characteristics'!$C:$C,0))),"",INDEX('Policy Characteristics'!I:I,MATCH($C401,'Policy Characteristics'!$C:$C,0)))</f>
        <v>on/off</v>
      </c>
      <c r="P401" s="354" t="str">
        <f>IF(ISBLANK(INDEX('Policy Characteristics'!J:J,MATCH($C401,'Policy Characteristics'!$C:$C,0))),"",INDEX('Policy Characteristics'!J:J,MATCH($C401,'Policy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1" s="354" t="str">
        <f>IF(ISBLANK(INDEX('Policy Characteristics'!K:K,MATCH($C401,'Policy Characteristics'!$C:$C,0))),"",INDEX('Policy Characteristics'!K:K,MATCH($C401,'Policy Characteristics'!$C:$C,0)))</f>
        <v/>
      </c>
      <c r="R401" s="354" t="str">
        <f>IF(ISBLANK(INDEX('Policy Characteristics'!L:L,MATCH($C401,'Policy Characteristics'!$C:$C,0))),"",INDEX('Policy Characteristics'!L:L,MATCH($C401,'Policy Characteristics'!$C:$C,0)))</f>
        <v/>
      </c>
    </row>
    <row r="402" spans="1:18" ht="20" customHeight="1">
      <c r="A402" s="354" t="str">
        <f>IF(ISBLANK(INDEX('Policy Characteristics'!A:A,MATCH($C402,'Policy Characteristics'!$C:$C,0))),"",INDEX('Policy Characteristics'!A:A,MATCH($C402,'Policy Characteristics'!$C:$C,0)))</f>
        <v>Electricity Supply</v>
      </c>
      <c r="B402" s="366" t="str">
        <f>IF(ISBLANK(INDEX('Policy Characteristics'!B:B,MATCH($C402,'Policy Characteristics'!$C:$C,0))),"",INDEX('Policy Characteristics'!B:B,MATCH($C402,'Policy Characteristics'!$C:$C,0)))</f>
        <v>Non BAU Capacity Retirement Schedule</v>
      </c>
      <c r="C402" s="354" t="str">
        <f t="shared" si="23"/>
        <v>Boolean Use Non BAU Capacity Retirement Schedule</v>
      </c>
      <c r="D402" s="348" t="s">
        <v>776</v>
      </c>
      <c r="E402" s="253"/>
      <c r="F402" s="348" t="s">
        <v>777</v>
      </c>
      <c r="G402" s="253"/>
      <c r="H402" s="18">
        <v>1771</v>
      </c>
      <c r="I402" s="367" t="s">
        <v>680</v>
      </c>
      <c r="J402" s="368" t="str">
        <f>IF(ISBLANK(INDEX('Policy Characteristics'!D:D,MATCH($C402,'Policy Characteristics'!$C:$C,0))),"",INDEX('Policy Characteristics'!D:D,MATCH($C402,'Policy Characteristics'!$C:$C,0)))</f>
        <v>Non BAU Capacity Retirement Schedule</v>
      </c>
      <c r="K402" s="354" t="str">
        <f>IF(ISBLANK(INDEX('Policy Characteristics'!E:E,MATCH($C402,'Policy Characteristics'!$C:$C,0))),"",INDEX('Policy Characteristics'!E:E,MATCH($C402,'Policy Characteristics'!$C:$C,0)))</f>
        <v/>
      </c>
      <c r="L402" s="354">
        <f>IF(ISBLANK(INDEX('Policy Characteristics'!F:F,MATCH($C402,'Policy Characteristics'!$C:$C,0))),"",INDEX('Policy Characteristics'!F:F,MATCH($C402,'Policy Characteristics'!$C:$C,0)))</f>
        <v>0</v>
      </c>
      <c r="M402" s="354">
        <f>IF(ISBLANK(INDEX('Policy Characteristics'!G:G,MATCH($C402,'Policy Characteristics'!$C:$C,0))),"",INDEX('Policy Characteristics'!G:G,MATCH($C402,'Policy Characteristics'!$C:$C,0)))</f>
        <v>1</v>
      </c>
      <c r="N402" s="354">
        <f>IF(ISBLANK(INDEX('Policy Characteristics'!H:H,MATCH($C402,'Policy Characteristics'!$C:$C,0))),"",INDEX('Policy Characteristics'!H:H,MATCH($C402,'Policy Characteristics'!$C:$C,0)))</f>
        <v>1</v>
      </c>
      <c r="O402" s="354" t="str">
        <f>IF(ISBLANK(INDEX('Policy Characteristics'!I:I,MATCH($C402,'Policy Characteristics'!$C:$C,0))),"",INDEX('Policy Characteristics'!I:I,MATCH($C402,'Policy Characteristics'!$C:$C,0)))</f>
        <v>on/off</v>
      </c>
      <c r="P402" s="354" t="str">
        <f>IF(ISBLANK(INDEX('Policy Characteristics'!J:J,MATCH($C402,'Policy Characteristics'!$C:$C,0))),"",INDEX('Policy Characteristics'!J:J,MATCH($C402,'Policy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2" s="354" t="str">
        <f>IF(ISBLANK(INDEX('Policy Characteristics'!K:K,MATCH($C402,'Policy Characteristics'!$C:$C,0))),"",INDEX('Policy Characteristics'!K:K,MATCH($C402,'Policy Characteristics'!$C:$C,0)))</f>
        <v/>
      </c>
      <c r="R402" s="354" t="str">
        <f>IF(ISBLANK(INDEX('Policy Characteristics'!L:L,MATCH($C402,'Policy Characteristics'!$C:$C,0))),"",INDEX('Policy Characteristics'!L:L,MATCH($C402,'Policy Characteristics'!$C:$C,0)))</f>
        <v/>
      </c>
    </row>
    <row r="403" spans="1:18" ht="20" customHeight="1">
      <c r="A403" s="354" t="str">
        <f>IF(ISBLANK(INDEX('Policy Characteristics'!A:A,MATCH($C403,'Policy Characteristics'!$C:$C,0))),"",INDEX('Policy Characteristics'!A:A,MATCH($C403,'Policy Characteristics'!$C:$C,0)))</f>
        <v>Electricity Supply</v>
      </c>
      <c r="B403" s="366" t="str">
        <f>IF(ISBLANK(INDEX('Policy Characteristics'!B:B,MATCH($C403,'Policy Characteristics'!$C:$C,0))),"",INDEX('Policy Characteristics'!B:B,MATCH($C403,'Policy Characteristics'!$C:$C,0)))</f>
        <v>Non BAU Capacity Retirement Schedule</v>
      </c>
      <c r="C403" s="354" t="str">
        <f t="shared" si="23"/>
        <v>Boolean Use Non BAU Capacity Retirement Schedule</v>
      </c>
      <c r="D403" s="348" t="s">
        <v>778</v>
      </c>
      <c r="E403" s="253"/>
      <c r="F403" s="348" t="s">
        <v>779</v>
      </c>
      <c r="G403" s="253"/>
      <c r="H403" s="18">
        <v>1772</v>
      </c>
      <c r="I403" s="367" t="s">
        <v>680</v>
      </c>
      <c r="J403" s="368" t="str">
        <f>IF(ISBLANK(INDEX('Policy Characteristics'!D:D,MATCH($C403,'Policy Characteristics'!$C:$C,0))),"",INDEX('Policy Characteristics'!D:D,MATCH($C403,'Policy Characteristics'!$C:$C,0)))</f>
        <v>Non BAU Capacity Retirement Schedule</v>
      </c>
      <c r="K403" s="354" t="str">
        <f>IF(ISBLANK(INDEX('Policy Characteristics'!E:E,MATCH($C403,'Policy Characteristics'!$C:$C,0))),"",INDEX('Policy Characteristics'!E:E,MATCH($C403,'Policy Characteristics'!$C:$C,0)))</f>
        <v/>
      </c>
      <c r="L403" s="354">
        <f>IF(ISBLANK(INDEX('Policy Characteristics'!F:F,MATCH($C403,'Policy Characteristics'!$C:$C,0))),"",INDEX('Policy Characteristics'!F:F,MATCH($C403,'Policy Characteristics'!$C:$C,0)))</f>
        <v>0</v>
      </c>
      <c r="M403" s="354">
        <f>IF(ISBLANK(INDEX('Policy Characteristics'!G:G,MATCH($C403,'Policy Characteristics'!$C:$C,0))),"",INDEX('Policy Characteristics'!G:G,MATCH($C403,'Policy Characteristics'!$C:$C,0)))</f>
        <v>1</v>
      </c>
      <c r="N403" s="354">
        <f>IF(ISBLANK(INDEX('Policy Characteristics'!H:H,MATCH($C403,'Policy Characteristics'!$C:$C,0))),"",INDEX('Policy Characteristics'!H:H,MATCH($C403,'Policy Characteristics'!$C:$C,0)))</f>
        <v>1</v>
      </c>
      <c r="O403" s="354" t="str">
        <f>IF(ISBLANK(INDEX('Policy Characteristics'!I:I,MATCH($C403,'Policy Characteristics'!$C:$C,0))),"",INDEX('Policy Characteristics'!I:I,MATCH($C403,'Policy Characteristics'!$C:$C,0)))</f>
        <v>on/off</v>
      </c>
      <c r="P403" s="354" t="str">
        <f>IF(ISBLANK(INDEX('Policy Characteristics'!J:J,MATCH($C403,'Policy Characteristics'!$C:$C,0))),"",INDEX('Policy Characteristics'!J:J,MATCH($C403,'Policy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3" s="354" t="str">
        <f>IF(ISBLANK(INDEX('Policy Characteristics'!K:K,MATCH($C403,'Policy Characteristics'!$C:$C,0))),"",INDEX('Policy Characteristics'!K:K,MATCH($C403,'Policy Characteristics'!$C:$C,0)))</f>
        <v/>
      </c>
      <c r="R403" s="354" t="str">
        <f>IF(ISBLANK(INDEX('Policy Characteristics'!L:L,MATCH($C403,'Policy Characteristics'!$C:$C,0))),"",INDEX('Policy Characteristics'!L:L,MATCH($C403,'Policy Characteristics'!$C:$C,0)))</f>
        <v/>
      </c>
    </row>
    <row r="404" spans="1:18" ht="20" customHeight="1">
      <c r="A404" s="354" t="str">
        <f>IF(ISBLANK(INDEX('Policy Characteristics'!A:A,MATCH($C404,'Policy Characteristics'!$C:$C,0))),"",INDEX('Policy Characteristics'!A:A,MATCH($C404,'Policy Characteristics'!$C:$C,0)))</f>
        <v>Electricity Supply</v>
      </c>
      <c r="B404" s="366" t="str">
        <f>IF(ISBLANK(INDEX('Policy Characteristics'!B:B,MATCH($C404,'Policy Characteristics'!$C:$C,0))),"",INDEX('Policy Characteristics'!B:B,MATCH($C404,'Policy Characteristics'!$C:$C,0)))</f>
        <v>Non BAU Capacity Retirement Schedule</v>
      </c>
      <c r="C404" s="354" t="str">
        <f t="shared" si="23"/>
        <v>Boolean Use Non BAU Capacity Retirement Schedule</v>
      </c>
      <c r="D404" s="348" t="s">
        <v>780</v>
      </c>
      <c r="E404" s="253"/>
      <c r="F404" s="348" t="s">
        <v>781</v>
      </c>
      <c r="G404" s="253"/>
      <c r="H404" s="18">
        <v>1773</v>
      </c>
      <c r="I404" s="367" t="s">
        <v>680</v>
      </c>
      <c r="J404" s="368" t="str">
        <f>IF(ISBLANK(INDEX('Policy Characteristics'!D:D,MATCH($C404,'Policy Characteristics'!$C:$C,0))),"",INDEX('Policy Characteristics'!D:D,MATCH($C404,'Policy Characteristics'!$C:$C,0)))</f>
        <v>Non BAU Capacity Retirement Schedule</v>
      </c>
      <c r="K404" s="354" t="str">
        <f>IF(ISBLANK(INDEX('Policy Characteristics'!E:E,MATCH($C404,'Policy Characteristics'!$C:$C,0))),"",INDEX('Policy Characteristics'!E:E,MATCH($C404,'Policy Characteristics'!$C:$C,0)))</f>
        <v/>
      </c>
      <c r="L404" s="354">
        <f>IF(ISBLANK(INDEX('Policy Characteristics'!F:F,MATCH($C404,'Policy Characteristics'!$C:$C,0))),"",INDEX('Policy Characteristics'!F:F,MATCH($C404,'Policy Characteristics'!$C:$C,0)))</f>
        <v>0</v>
      </c>
      <c r="M404" s="354">
        <f>IF(ISBLANK(INDEX('Policy Characteristics'!G:G,MATCH($C404,'Policy Characteristics'!$C:$C,0))),"",INDEX('Policy Characteristics'!G:G,MATCH($C404,'Policy Characteristics'!$C:$C,0)))</f>
        <v>1</v>
      </c>
      <c r="N404" s="354">
        <f>IF(ISBLANK(INDEX('Policy Characteristics'!H:H,MATCH($C404,'Policy Characteristics'!$C:$C,0))),"",INDEX('Policy Characteristics'!H:H,MATCH($C404,'Policy Characteristics'!$C:$C,0)))</f>
        <v>1</v>
      </c>
      <c r="O404" s="354" t="str">
        <f>IF(ISBLANK(INDEX('Policy Characteristics'!I:I,MATCH($C404,'Policy Characteristics'!$C:$C,0))),"",INDEX('Policy Characteristics'!I:I,MATCH($C404,'Policy Characteristics'!$C:$C,0)))</f>
        <v>on/off</v>
      </c>
      <c r="P404" s="354" t="str">
        <f>IF(ISBLANK(INDEX('Policy Characteristics'!J:J,MATCH($C404,'Policy Characteristics'!$C:$C,0))),"",INDEX('Policy Characteristics'!J:J,MATCH($C404,'Policy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4" s="354" t="str">
        <f>IF(ISBLANK(INDEX('Policy Characteristics'!K:K,MATCH($C404,'Policy Characteristics'!$C:$C,0))),"",INDEX('Policy Characteristics'!K:K,MATCH($C404,'Policy Characteristics'!$C:$C,0)))</f>
        <v/>
      </c>
      <c r="R404" s="354" t="str">
        <f>IF(ISBLANK(INDEX('Policy Characteristics'!L:L,MATCH($C404,'Policy Characteristics'!$C:$C,0))),"",INDEX('Policy Characteristics'!L:L,MATCH($C404,'Policy Characteristics'!$C:$C,0)))</f>
        <v/>
      </c>
    </row>
    <row r="405" spans="1:18" ht="20" customHeight="1">
      <c r="A405" s="354" t="str">
        <f>IF(ISBLANK(INDEX('Policy Characteristics'!A:A,MATCH($C405,'Policy Characteristics'!$C:$C,0))),"",INDEX('Policy Characteristics'!A:A,MATCH($C405,'Policy Characteristics'!$C:$C,0)))</f>
        <v>Electricity Supply</v>
      </c>
      <c r="B405" s="366" t="str">
        <f>IF(ISBLANK(INDEX('Policy Characteristics'!B:B,MATCH($C405,'Policy Characteristics'!$C:$C,0))),"",INDEX('Policy Characteristics'!B:B,MATCH($C405,'Policy Characteristics'!$C:$C,0)))</f>
        <v>Non BAU Capacity Retirement Schedule</v>
      </c>
      <c r="C405" s="354" t="str">
        <f t="shared" si="23"/>
        <v>Boolean Use Non BAU Capacity Retirement Schedule</v>
      </c>
      <c r="D405" s="348" t="s">
        <v>782</v>
      </c>
      <c r="E405" s="253"/>
      <c r="F405" s="348" t="s">
        <v>783</v>
      </c>
      <c r="G405" s="253"/>
      <c r="H405" s="18">
        <v>2240</v>
      </c>
      <c r="I405" s="367" t="s">
        <v>680</v>
      </c>
      <c r="J405" s="368" t="str">
        <f>IF(ISBLANK(INDEX('Policy Characteristics'!D:D,MATCH($C405,'Policy Characteristics'!$C:$C,0))),"",INDEX('Policy Characteristics'!D:D,MATCH($C405,'Policy Characteristics'!$C:$C,0)))</f>
        <v>Non BAU Capacity Retirement Schedule</v>
      </c>
      <c r="K405" s="354" t="str">
        <f>IF(ISBLANK(INDEX('Policy Characteristics'!E:E,MATCH($C405,'Policy Characteristics'!$C:$C,0))),"",INDEX('Policy Characteristics'!E:E,MATCH($C405,'Policy Characteristics'!$C:$C,0)))</f>
        <v/>
      </c>
      <c r="L405" s="354">
        <f>IF(ISBLANK(INDEX('Policy Characteristics'!F:F,MATCH($C405,'Policy Characteristics'!$C:$C,0))),"",INDEX('Policy Characteristics'!F:F,MATCH($C405,'Policy Characteristics'!$C:$C,0)))</f>
        <v>0</v>
      </c>
      <c r="M405" s="354">
        <f>IF(ISBLANK(INDEX('Policy Characteristics'!G:G,MATCH($C405,'Policy Characteristics'!$C:$C,0))),"",INDEX('Policy Characteristics'!G:G,MATCH($C405,'Policy Characteristics'!$C:$C,0)))</f>
        <v>1</v>
      </c>
      <c r="N405" s="354">
        <f>IF(ISBLANK(INDEX('Policy Characteristics'!H:H,MATCH($C405,'Policy Characteristics'!$C:$C,0))),"",INDEX('Policy Characteristics'!H:H,MATCH($C405,'Policy Characteristics'!$C:$C,0)))</f>
        <v>1</v>
      </c>
      <c r="O405" s="354" t="str">
        <f>IF(ISBLANK(INDEX('Policy Characteristics'!I:I,MATCH($C405,'Policy Characteristics'!$C:$C,0))),"",INDEX('Policy Characteristics'!I:I,MATCH($C405,'Policy Characteristics'!$C:$C,0)))</f>
        <v>on/off</v>
      </c>
      <c r="P405" s="354" t="str">
        <f>IF(ISBLANK(INDEX('Policy Characteristics'!J:J,MATCH($C405,'Policy Characteristics'!$C:$C,0))),"",INDEX('Policy Characteristics'!J:J,MATCH($C405,'Policy Characteristics'!$C:$C,0)))</f>
        <v>**Description:** The EPS calculates economic capacity additions and retirements in each time step. In addition, it incorporates any announced retirements through input data files. When this lever is activated for a selected generation technology, the model replaces the corresponding BAU retirement schedule with an alternate schedule specified in a separate input data file. The two schedules are alternatives and are not added together. // **Guidance for setting values:** In South Korea, the BAU retirement schedule is based on the Ministry of Trade, Industry and Energy's 11th Basic Plan for Long-term Electricity Supply and Demand for 2024–2038, and on plant lifetimes for 2039–2050 (30 years for coal and 60 years for nuclear), totalling about 18.9 GW of retirements over 2039–2050. In the BAU, natural gas plants are subject only to economic retirement after 2038. Activating this lever substitutes an alternate schedule that also retires natural gas combined cycle plants on a lifetime basis, raising retirements over the same period to about 42.3 GW, of which 22.6 GW is natural gas combined cycle.</v>
      </c>
      <c r="Q405" s="354"/>
      <c r="R405" s="354"/>
    </row>
    <row r="406" spans="1:18" s="354" customFormat="1" ht="20" customHeight="1">
      <c r="A406" s="354" t="str">
        <f>IF(ISBLANK(INDEX('Policy Characteristics'!A:A,MATCH($C406,'Policy Characteristics'!$C:$C,0))),"",INDEX('Policy Characteristics'!A:A,MATCH($C406,'Policy Characteristics'!$C:$C,0)))</f>
        <v>Electricity Supply</v>
      </c>
      <c r="B406" s="366" t="str">
        <f>IF(ISBLANK(INDEX('Policy Characteristics'!B:B,MATCH($C406,'Policy Characteristics'!$C:$C,0))),"",INDEX('Policy Characteristics'!B:B,MATCH($C406,'Policy Characteristics'!$C:$C,0)))</f>
        <v>Non BAU Mandated Capacity Construction</v>
      </c>
      <c r="C406" t="s">
        <v>278</v>
      </c>
      <c r="D406" s="253" t="s">
        <v>736</v>
      </c>
      <c r="E406" s="253"/>
      <c r="F406" s="253" t="s">
        <v>737</v>
      </c>
      <c r="G406" s="253"/>
      <c r="H406" s="18">
        <v>633</v>
      </c>
      <c r="I406" s="367" t="s">
        <v>680</v>
      </c>
      <c r="J406" s="368" t="str">
        <f>IF(ISBLANK(INDEX('Policy Characteristics'!D:D,MATCH($C406,'Policy Characteristics'!$C:$C,0))),"",INDEX('Policy Characteristics'!D:D,MATCH($C406,'Policy Characteristics'!$C:$C,0)))</f>
        <v>Non BAU Mandated Capacity Construction</v>
      </c>
      <c r="K406" s="354" t="str">
        <f>IF(ISBLANK(INDEX('Policy Characteristics'!E:E,MATCH($C406,'Policy Characteristics'!$C:$C,0))),"",INDEX('Policy Characteristics'!E:E,MATCH($C406,'Policy Characteristics'!$C:$C,0)))</f>
        <v/>
      </c>
      <c r="L406" s="354">
        <f>IF(ISBLANK(INDEX('Policy Characteristics'!F:F,MATCH($C406,'Policy Characteristics'!$C:$C,0))),"",INDEX('Policy Characteristics'!F:F,MATCH($C406,'Policy Characteristics'!$C:$C,0)))</f>
        <v>0</v>
      </c>
      <c r="M406" s="354">
        <f>IF(ISBLANK(INDEX('Policy Characteristics'!G:G,MATCH($C406,'Policy Characteristics'!$C:$C,0))),"",INDEX('Policy Characteristics'!G:G,MATCH($C406,'Policy Characteristics'!$C:$C,0)))</f>
        <v>1</v>
      </c>
      <c r="N406" s="354">
        <f>IF(ISBLANK(INDEX('Policy Characteristics'!H:H,MATCH($C406,'Policy Characteristics'!$C:$C,0))),"",INDEX('Policy Characteristics'!H:H,MATCH($C406,'Policy Characteristics'!$C:$C,0)))</f>
        <v>1</v>
      </c>
      <c r="O406" s="354" t="str">
        <f>IF(ISBLANK(INDEX('Policy Characteristics'!I:I,MATCH($C406,'Policy Characteristics'!$C:$C,0))),"",INDEX('Policy Characteristics'!I:I,MATCH($C406,'Policy Characteristics'!$C:$C,0)))</f>
        <v>on/off</v>
      </c>
      <c r="P406" s="354" t="str">
        <f>IF(ISBLANK(INDEX('[1]Policy Characteristics'!J:J,MATCH($C406,'[1]Policy Characteristics'!$C:$C,0))),"",INDEX('[1]Policy Characteristics'!J:J,MATCH($C406,'[1]Policy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6" s="354" t="str">
        <f>IF(ISBLANK(INDEX('Policy Characteristics'!K:K,MATCH($C406,'Policy Characteristics'!$C:$C,0))),"",INDEX('Policy Characteristics'!K:K,MATCH($C406,'Policy Characteristics'!$C:$C,0)))</f>
        <v/>
      </c>
      <c r="R406" s="354" t="str">
        <f>IF(ISBLANK(INDEX('Policy Characteristics'!L:L,MATCH($C406,'Policy Characteristics'!$C:$C,0))),"",INDEX('Policy Characteristics'!L:L,MATCH($C406,'Policy Characteristics'!$C:$C,0)))</f>
        <v/>
      </c>
    </row>
    <row r="407" spans="1:18" s="354" customFormat="1" ht="20" customHeight="1">
      <c r="A407" s="354" t="str">
        <f>IF(ISBLANK(INDEX('Policy Characteristics'!A:A,MATCH($C407,'Policy Characteristics'!$C:$C,0))),"",INDEX('Policy Characteristics'!A:A,MATCH($C407,'Policy Characteristics'!$C:$C,0)))</f>
        <v>Electricity Supply</v>
      </c>
      <c r="B407" s="366" t="str">
        <f>IF(ISBLANK(INDEX('Policy Characteristics'!B:B,MATCH($C407,'Policy Characteristics'!$C:$C,0))),"",INDEX('Policy Characteristics'!B:B,MATCH($C407,'Policy Characteristics'!$C:$C,0)))</f>
        <v>Non BAU Mandated Capacity Construction</v>
      </c>
      <c r="C407" s="354" t="str">
        <f t="shared" ref="C407:C429" si="24">C$406</f>
        <v>Boolean Use Non BAU Mandated Capacity Construction Schedule</v>
      </c>
      <c r="D407" s="348" t="s">
        <v>738</v>
      </c>
      <c r="E407" s="253"/>
      <c r="F407" s="348" t="s">
        <v>739</v>
      </c>
      <c r="G407" s="253"/>
      <c r="H407" s="18">
        <v>634</v>
      </c>
      <c r="I407" s="367" t="s">
        <v>680</v>
      </c>
      <c r="J407" s="368" t="str">
        <f>IF(ISBLANK(INDEX('Policy Characteristics'!D:D,MATCH($C407,'Policy Characteristics'!$C:$C,0))),"",INDEX('Policy Characteristics'!D:D,MATCH($C407,'Policy Characteristics'!$C:$C,0)))</f>
        <v>Non BAU Mandated Capacity Construction</v>
      </c>
      <c r="K407" s="354" t="str">
        <f>IF(ISBLANK(INDEX('Policy Characteristics'!E:E,MATCH($C407,'Policy Characteristics'!$C:$C,0))),"",INDEX('Policy Characteristics'!E:E,MATCH($C407,'Policy Characteristics'!$C:$C,0)))</f>
        <v/>
      </c>
      <c r="L407" s="354">
        <f>IF(ISBLANK(INDEX('Policy Characteristics'!F:F,MATCH($C407,'Policy Characteristics'!$C:$C,0))),"",INDEX('Policy Characteristics'!F:F,MATCH($C407,'Policy Characteristics'!$C:$C,0)))</f>
        <v>0</v>
      </c>
      <c r="M407" s="354">
        <f>IF(ISBLANK(INDEX('Policy Characteristics'!G:G,MATCH($C407,'Policy Characteristics'!$C:$C,0))),"",INDEX('Policy Characteristics'!G:G,MATCH($C407,'Policy Characteristics'!$C:$C,0)))</f>
        <v>1</v>
      </c>
      <c r="N407" s="354">
        <f>IF(ISBLANK(INDEX('Policy Characteristics'!H:H,MATCH($C407,'Policy Characteristics'!$C:$C,0))),"",INDEX('Policy Characteristics'!H:H,MATCH($C407,'Policy Characteristics'!$C:$C,0)))</f>
        <v>1</v>
      </c>
      <c r="O407" s="354" t="str">
        <f>IF(ISBLANK(INDEX('Policy Characteristics'!I:I,MATCH($C407,'Policy Characteristics'!$C:$C,0))),"",INDEX('Policy Characteristics'!I:I,MATCH($C407,'Policy Characteristics'!$C:$C,0)))</f>
        <v>on/off</v>
      </c>
      <c r="P407" s="354" t="str">
        <f>IF(ISBLANK(INDEX('[1]Policy Characteristics'!J:J,MATCH($C407,'[1]Policy Characteristics'!$C:$C,0))),"",INDEX('[1]Policy Characteristics'!J:J,MATCH($C407,'[1]Policy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7" s="354" t="str">
        <f>IF(ISBLANK(INDEX('Policy Characteristics'!K:K,MATCH($C407,'Policy Characteristics'!$C:$C,0))),"",INDEX('Policy Characteristics'!K:K,MATCH($C407,'Policy Characteristics'!$C:$C,0)))</f>
        <v/>
      </c>
      <c r="R407" s="354" t="str">
        <f>IF(ISBLANK(INDEX('Policy Characteristics'!L:L,MATCH($C407,'Policy Characteristics'!$C:$C,0))),"",INDEX('Policy Characteristics'!L:L,MATCH($C407,'Policy Characteristics'!$C:$C,0)))</f>
        <v/>
      </c>
    </row>
    <row r="408" spans="1:18" s="354" customFormat="1" ht="20" customHeight="1">
      <c r="A408" s="354" t="str">
        <f>IF(ISBLANK(INDEX('Policy Characteristics'!A:A,MATCH($C408,'Policy Characteristics'!$C:$C,0))),"",INDEX('Policy Characteristics'!A:A,MATCH($C408,'Policy Characteristics'!$C:$C,0)))</f>
        <v>Electricity Supply</v>
      </c>
      <c r="B408" s="366" t="str">
        <f>IF(ISBLANK(INDEX('Policy Characteristics'!B:B,MATCH($C408,'Policy Characteristics'!$C:$C,0))),"",INDEX('Policy Characteristics'!B:B,MATCH($C408,'Policy Characteristics'!$C:$C,0)))</f>
        <v>Non BAU Mandated Capacity Construction</v>
      </c>
      <c r="C408" s="354" t="str">
        <f t="shared" si="24"/>
        <v>Boolean Use Non BAU Mandated Capacity Construction Schedule</v>
      </c>
      <c r="D408" s="348" t="s">
        <v>740</v>
      </c>
      <c r="E408" s="253"/>
      <c r="F408" s="348" t="s">
        <v>741</v>
      </c>
      <c r="G408" s="253"/>
      <c r="H408" s="18">
        <v>1774</v>
      </c>
      <c r="I408" s="367" t="s">
        <v>680</v>
      </c>
      <c r="J408" s="368" t="str">
        <f>IF(ISBLANK(INDEX('Policy Characteristics'!D:D,MATCH($C408,'Policy Characteristics'!$C:$C,0))),"",INDEX('Policy Characteristics'!D:D,MATCH($C408,'Policy Characteristics'!$C:$C,0)))</f>
        <v>Non BAU Mandated Capacity Construction</v>
      </c>
      <c r="K408" s="354" t="str">
        <f>IF(ISBLANK(INDEX('Policy Characteristics'!E:E,MATCH($C408,'Policy Characteristics'!$C:$C,0))),"",INDEX('Policy Characteristics'!E:E,MATCH($C408,'Policy Characteristics'!$C:$C,0)))</f>
        <v/>
      </c>
      <c r="L408" s="354">
        <f>IF(ISBLANK(INDEX('Policy Characteristics'!F:F,MATCH($C408,'Policy Characteristics'!$C:$C,0))),"",INDEX('Policy Characteristics'!F:F,MATCH($C408,'Policy Characteristics'!$C:$C,0)))</f>
        <v>0</v>
      </c>
      <c r="M408" s="354">
        <f>IF(ISBLANK(INDEX('Policy Characteristics'!G:G,MATCH($C408,'Policy Characteristics'!$C:$C,0))),"",INDEX('Policy Characteristics'!G:G,MATCH($C408,'Policy Characteristics'!$C:$C,0)))</f>
        <v>1</v>
      </c>
      <c r="N408" s="354">
        <f>IF(ISBLANK(INDEX('Policy Characteristics'!H:H,MATCH($C408,'Policy Characteristics'!$C:$C,0))),"",INDEX('Policy Characteristics'!H:H,MATCH($C408,'Policy Characteristics'!$C:$C,0)))</f>
        <v>1</v>
      </c>
      <c r="O408" s="354" t="str">
        <f>IF(ISBLANK(INDEX('Policy Characteristics'!I:I,MATCH($C408,'Policy Characteristics'!$C:$C,0))),"",INDEX('Policy Characteristics'!I:I,MATCH($C408,'Policy Characteristics'!$C:$C,0)))</f>
        <v>on/off</v>
      </c>
      <c r="P408" s="354" t="str">
        <f>IF(ISBLANK(INDEX('[1]Policy Characteristics'!J:J,MATCH($C408,'[1]Policy Characteristics'!$C:$C,0))),"",INDEX('[1]Policy Characteristics'!J:J,MATCH($C408,'[1]Policy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8" s="354" t="str">
        <f>IF(ISBLANK(INDEX('Policy Characteristics'!K:K,MATCH($C408,'Policy Characteristics'!$C:$C,0))),"",INDEX('Policy Characteristics'!K:K,MATCH($C408,'Policy Characteristics'!$C:$C,0)))</f>
        <v/>
      </c>
      <c r="R408" s="354" t="str">
        <f>IF(ISBLANK(INDEX('Policy Characteristics'!L:L,MATCH($C408,'Policy Characteristics'!$C:$C,0))),"",INDEX('Policy Characteristics'!L:L,MATCH($C408,'Policy Characteristics'!$C:$C,0)))</f>
        <v/>
      </c>
    </row>
    <row r="409" spans="1:18" s="354" customFormat="1" ht="20" customHeight="1">
      <c r="A409" s="354" t="str">
        <f>IF(ISBLANK(INDEX('Policy Characteristics'!A:A,MATCH($C409,'Policy Characteristics'!$C:$C,0))),"",INDEX('Policy Characteristics'!A:A,MATCH($C409,'Policy Characteristics'!$C:$C,0)))</f>
        <v>Electricity Supply</v>
      </c>
      <c r="B409" s="366" t="str">
        <f>IF(ISBLANK(INDEX('Policy Characteristics'!B:B,MATCH($C409,'Policy Characteristics'!$C:$C,0))),"",INDEX('Policy Characteristics'!B:B,MATCH($C409,'Policy Characteristics'!$C:$C,0)))</f>
        <v>Non BAU Mandated Capacity Construction</v>
      </c>
      <c r="C409" s="354" t="str">
        <f t="shared" si="24"/>
        <v>Boolean Use Non BAU Mandated Capacity Construction Schedule</v>
      </c>
      <c r="D409" s="348" t="s">
        <v>742</v>
      </c>
      <c r="E409" s="253"/>
      <c r="F409" s="348" t="s">
        <v>743</v>
      </c>
      <c r="G409" s="253"/>
      <c r="H409" s="18">
        <v>635</v>
      </c>
      <c r="I409" s="367" t="s">
        <v>680</v>
      </c>
      <c r="J409" s="368" t="str">
        <f>IF(ISBLANK(INDEX('Policy Characteristics'!D:D,MATCH($C409,'Policy Characteristics'!$C:$C,0))),"",INDEX('Policy Characteristics'!D:D,MATCH($C409,'Policy Characteristics'!$C:$C,0)))</f>
        <v>Non BAU Mandated Capacity Construction</v>
      </c>
      <c r="K409" s="354" t="str">
        <f>IF(ISBLANK(INDEX('Policy Characteristics'!E:E,MATCH($C409,'Policy Characteristics'!$C:$C,0))),"",INDEX('Policy Characteristics'!E:E,MATCH($C409,'Policy Characteristics'!$C:$C,0)))</f>
        <v/>
      </c>
      <c r="L409" s="354">
        <f>IF(ISBLANK(INDEX('Policy Characteristics'!F:F,MATCH($C409,'Policy Characteristics'!$C:$C,0))),"",INDEX('Policy Characteristics'!F:F,MATCH($C409,'Policy Characteristics'!$C:$C,0)))</f>
        <v>0</v>
      </c>
      <c r="M409" s="354">
        <f>IF(ISBLANK(INDEX('Policy Characteristics'!G:G,MATCH($C409,'Policy Characteristics'!$C:$C,0))),"",INDEX('Policy Characteristics'!G:G,MATCH($C409,'Policy Characteristics'!$C:$C,0)))</f>
        <v>1</v>
      </c>
      <c r="N409" s="354">
        <f>IF(ISBLANK(INDEX('Policy Characteristics'!H:H,MATCH($C409,'Policy Characteristics'!$C:$C,0))),"",INDEX('Policy Characteristics'!H:H,MATCH($C409,'Policy Characteristics'!$C:$C,0)))</f>
        <v>1</v>
      </c>
      <c r="O409" s="354" t="str">
        <f>IF(ISBLANK(INDEX('Policy Characteristics'!I:I,MATCH($C409,'Policy Characteristics'!$C:$C,0))),"",INDEX('Policy Characteristics'!I:I,MATCH($C409,'Policy Characteristics'!$C:$C,0)))</f>
        <v>on/off</v>
      </c>
      <c r="P409" s="354" t="str">
        <f>IF(ISBLANK(INDEX('[1]Policy Characteristics'!J:J,MATCH($C409,'[1]Policy Characteristics'!$C:$C,0))),"",INDEX('[1]Policy Characteristics'!J:J,MATCH($C409,'[1]Policy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09" s="354" t="str">
        <f>IF(ISBLANK(INDEX('Policy Characteristics'!K:K,MATCH($C409,'Policy Characteristics'!$C:$C,0))),"",INDEX('Policy Characteristics'!K:K,MATCH($C409,'Policy Characteristics'!$C:$C,0)))</f>
        <v/>
      </c>
      <c r="R409" s="354" t="str">
        <f>IF(ISBLANK(INDEX('Policy Characteristics'!L:L,MATCH($C409,'Policy Characteristics'!$C:$C,0))),"",INDEX('Policy Characteristics'!L:L,MATCH($C409,'Policy Characteristics'!$C:$C,0)))</f>
        <v/>
      </c>
    </row>
    <row r="410" spans="1:18" s="354" customFormat="1" ht="20" customHeight="1">
      <c r="A410" s="354" t="str">
        <f>IF(ISBLANK(INDEX('Policy Characteristics'!A:A,MATCH($C410,'Policy Characteristics'!$C:$C,0))),"",INDEX('Policy Characteristics'!A:A,MATCH($C410,'Policy Characteristics'!$C:$C,0)))</f>
        <v>Electricity Supply</v>
      </c>
      <c r="B410" s="366" t="str">
        <f>IF(ISBLANK(INDEX('Policy Characteristics'!B:B,MATCH($C410,'Policy Characteristics'!$C:$C,0))),"",INDEX('Policy Characteristics'!B:B,MATCH($C410,'Policy Characteristics'!$C:$C,0)))</f>
        <v>Non BAU Mandated Capacity Construction</v>
      </c>
      <c r="C410" s="354" t="str">
        <f t="shared" si="24"/>
        <v>Boolean Use Non BAU Mandated Capacity Construction Schedule</v>
      </c>
      <c r="D410" s="348" t="s">
        <v>744</v>
      </c>
      <c r="E410" s="253"/>
      <c r="F410" s="348" t="s">
        <v>745</v>
      </c>
      <c r="G410" s="253"/>
      <c r="H410" s="18">
        <v>636</v>
      </c>
      <c r="I410" s="367" t="s">
        <v>680</v>
      </c>
      <c r="J410" s="368" t="str">
        <f>IF(ISBLANK(INDEX('Policy Characteristics'!D:D,MATCH($C410,'Policy Characteristics'!$C:$C,0))),"",INDEX('Policy Characteristics'!D:D,MATCH($C410,'Policy Characteristics'!$C:$C,0)))</f>
        <v>Non BAU Mandated Capacity Construction</v>
      </c>
      <c r="K410" s="354" t="str">
        <f>IF(ISBLANK(INDEX('Policy Characteristics'!E:E,MATCH($C410,'Policy Characteristics'!$C:$C,0))),"",INDEX('Policy Characteristics'!E:E,MATCH($C410,'Policy Characteristics'!$C:$C,0)))</f>
        <v/>
      </c>
      <c r="L410" s="354">
        <f>IF(ISBLANK(INDEX('Policy Characteristics'!F:F,MATCH($C410,'Policy Characteristics'!$C:$C,0))),"",INDEX('Policy Characteristics'!F:F,MATCH($C410,'Policy Characteristics'!$C:$C,0)))</f>
        <v>0</v>
      </c>
      <c r="M410" s="354">
        <f>IF(ISBLANK(INDEX('Policy Characteristics'!G:G,MATCH($C410,'Policy Characteristics'!$C:$C,0))),"",INDEX('Policy Characteristics'!G:G,MATCH($C410,'Policy Characteristics'!$C:$C,0)))</f>
        <v>1</v>
      </c>
      <c r="N410" s="354">
        <f>IF(ISBLANK(INDEX('Policy Characteristics'!H:H,MATCH($C410,'Policy Characteristics'!$C:$C,0))),"",INDEX('Policy Characteristics'!H:H,MATCH($C410,'Policy Characteristics'!$C:$C,0)))</f>
        <v>1</v>
      </c>
      <c r="O410" s="354" t="str">
        <f>IF(ISBLANK(INDEX('Policy Characteristics'!I:I,MATCH($C410,'Policy Characteristics'!$C:$C,0))),"",INDEX('Policy Characteristics'!I:I,MATCH($C410,'Policy Characteristics'!$C:$C,0)))</f>
        <v>on/off</v>
      </c>
      <c r="P410" s="354" t="str">
        <f>IF(ISBLANK(INDEX('[1]Policy Characteristics'!J:J,MATCH($C410,'[1]Policy Characteristics'!$C:$C,0))),"",INDEX('[1]Policy Characteristics'!J:J,MATCH($C410,'[1]Policy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0" s="354" t="str">
        <f>IF(ISBLANK(INDEX('Policy Characteristics'!K:K,MATCH($C410,'Policy Characteristics'!$C:$C,0))),"",INDEX('Policy Characteristics'!K:K,MATCH($C410,'Policy Characteristics'!$C:$C,0)))</f>
        <v/>
      </c>
      <c r="R410" s="354" t="str">
        <f>IF(ISBLANK(INDEX('Policy Characteristics'!L:L,MATCH($C410,'Policy Characteristics'!$C:$C,0))),"",INDEX('Policy Characteristics'!L:L,MATCH($C410,'Policy Characteristics'!$C:$C,0)))</f>
        <v/>
      </c>
    </row>
    <row r="411" spans="1:18" s="354" customFormat="1" ht="20" customHeight="1">
      <c r="A411" s="354" t="str">
        <f>IF(ISBLANK(INDEX('Policy Characteristics'!A:A,MATCH($C411,'Policy Characteristics'!$C:$C,0))),"",INDEX('Policy Characteristics'!A:A,MATCH($C411,'Policy Characteristics'!$C:$C,0)))</f>
        <v>Electricity Supply</v>
      </c>
      <c r="B411" s="366" t="str">
        <f>IF(ISBLANK(INDEX('Policy Characteristics'!B:B,MATCH($C411,'Policy Characteristics'!$C:$C,0))),"",INDEX('Policy Characteristics'!B:B,MATCH($C411,'Policy Characteristics'!$C:$C,0)))</f>
        <v>Non BAU Mandated Capacity Construction</v>
      </c>
      <c r="C411" s="354" t="str">
        <f t="shared" si="24"/>
        <v>Boolean Use Non BAU Mandated Capacity Construction Schedule</v>
      </c>
      <c r="D411" s="348" t="s">
        <v>746</v>
      </c>
      <c r="E411" s="253"/>
      <c r="F411" s="348" t="s">
        <v>747</v>
      </c>
      <c r="G411" s="253"/>
      <c r="H411" s="18">
        <v>637</v>
      </c>
      <c r="I411" s="367" t="s">
        <v>670</v>
      </c>
      <c r="J411" s="368" t="str">
        <f>IF(ISBLANK(INDEX('Policy Characteristics'!D:D,MATCH($C411,'Policy Characteristics'!$C:$C,0))),"",INDEX('Policy Characteristics'!D:D,MATCH($C411,'Policy Characteristics'!$C:$C,0)))</f>
        <v>Non BAU Mandated Capacity Construction</v>
      </c>
      <c r="K411" s="354" t="str">
        <f>IF(ISBLANK(INDEX('Policy Characteristics'!E:E,MATCH($C411,'Policy Characteristics'!$C:$C,0))),"",INDEX('Policy Characteristics'!E:E,MATCH($C411,'Policy Characteristics'!$C:$C,0)))</f>
        <v/>
      </c>
      <c r="L411" s="354">
        <f>IF(ISBLANK(INDEX('Policy Characteristics'!F:F,MATCH($C411,'Policy Characteristics'!$C:$C,0))),"",INDEX('Policy Characteristics'!F:F,MATCH($C411,'Policy Characteristics'!$C:$C,0)))</f>
        <v>0</v>
      </c>
      <c r="M411" s="354">
        <f>IF(ISBLANK(INDEX('Policy Characteristics'!G:G,MATCH($C411,'Policy Characteristics'!$C:$C,0))),"",INDEX('Policy Characteristics'!G:G,MATCH($C411,'Policy Characteristics'!$C:$C,0)))</f>
        <v>1</v>
      </c>
      <c r="N411" s="354">
        <f>IF(ISBLANK(INDEX('Policy Characteristics'!H:H,MATCH($C411,'Policy Characteristics'!$C:$C,0))),"",INDEX('Policy Characteristics'!H:H,MATCH($C411,'Policy Characteristics'!$C:$C,0)))</f>
        <v>1</v>
      </c>
      <c r="O411" s="354" t="str">
        <f>IF(ISBLANK(INDEX('Policy Characteristics'!I:I,MATCH($C411,'Policy Characteristics'!$C:$C,0))),"",INDEX('Policy Characteristics'!I:I,MATCH($C411,'Policy Characteristics'!$C:$C,0)))</f>
        <v>on/off</v>
      </c>
      <c r="P411" s="354" t="str">
        <f>IF(ISBLANK(INDEX('[1]Policy Characteristics'!J:J,MATCH($C411,'[1]Policy Characteristics'!$C:$C,0))),"",INDEX('[1]Policy Characteristics'!J:J,MATCH($C411,'[1]Policy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1" s="354" t="str">
        <f>IF(ISBLANK(INDEX('Policy Characteristics'!K:K,MATCH($C411,'Policy Characteristics'!$C:$C,0))),"",INDEX('Policy Characteristics'!K:K,MATCH($C411,'Policy Characteristics'!$C:$C,0)))</f>
        <v/>
      </c>
      <c r="R411" s="354" t="str">
        <f>IF(ISBLANK(INDEX('Policy Characteristics'!L:L,MATCH($C411,'Policy Characteristics'!$C:$C,0))),"",INDEX('Policy Characteristics'!L:L,MATCH($C411,'Policy Characteristics'!$C:$C,0)))</f>
        <v/>
      </c>
    </row>
    <row r="412" spans="1:18" s="354" customFormat="1" ht="20" customHeight="1">
      <c r="A412" s="354" t="str">
        <f>IF(ISBLANK(INDEX('Policy Characteristics'!A:A,MATCH($C412,'Policy Characteristics'!$C:$C,0))),"",INDEX('Policy Characteristics'!A:A,MATCH($C412,'Policy Characteristics'!$C:$C,0)))</f>
        <v>Electricity Supply</v>
      </c>
      <c r="B412" s="366" t="str">
        <f>IF(ISBLANK(INDEX('Policy Characteristics'!B:B,MATCH($C412,'Policy Characteristics'!$C:$C,0))),"",INDEX('Policy Characteristics'!B:B,MATCH($C412,'Policy Characteristics'!$C:$C,0)))</f>
        <v>Non BAU Mandated Capacity Construction</v>
      </c>
      <c r="C412" s="354" t="str">
        <f t="shared" si="24"/>
        <v>Boolean Use Non BAU Mandated Capacity Construction Schedule</v>
      </c>
      <c r="D412" s="348" t="s">
        <v>748</v>
      </c>
      <c r="E412" s="253"/>
      <c r="F412" s="348" t="s">
        <v>749</v>
      </c>
      <c r="G412" s="253"/>
      <c r="H412" s="18">
        <v>638</v>
      </c>
      <c r="I412" s="367" t="s">
        <v>670</v>
      </c>
      <c r="J412" s="368" t="str">
        <f>IF(ISBLANK(INDEX('Policy Characteristics'!D:D,MATCH($C412,'Policy Characteristics'!$C:$C,0))),"",INDEX('Policy Characteristics'!D:D,MATCH($C412,'Policy Characteristics'!$C:$C,0)))</f>
        <v>Non BAU Mandated Capacity Construction</v>
      </c>
      <c r="K412" s="354" t="str">
        <f>IF(ISBLANK(INDEX('Policy Characteristics'!E:E,MATCH($C412,'Policy Characteristics'!$C:$C,0))),"",INDEX('Policy Characteristics'!E:E,MATCH($C412,'Policy Characteristics'!$C:$C,0)))</f>
        <v/>
      </c>
      <c r="L412" s="354">
        <f>IF(ISBLANK(INDEX('Policy Characteristics'!F:F,MATCH($C412,'Policy Characteristics'!$C:$C,0))),"",INDEX('Policy Characteristics'!F:F,MATCH($C412,'Policy Characteristics'!$C:$C,0)))</f>
        <v>0</v>
      </c>
      <c r="M412" s="354">
        <f>IF(ISBLANK(INDEX('Policy Characteristics'!G:G,MATCH($C412,'Policy Characteristics'!$C:$C,0))),"",INDEX('Policy Characteristics'!G:G,MATCH($C412,'Policy Characteristics'!$C:$C,0)))</f>
        <v>1</v>
      </c>
      <c r="N412" s="354">
        <f>IF(ISBLANK(INDEX('Policy Characteristics'!H:H,MATCH($C412,'Policy Characteristics'!$C:$C,0))),"",INDEX('Policy Characteristics'!H:H,MATCH($C412,'Policy Characteristics'!$C:$C,0)))</f>
        <v>1</v>
      </c>
      <c r="O412" s="354" t="str">
        <f>IF(ISBLANK(INDEX('Policy Characteristics'!I:I,MATCH($C412,'Policy Characteristics'!$C:$C,0))),"",INDEX('Policy Characteristics'!I:I,MATCH($C412,'Policy Characteristics'!$C:$C,0)))</f>
        <v>on/off</v>
      </c>
      <c r="P412" s="354" t="str">
        <f>IF(ISBLANK(INDEX('[1]Policy Characteristics'!J:J,MATCH($C412,'[1]Policy Characteristics'!$C:$C,0))),"",INDEX('[1]Policy Characteristics'!J:J,MATCH($C412,'[1]Policy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2" s="354" t="str">
        <f>IF(ISBLANK(INDEX('Policy Characteristics'!K:K,MATCH($C412,'Policy Characteristics'!$C:$C,0))),"",INDEX('Policy Characteristics'!K:K,MATCH($C412,'Policy Characteristics'!$C:$C,0)))</f>
        <v/>
      </c>
      <c r="R412" s="354" t="str">
        <f>IF(ISBLANK(INDEX('Policy Characteristics'!L:L,MATCH($C412,'Policy Characteristics'!$C:$C,0))),"",INDEX('Policy Characteristics'!L:L,MATCH($C412,'Policy Characteristics'!$C:$C,0)))</f>
        <v/>
      </c>
    </row>
    <row r="413" spans="1:18" s="354" customFormat="1" ht="20" customHeight="1">
      <c r="A413" s="354" t="str">
        <f>IF(ISBLANK(INDEX('Policy Characteristics'!A:A,MATCH($C413,'Policy Characteristics'!$C:$C,0))),"",INDEX('Policy Characteristics'!A:A,MATCH($C413,'Policy Characteristics'!$C:$C,0)))</f>
        <v>Electricity Supply</v>
      </c>
      <c r="B413" s="366" t="str">
        <f>IF(ISBLANK(INDEX('Policy Characteristics'!B:B,MATCH($C413,'Policy Characteristics'!$C:$C,0))),"",INDEX('Policy Characteristics'!B:B,MATCH($C413,'Policy Characteristics'!$C:$C,0)))</f>
        <v>Non BAU Mandated Capacity Construction</v>
      </c>
      <c r="C413" s="354" t="str">
        <f t="shared" si="24"/>
        <v>Boolean Use Non BAU Mandated Capacity Construction Schedule</v>
      </c>
      <c r="D413" s="348" t="s">
        <v>750</v>
      </c>
      <c r="E413" s="253"/>
      <c r="F413" s="348" t="s">
        <v>751</v>
      </c>
      <c r="G413" s="253"/>
      <c r="H413" s="18">
        <v>639</v>
      </c>
      <c r="I413" s="367" t="s">
        <v>680</v>
      </c>
      <c r="J413" s="368" t="str">
        <f>IF(ISBLANK(INDEX('Policy Characteristics'!D:D,MATCH($C413,'Policy Characteristics'!$C:$C,0))),"",INDEX('Policy Characteristics'!D:D,MATCH($C413,'Policy Characteristics'!$C:$C,0)))</f>
        <v>Non BAU Mandated Capacity Construction</v>
      </c>
      <c r="K413" s="354" t="str">
        <f>IF(ISBLANK(INDEX('Policy Characteristics'!E:E,MATCH($C413,'Policy Characteristics'!$C:$C,0))),"",INDEX('Policy Characteristics'!E:E,MATCH($C413,'Policy Characteristics'!$C:$C,0)))</f>
        <v/>
      </c>
      <c r="L413" s="354">
        <f>IF(ISBLANK(INDEX('Policy Characteristics'!F:F,MATCH($C413,'Policy Characteristics'!$C:$C,0))),"",INDEX('Policy Characteristics'!F:F,MATCH($C413,'Policy Characteristics'!$C:$C,0)))</f>
        <v>0</v>
      </c>
      <c r="M413" s="354">
        <f>IF(ISBLANK(INDEX('Policy Characteristics'!G:G,MATCH($C413,'Policy Characteristics'!$C:$C,0))),"",INDEX('Policy Characteristics'!G:G,MATCH($C413,'Policy Characteristics'!$C:$C,0)))</f>
        <v>1</v>
      </c>
      <c r="N413" s="354">
        <f>IF(ISBLANK(INDEX('Policy Characteristics'!H:H,MATCH($C413,'Policy Characteristics'!$C:$C,0))),"",INDEX('Policy Characteristics'!H:H,MATCH($C413,'Policy Characteristics'!$C:$C,0)))</f>
        <v>1</v>
      </c>
      <c r="O413" s="354" t="str">
        <f>IF(ISBLANK(INDEX('Policy Characteristics'!I:I,MATCH($C413,'Policy Characteristics'!$C:$C,0))),"",INDEX('Policy Characteristics'!I:I,MATCH($C413,'Policy Characteristics'!$C:$C,0)))</f>
        <v>on/off</v>
      </c>
      <c r="P413" s="354" t="str">
        <f>IF(ISBLANK(INDEX('[1]Policy Characteristics'!J:J,MATCH($C413,'[1]Policy Characteristics'!$C:$C,0))),"",INDEX('[1]Policy Characteristics'!J:J,MATCH($C413,'[1]Policy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3" s="354" t="str">
        <f>IF(ISBLANK(INDEX('Policy Characteristics'!K:K,MATCH($C413,'Policy Characteristics'!$C:$C,0))),"",INDEX('Policy Characteristics'!K:K,MATCH($C413,'Policy Characteristics'!$C:$C,0)))</f>
        <v/>
      </c>
      <c r="R413" s="354" t="str">
        <f>IF(ISBLANK(INDEX('Policy Characteristics'!L:L,MATCH($C413,'Policy Characteristics'!$C:$C,0))),"",INDEX('Policy Characteristics'!L:L,MATCH($C413,'Policy Characteristics'!$C:$C,0)))</f>
        <v/>
      </c>
    </row>
    <row r="414" spans="1:18" s="354" customFormat="1" ht="20" customHeight="1">
      <c r="A414" s="354" t="str">
        <f>IF(ISBLANK(INDEX('Policy Characteristics'!A:A,MATCH($C414,'Policy Characteristics'!$C:$C,0))),"",INDEX('Policy Characteristics'!A:A,MATCH($C414,'Policy Characteristics'!$C:$C,0)))</f>
        <v>Electricity Supply</v>
      </c>
      <c r="B414" s="366" t="str">
        <f>IF(ISBLANK(INDEX('Policy Characteristics'!B:B,MATCH($C414,'Policy Characteristics'!$C:$C,0))),"",INDEX('Policy Characteristics'!B:B,MATCH($C414,'Policy Characteristics'!$C:$C,0)))</f>
        <v>Non BAU Mandated Capacity Construction</v>
      </c>
      <c r="C414" s="354" t="str">
        <f t="shared" si="24"/>
        <v>Boolean Use Non BAU Mandated Capacity Construction Schedule</v>
      </c>
      <c r="D414" s="348" t="s">
        <v>752</v>
      </c>
      <c r="E414" s="253"/>
      <c r="F414" s="348" t="s">
        <v>753</v>
      </c>
      <c r="G414" s="253"/>
      <c r="H414" s="18">
        <v>640</v>
      </c>
      <c r="I414" s="367" t="s">
        <v>680</v>
      </c>
      <c r="J414" s="368" t="str">
        <f>IF(ISBLANK(INDEX('Policy Characteristics'!D:D,MATCH($C414,'Policy Characteristics'!$C:$C,0))),"",INDEX('Policy Characteristics'!D:D,MATCH($C414,'Policy Characteristics'!$C:$C,0)))</f>
        <v>Non BAU Mandated Capacity Construction</v>
      </c>
      <c r="K414" s="354" t="str">
        <f>IF(ISBLANK(INDEX('Policy Characteristics'!E:E,MATCH($C414,'Policy Characteristics'!$C:$C,0))),"",INDEX('Policy Characteristics'!E:E,MATCH($C414,'Policy Characteristics'!$C:$C,0)))</f>
        <v/>
      </c>
      <c r="L414" s="354">
        <f>IF(ISBLANK(INDEX('Policy Characteristics'!F:F,MATCH($C414,'Policy Characteristics'!$C:$C,0))),"",INDEX('Policy Characteristics'!F:F,MATCH($C414,'Policy Characteristics'!$C:$C,0)))</f>
        <v>0</v>
      </c>
      <c r="M414" s="354">
        <f>IF(ISBLANK(INDEX('Policy Characteristics'!G:G,MATCH($C414,'Policy Characteristics'!$C:$C,0))),"",INDEX('Policy Characteristics'!G:G,MATCH($C414,'Policy Characteristics'!$C:$C,0)))</f>
        <v>1</v>
      </c>
      <c r="N414" s="354">
        <f>IF(ISBLANK(INDEX('Policy Characteristics'!H:H,MATCH($C414,'Policy Characteristics'!$C:$C,0))),"",INDEX('Policy Characteristics'!H:H,MATCH($C414,'Policy Characteristics'!$C:$C,0)))</f>
        <v>1</v>
      </c>
      <c r="O414" s="354" t="str">
        <f>IF(ISBLANK(INDEX('Policy Characteristics'!I:I,MATCH($C414,'Policy Characteristics'!$C:$C,0))),"",INDEX('Policy Characteristics'!I:I,MATCH($C414,'Policy Characteristics'!$C:$C,0)))</f>
        <v>on/off</v>
      </c>
      <c r="P414" s="354" t="str">
        <f>IF(ISBLANK(INDEX('[1]Policy Characteristics'!J:J,MATCH($C414,'[1]Policy Characteristics'!$C:$C,0))),"",INDEX('[1]Policy Characteristics'!J:J,MATCH($C414,'[1]Policy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4" s="354" t="str">
        <f>IF(ISBLANK(INDEX('Policy Characteristics'!K:K,MATCH($C414,'Policy Characteristics'!$C:$C,0))),"",INDEX('Policy Characteristics'!K:K,MATCH($C414,'Policy Characteristics'!$C:$C,0)))</f>
        <v/>
      </c>
      <c r="R414" s="354" t="str">
        <f>IF(ISBLANK(INDEX('Policy Characteristics'!L:L,MATCH($C414,'Policy Characteristics'!$C:$C,0))),"",INDEX('Policy Characteristics'!L:L,MATCH($C414,'Policy Characteristics'!$C:$C,0)))</f>
        <v/>
      </c>
    </row>
    <row r="415" spans="1:18" s="354" customFormat="1" ht="20" customHeight="1">
      <c r="A415" s="354" t="str">
        <f>IF(ISBLANK(INDEX('Policy Characteristics'!A:A,MATCH($C415,'Policy Characteristics'!$C:$C,0))),"",INDEX('Policy Characteristics'!A:A,MATCH($C415,'Policy Characteristics'!$C:$C,0)))</f>
        <v>Electricity Supply</v>
      </c>
      <c r="B415" s="366" t="str">
        <f>IF(ISBLANK(INDEX('Policy Characteristics'!B:B,MATCH($C415,'Policy Characteristics'!$C:$C,0))),"",INDEX('Policy Characteristics'!B:B,MATCH($C415,'Policy Characteristics'!$C:$C,0)))</f>
        <v>Non BAU Mandated Capacity Construction</v>
      </c>
      <c r="C415" s="354" t="str">
        <f t="shared" si="24"/>
        <v>Boolean Use Non BAU Mandated Capacity Construction Schedule</v>
      </c>
      <c r="D415" s="348" t="s">
        <v>754</v>
      </c>
      <c r="E415" s="253"/>
      <c r="F415" s="348" t="s">
        <v>755</v>
      </c>
      <c r="G415" s="253"/>
      <c r="H415" s="18">
        <v>641</v>
      </c>
      <c r="I415" s="367" t="s">
        <v>680</v>
      </c>
      <c r="J415" s="368" t="str">
        <f>IF(ISBLANK(INDEX('Policy Characteristics'!D:D,MATCH($C415,'Policy Characteristics'!$C:$C,0))),"",INDEX('Policy Characteristics'!D:D,MATCH($C415,'Policy Characteristics'!$C:$C,0)))</f>
        <v>Non BAU Mandated Capacity Construction</v>
      </c>
      <c r="K415" s="354" t="str">
        <f>IF(ISBLANK(INDEX('Policy Characteristics'!E:E,MATCH($C415,'Policy Characteristics'!$C:$C,0))),"",INDEX('Policy Characteristics'!E:E,MATCH($C415,'Policy Characteristics'!$C:$C,0)))</f>
        <v/>
      </c>
      <c r="L415" s="354">
        <f>IF(ISBLANK(INDEX('Policy Characteristics'!F:F,MATCH($C415,'Policy Characteristics'!$C:$C,0))),"",INDEX('Policy Characteristics'!F:F,MATCH($C415,'Policy Characteristics'!$C:$C,0)))</f>
        <v>0</v>
      </c>
      <c r="M415" s="354">
        <f>IF(ISBLANK(INDEX('Policy Characteristics'!G:G,MATCH($C415,'Policy Characteristics'!$C:$C,0))),"",INDEX('Policy Characteristics'!G:G,MATCH($C415,'Policy Characteristics'!$C:$C,0)))</f>
        <v>1</v>
      </c>
      <c r="N415" s="354">
        <f>IF(ISBLANK(INDEX('Policy Characteristics'!H:H,MATCH($C415,'Policy Characteristics'!$C:$C,0))),"",INDEX('Policy Characteristics'!H:H,MATCH($C415,'Policy Characteristics'!$C:$C,0)))</f>
        <v>1</v>
      </c>
      <c r="O415" s="354" t="str">
        <f>IF(ISBLANK(INDEX('Policy Characteristics'!I:I,MATCH($C415,'Policy Characteristics'!$C:$C,0))),"",INDEX('Policy Characteristics'!I:I,MATCH($C415,'Policy Characteristics'!$C:$C,0)))</f>
        <v>on/off</v>
      </c>
      <c r="P415" s="354" t="str">
        <f>IF(ISBLANK(INDEX('[1]Policy Characteristics'!J:J,MATCH($C415,'[1]Policy Characteristics'!$C:$C,0))),"",INDEX('[1]Policy Characteristics'!J:J,MATCH($C415,'[1]Policy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5" s="354" t="str">
        <f>IF(ISBLANK(INDEX('Policy Characteristics'!K:K,MATCH($C415,'Policy Characteristics'!$C:$C,0))),"",INDEX('Policy Characteristics'!K:K,MATCH($C415,'Policy Characteristics'!$C:$C,0)))</f>
        <v/>
      </c>
      <c r="R415" s="354" t="str">
        <f>IF(ISBLANK(INDEX('Policy Characteristics'!L:L,MATCH($C415,'Policy Characteristics'!$C:$C,0))),"",INDEX('Policy Characteristics'!L:L,MATCH($C415,'Policy Characteristics'!$C:$C,0)))</f>
        <v/>
      </c>
    </row>
    <row r="416" spans="1:18" s="354" customFormat="1" ht="20" customHeight="1">
      <c r="A416" s="354" t="str">
        <f>IF(ISBLANK(INDEX('Policy Characteristics'!A:A,MATCH($C416,'Policy Characteristics'!$C:$C,0))),"",INDEX('Policy Characteristics'!A:A,MATCH($C416,'Policy Characteristics'!$C:$C,0)))</f>
        <v>Electricity Supply</v>
      </c>
      <c r="B416" s="366" t="str">
        <f>IF(ISBLANK(INDEX('Policy Characteristics'!B:B,MATCH($C416,'Policy Characteristics'!$C:$C,0))),"",INDEX('Policy Characteristics'!B:B,MATCH($C416,'Policy Characteristics'!$C:$C,0)))</f>
        <v>Non BAU Mandated Capacity Construction</v>
      </c>
      <c r="C416" s="354" t="str">
        <f t="shared" si="24"/>
        <v>Boolean Use Non BAU Mandated Capacity Construction Schedule</v>
      </c>
      <c r="D416" s="348" t="s">
        <v>756</v>
      </c>
      <c r="E416" s="253"/>
      <c r="F416" s="348" t="s">
        <v>757</v>
      </c>
      <c r="G416" s="253"/>
      <c r="H416" s="18">
        <v>642</v>
      </c>
      <c r="I416" s="367" t="s">
        <v>680</v>
      </c>
      <c r="J416" s="368" t="str">
        <f>IF(ISBLANK(INDEX('Policy Characteristics'!D:D,MATCH($C416,'Policy Characteristics'!$C:$C,0))),"",INDEX('Policy Characteristics'!D:D,MATCH($C416,'Policy Characteristics'!$C:$C,0)))</f>
        <v>Non BAU Mandated Capacity Construction</v>
      </c>
      <c r="K416" s="354" t="str">
        <f>IF(ISBLANK(INDEX('Policy Characteristics'!E:E,MATCH($C416,'Policy Characteristics'!$C:$C,0))),"",INDEX('Policy Characteristics'!E:E,MATCH($C416,'Policy Characteristics'!$C:$C,0)))</f>
        <v/>
      </c>
      <c r="L416" s="354">
        <f>IF(ISBLANK(INDEX('Policy Characteristics'!F:F,MATCH($C416,'Policy Characteristics'!$C:$C,0))),"",INDEX('Policy Characteristics'!F:F,MATCH($C416,'Policy Characteristics'!$C:$C,0)))</f>
        <v>0</v>
      </c>
      <c r="M416" s="354">
        <f>IF(ISBLANK(INDEX('Policy Characteristics'!G:G,MATCH($C416,'Policy Characteristics'!$C:$C,0))),"",INDEX('Policy Characteristics'!G:G,MATCH($C416,'Policy Characteristics'!$C:$C,0)))</f>
        <v>1</v>
      </c>
      <c r="N416" s="354">
        <f>IF(ISBLANK(INDEX('Policy Characteristics'!H:H,MATCH($C416,'Policy Characteristics'!$C:$C,0))),"",INDEX('Policy Characteristics'!H:H,MATCH($C416,'Policy Characteristics'!$C:$C,0)))</f>
        <v>1</v>
      </c>
      <c r="O416" s="354" t="str">
        <f>IF(ISBLANK(INDEX('Policy Characteristics'!I:I,MATCH($C416,'Policy Characteristics'!$C:$C,0))),"",INDEX('Policy Characteristics'!I:I,MATCH($C416,'Policy Characteristics'!$C:$C,0)))</f>
        <v>on/off</v>
      </c>
      <c r="P416" s="354" t="str">
        <f>IF(ISBLANK(INDEX('[1]Policy Characteristics'!J:J,MATCH($C416,'[1]Policy Characteristics'!$C:$C,0))),"",INDEX('[1]Policy Characteristics'!J:J,MATCH($C416,'[1]Policy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6" s="354" t="str">
        <f>IF(ISBLANK(INDEX('Policy Characteristics'!K:K,MATCH($C416,'Policy Characteristics'!$C:$C,0))),"",INDEX('Policy Characteristics'!K:K,MATCH($C416,'Policy Characteristics'!$C:$C,0)))</f>
        <v/>
      </c>
      <c r="R416" s="354" t="str">
        <f>IF(ISBLANK(INDEX('Policy Characteristics'!L:L,MATCH($C416,'Policy Characteristics'!$C:$C,0))),"",INDEX('Policy Characteristics'!L:L,MATCH($C416,'Policy Characteristics'!$C:$C,0)))</f>
        <v/>
      </c>
    </row>
    <row r="417" spans="1:18" s="354" customFormat="1" ht="20" customHeight="1">
      <c r="A417" s="354" t="str">
        <f>IF(ISBLANK(INDEX('Policy Characteristics'!A:A,MATCH($C417,'Policy Characteristics'!$C:$C,0))),"",INDEX('Policy Characteristics'!A:A,MATCH($C417,'Policy Characteristics'!$C:$C,0)))</f>
        <v>Electricity Supply</v>
      </c>
      <c r="B417" s="366" t="str">
        <f>IF(ISBLANK(INDEX('Policy Characteristics'!B:B,MATCH($C417,'Policy Characteristics'!$C:$C,0))),"",INDEX('Policy Characteristics'!B:B,MATCH($C417,'Policy Characteristics'!$C:$C,0)))</f>
        <v>Non BAU Mandated Capacity Construction</v>
      </c>
      <c r="C417" s="354" t="str">
        <f t="shared" si="24"/>
        <v>Boolean Use Non BAU Mandated Capacity Construction Schedule</v>
      </c>
      <c r="D417" s="348" t="s">
        <v>758</v>
      </c>
      <c r="E417" s="253"/>
      <c r="F417" s="348" t="s">
        <v>759</v>
      </c>
      <c r="G417" s="253"/>
      <c r="H417" s="18">
        <v>643</v>
      </c>
      <c r="I417" s="367" t="s">
        <v>680</v>
      </c>
      <c r="J417" s="368" t="str">
        <f>IF(ISBLANK(INDEX('Policy Characteristics'!D:D,MATCH($C417,'Policy Characteristics'!$C:$C,0))),"",INDEX('Policy Characteristics'!D:D,MATCH($C417,'Policy Characteristics'!$C:$C,0)))</f>
        <v>Non BAU Mandated Capacity Construction</v>
      </c>
      <c r="K417" s="354" t="str">
        <f>IF(ISBLANK(INDEX('Policy Characteristics'!E:E,MATCH($C417,'Policy Characteristics'!$C:$C,0))),"",INDEX('Policy Characteristics'!E:E,MATCH($C417,'Policy Characteristics'!$C:$C,0)))</f>
        <v/>
      </c>
      <c r="L417" s="354">
        <f>IF(ISBLANK(INDEX('Policy Characteristics'!F:F,MATCH($C417,'Policy Characteristics'!$C:$C,0))),"",INDEX('Policy Characteristics'!F:F,MATCH($C417,'Policy Characteristics'!$C:$C,0)))</f>
        <v>0</v>
      </c>
      <c r="M417" s="354">
        <f>IF(ISBLANK(INDEX('Policy Characteristics'!G:G,MATCH($C417,'Policy Characteristics'!$C:$C,0))),"",INDEX('Policy Characteristics'!G:G,MATCH($C417,'Policy Characteristics'!$C:$C,0)))</f>
        <v>1</v>
      </c>
      <c r="N417" s="354">
        <f>IF(ISBLANK(INDEX('Policy Characteristics'!H:H,MATCH($C417,'Policy Characteristics'!$C:$C,0))),"",INDEX('Policy Characteristics'!H:H,MATCH($C417,'Policy Characteristics'!$C:$C,0)))</f>
        <v>1</v>
      </c>
      <c r="O417" s="354" t="str">
        <f>IF(ISBLANK(INDEX('Policy Characteristics'!I:I,MATCH($C417,'Policy Characteristics'!$C:$C,0))),"",INDEX('Policy Characteristics'!I:I,MATCH($C417,'Policy Characteristics'!$C:$C,0)))</f>
        <v>on/off</v>
      </c>
      <c r="P417" s="354" t="str">
        <f>IF(ISBLANK(INDEX('[1]Policy Characteristics'!J:J,MATCH($C417,'[1]Policy Characteristics'!$C:$C,0))),"",INDEX('[1]Policy Characteristics'!J:J,MATCH($C417,'[1]Policy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7" s="354" t="str">
        <f>IF(ISBLANK(INDEX('Policy Characteristics'!K:K,MATCH($C417,'Policy Characteristics'!$C:$C,0))),"",INDEX('Policy Characteristics'!K:K,MATCH($C417,'Policy Characteristics'!$C:$C,0)))</f>
        <v/>
      </c>
      <c r="R417" s="354" t="str">
        <f>IF(ISBLANK(INDEX('Policy Characteristics'!L:L,MATCH($C417,'Policy Characteristics'!$C:$C,0))),"",INDEX('Policy Characteristics'!L:L,MATCH($C417,'Policy Characteristics'!$C:$C,0)))</f>
        <v/>
      </c>
    </row>
    <row r="418" spans="1:18" s="354" customFormat="1" ht="20" customHeight="1">
      <c r="A418" s="354" t="str">
        <f>IF(ISBLANK(INDEX('Policy Characteristics'!A:A,MATCH($C418,'Policy Characteristics'!$C:$C,0))),"",INDEX('Policy Characteristics'!A:A,MATCH($C418,'Policy Characteristics'!$C:$C,0)))</f>
        <v>Electricity Supply</v>
      </c>
      <c r="B418" s="366" t="str">
        <f>IF(ISBLANK(INDEX('Policy Characteristics'!B:B,MATCH($C418,'Policy Characteristics'!$C:$C,0))),"",INDEX('Policy Characteristics'!B:B,MATCH($C418,'Policy Characteristics'!$C:$C,0)))</f>
        <v>Non BAU Mandated Capacity Construction</v>
      </c>
      <c r="C418" s="354" t="str">
        <f t="shared" si="24"/>
        <v>Boolean Use Non BAU Mandated Capacity Construction Schedule</v>
      </c>
      <c r="D418" s="348" t="s">
        <v>760</v>
      </c>
      <c r="E418" s="253"/>
      <c r="F418" s="348" t="s">
        <v>761</v>
      </c>
      <c r="G418" s="253"/>
      <c r="H418" s="18">
        <v>644</v>
      </c>
      <c r="I418" s="367" t="s">
        <v>680</v>
      </c>
      <c r="J418" s="368" t="str">
        <f>IF(ISBLANK(INDEX('Policy Characteristics'!D:D,MATCH($C418,'Policy Characteristics'!$C:$C,0))),"",INDEX('Policy Characteristics'!D:D,MATCH($C418,'Policy Characteristics'!$C:$C,0)))</f>
        <v>Non BAU Mandated Capacity Construction</v>
      </c>
      <c r="K418" s="354" t="str">
        <f>IF(ISBLANK(INDEX('Policy Characteristics'!E:E,MATCH($C418,'Policy Characteristics'!$C:$C,0))),"",INDEX('Policy Characteristics'!E:E,MATCH($C418,'Policy Characteristics'!$C:$C,0)))</f>
        <v/>
      </c>
      <c r="L418" s="354">
        <f>IF(ISBLANK(INDEX('Policy Characteristics'!F:F,MATCH($C418,'Policy Characteristics'!$C:$C,0))),"",INDEX('Policy Characteristics'!F:F,MATCH($C418,'Policy Characteristics'!$C:$C,0)))</f>
        <v>0</v>
      </c>
      <c r="M418" s="354">
        <f>IF(ISBLANK(INDEX('Policy Characteristics'!G:G,MATCH($C418,'Policy Characteristics'!$C:$C,0))),"",INDEX('Policy Characteristics'!G:G,MATCH($C418,'Policy Characteristics'!$C:$C,0)))</f>
        <v>1</v>
      </c>
      <c r="N418" s="354">
        <f>IF(ISBLANK(INDEX('Policy Characteristics'!H:H,MATCH($C418,'Policy Characteristics'!$C:$C,0))),"",INDEX('Policy Characteristics'!H:H,MATCH($C418,'Policy Characteristics'!$C:$C,0)))</f>
        <v>1</v>
      </c>
      <c r="O418" s="354" t="str">
        <f>IF(ISBLANK(INDEX('Policy Characteristics'!I:I,MATCH($C418,'Policy Characteristics'!$C:$C,0))),"",INDEX('Policy Characteristics'!I:I,MATCH($C418,'Policy Characteristics'!$C:$C,0)))</f>
        <v>on/off</v>
      </c>
      <c r="P418" s="354" t="str">
        <f>IF(ISBLANK(INDEX('[1]Policy Characteristics'!J:J,MATCH($C418,'[1]Policy Characteristics'!$C:$C,0))),"",INDEX('[1]Policy Characteristics'!J:J,MATCH($C418,'[1]Policy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8" s="354" t="str">
        <f>IF(ISBLANK(INDEX('Policy Characteristics'!K:K,MATCH($C418,'Policy Characteristics'!$C:$C,0))),"",INDEX('Policy Characteristics'!K:K,MATCH($C418,'Policy Characteristics'!$C:$C,0)))</f>
        <v/>
      </c>
      <c r="R418" s="354" t="str">
        <f>IF(ISBLANK(INDEX('Policy Characteristics'!L:L,MATCH($C418,'Policy Characteristics'!$C:$C,0))),"",INDEX('Policy Characteristics'!L:L,MATCH($C418,'Policy Characteristics'!$C:$C,0)))</f>
        <v/>
      </c>
    </row>
    <row r="419" spans="1:18" s="354" customFormat="1" ht="20" customHeight="1">
      <c r="A419" s="354" t="str">
        <f>IF(ISBLANK(INDEX('Policy Characteristics'!A:A,MATCH($C419,'Policy Characteristics'!$C:$C,0))),"",INDEX('Policy Characteristics'!A:A,MATCH($C419,'Policy Characteristics'!$C:$C,0)))</f>
        <v>Electricity Supply</v>
      </c>
      <c r="B419" s="366" t="str">
        <f>IF(ISBLANK(INDEX('Policy Characteristics'!B:B,MATCH($C419,'Policy Characteristics'!$C:$C,0))),"",INDEX('Policy Characteristics'!B:B,MATCH($C419,'Policy Characteristics'!$C:$C,0)))</f>
        <v>Non BAU Mandated Capacity Construction</v>
      </c>
      <c r="C419" s="354" t="str">
        <f t="shared" si="24"/>
        <v>Boolean Use Non BAU Mandated Capacity Construction Schedule</v>
      </c>
      <c r="D419" s="348" t="s">
        <v>762</v>
      </c>
      <c r="E419" s="253"/>
      <c r="F419" s="348" t="s">
        <v>763</v>
      </c>
      <c r="G419" s="253"/>
      <c r="H419" s="18">
        <v>645</v>
      </c>
      <c r="I419" s="367" t="s">
        <v>670</v>
      </c>
      <c r="J419" s="368" t="str">
        <f>IF(ISBLANK(INDEX('Policy Characteristics'!D:D,MATCH($C419,'Policy Characteristics'!$C:$C,0))),"",INDEX('Policy Characteristics'!D:D,MATCH($C419,'Policy Characteristics'!$C:$C,0)))</f>
        <v>Non BAU Mandated Capacity Construction</v>
      </c>
      <c r="K419" s="354" t="str">
        <f>IF(ISBLANK(INDEX('Policy Characteristics'!E:E,MATCH($C419,'Policy Characteristics'!$C:$C,0))),"",INDEX('Policy Characteristics'!E:E,MATCH($C419,'Policy Characteristics'!$C:$C,0)))</f>
        <v/>
      </c>
      <c r="L419" s="354">
        <f>IF(ISBLANK(INDEX('Policy Characteristics'!F:F,MATCH($C419,'Policy Characteristics'!$C:$C,0))),"",INDEX('Policy Characteristics'!F:F,MATCH($C419,'Policy Characteristics'!$C:$C,0)))</f>
        <v>0</v>
      </c>
      <c r="M419" s="354">
        <f>IF(ISBLANK(INDEX('Policy Characteristics'!G:G,MATCH($C419,'Policy Characteristics'!$C:$C,0))),"",INDEX('Policy Characteristics'!G:G,MATCH($C419,'Policy Characteristics'!$C:$C,0)))</f>
        <v>1</v>
      </c>
      <c r="N419" s="354">
        <f>IF(ISBLANK(INDEX('Policy Characteristics'!H:H,MATCH($C419,'Policy Characteristics'!$C:$C,0))),"",INDEX('Policy Characteristics'!H:H,MATCH($C419,'Policy Characteristics'!$C:$C,0)))</f>
        <v>1</v>
      </c>
      <c r="O419" s="354" t="str">
        <f>IF(ISBLANK(INDEX('Policy Characteristics'!I:I,MATCH($C419,'Policy Characteristics'!$C:$C,0))),"",INDEX('Policy Characteristics'!I:I,MATCH($C419,'Policy Characteristics'!$C:$C,0)))</f>
        <v>on/off</v>
      </c>
      <c r="P419" s="354" t="str">
        <f>IF(ISBLANK(INDEX('[1]Policy Characteristics'!J:J,MATCH($C419,'[1]Policy Characteristics'!$C:$C,0))),"",INDEX('[1]Policy Characteristics'!J:J,MATCH($C419,'[1]Policy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19" s="354" t="str">
        <f>IF(ISBLANK(INDEX('Policy Characteristics'!K:K,MATCH($C419,'Policy Characteristics'!$C:$C,0))),"",INDEX('Policy Characteristics'!K:K,MATCH($C419,'Policy Characteristics'!$C:$C,0)))</f>
        <v/>
      </c>
      <c r="R419" s="354" t="str">
        <f>IF(ISBLANK(INDEX('Policy Characteristics'!L:L,MATCH($C419,'Policy Characteristics'!$C:$C,0))),"",INDEX('Policy Characteristics'!L:L,MATCH($C419,'Policy Characteristics'!$C:$C,0)))</f>
        <v/>
      </c>
    </row>
    <row r="420" spans="1:18" s="354" customFormat="1" ht="20" customHeight="1">
      <c r="A420" s="354" t="str">
        <f>IF(ISBLANK(INDEX('Policy Characteristics'!A:A,MATCH($C420,'Policy Characteristics'!$C:$C,0))),"",INDEX('Policy Characteristics'!A:A,MATCH($C420,'Policy Characteristics'!$C:$C,0)))</f>
        <v>Electricity Supply</v>
      </c>
      <c r="B420" s="366" t="str">
        <f>IF(ISBLANK(INDEX('Policy Characteristics'!B:B,MATCH($C420,'Policy Characteristics'!$C:$C,0))),"",INDEX('Policy Characteristics'!B:B,MATCH($C420,'Policy Characteristics'!$C:$C,0)))</f>
        <v>Non BAU Mandated Capacity Construction</v>
      </c>
      <c r="C420" s="354" t="str">
        <f t="shared" si="24"/>
        <v>Boolean Use Non BAU Mandated Capacity Construction Schedule</v>
      </c>
      <c r="D420" s="348" t="s">
        <v>764</v>
      </c>
      <c r="E420" s="253"/>
      <c r="F420" s="348" t="s">
        <v>765</v>
      </c>
      <c r="G420" s="253"/>
      <c r="H420" s="18">
        <v>646</v>
      </c>
      <c r="I420" s="367" t="s">
        <v>680</v>
      </c>
      <c r="J420" s="368" t="str">
        <f>IF(ISBLANK(INDEX('Policy Characteristics'!D:D,MATCH($C420,'Policy Characteristics'!$C:$C,0))),"",INDEX('Policy Characteristics'!D:D,MATCH($C420,'Policy Characteristics'!$C:$C,0)))</f>
        <v>Non BAU Mandated Capacity Construction</v>
      </c>
      <c r="K420" s="354" t="str">
        <f>IF(ISBLANK(INDEX('Policy Characteristics'!E:E,MATCH($C420,'Policy Characteristics'!$C:$C,0))),"",INDEX('Policy Characteristics'!E:E,MATCH($C420,'Policy Characteristics'!$C:$C,0)))</f>
        <v/>
      </c>
      <c r="L420" s="354">
        <f>IF(ISBLANK(INDEX('Policy Characteristics'!F:F,MATCH($C420,'Policy Characteristics'!$C:$C,0))),"",INDEX('Policy Characteristics'!F:F,MATCH($C420,'Policy Characteristics'!$C:$C,0)))</f>
        <v>0</v>
      </c>
      <c r="M420" s="354">
        <f>IF(ISBLANK(INDEX('Policy Characteristics'!G:G,MATCH($C420,'Policy Characteristics'!$C:$C,0))),"",INDEX('Policy Characteristics'!G:G,MATCH($C420,'Policy Characteristics'!$C:$C,0)))</f>
        <v>1</v>
      </c>
      <c r="N420" s="354">
        <f>IF(ISBLANK(INDEX('Policy Characteristics'!H:H,MATCH($C420,'Policy Characteristics'!$C:$C,0))),"",INDEX('Policy Characteristics'!H:H,MATCH($C420,'Policy Characteristics'!$C:$C,0)))</f>
        <v>1</v>
      </c>
      <c r="O420" s="354" t="str">
        <f>IF(ISBLANK(INDEX('Policy Characteristics'!I:I,MATCH($C420,'Policy Characteristics'!$C:$C,0))),"",INDEX('Policy Characteristics'!I:I,MATCH($C420,'Policy Characteristics'!$C:$C,0)))</f>
        <v>on/off</v>
      </c>
      <c r="P420" s="354" t="str">
        <f>IF(ISBLANK(INDEX('[1]Policy Characteristics'!J:J,MATCH($C420,'[1]Policy Characteristics'!$C:$C,0))),"",INDEX('[1]Policy Characteristics'!J:J,MATCH($C420,'[1]Policy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0" s="354" t="str">
        <f>IF(ISBLANK(INDEX('Policy Characteristics'!K:K,MATCH($C420,'Policy Characteristics'!$C:$C,0))),"",INDEX('Policy Characteristics'!K:K,MATCH($C420,'Policy Characteristics'!$C:$C,0)))</f>
        <v/>
      </c>
      <c r="R420" s="354" t="str">
        <f>IF(ISBLANK(INDEX('Policy Characteristics'!L:L,MATCH($C420,'Policy Characteristics'!$C:$C,0))),"",INDEX('Policy Characteristics'!L:L,MATCH($C420,'Policy Characteristics'!$C:$C,0)))</f>
        <v/>
      </c>
    </row>
    <row r="421" spans="1:18" s="354" customFormat="1" ht="20" customHeight="1">
      <c r="A421" s="354" t="str">
        <f>IF(ISBLANK(INDEX('Policy Characteristics'!A:A,MATCH($C421,'Policy Characteristics'!$C:$C,0))),"",INDEX('Policy Characteristics'!A:A,MATCH($C421,'Policy Characteristics'!$C:$C,0)))</f>
        <v>Electricity Supply</v>
      </c>
      <c r="B421" s="366" t="str">
        <f>IF(ISBLANK(INDEX('Policy Characteristics'!B:B,MATCH($C421,'Policy Characteristics'!$C:$C,0))),"",INDEX('Policy Characteristics'!B:B,MATCH($C421,'Policy Characteristics'!$C:$C,0)))</f>
        <v>Non BAU Mandated Capacity Construction</v>
      </c>
      <c r="C421" s="354" t="str">
        <f t="shared" si="24"/>
        <v>Boolean Use Non BAU Mandated Capacity Construction Schedule</v>
      </c>
      <c r="D421" s="348" t="s">
        <v>766</v>
      </c>
      <c r="E421" s="253"/>
      <c r="F421" s="348" t="s">
        <v>767</v>
      </c>
      <c r="G421" s="253"/>
      <c r="H421" s="18">
        <v>647</v>
      </c>
      <c r="I421" s="367" t="s">
        <v>680</v>
      </c>
      <c r="J421" s="368" t="str">
        <f>IF(ISBLANK(INDEX('Policy Characteristics'!D:D,MATCH($C421,'Policy Characteristics'!$C:$C,0))),"",INDEX('Policy Characteristics'!D:D,MATCH($C421,'Policy Characteristics'!$C:$C,0)))</f>
        <v>Non BAU Mandated Capacity Construction</v>
      </c>
      <c r="K421" s="354" t="str">
        <f>IF(ISBLANK(INDEX('Policy Characteristics'!E:E,MATCH($C421,'Policy Characteristics'!$C:$C,0))),"",INDEX('Policy Characteristics'!E:E,MATCH($C421,'Policy Characteristics'!$C:$C,0)))</f>
        <v/>
      </c>
      <c r="L421" s="354">
        <f>IF(ISBLANK(INDEX('Policy Characteristics'!F:F,MATCH($C421,'Policy Characteristics'!$C:$C,0))),"",INDEX('Policy Characteristics'!F:F,MATCH($C421,'Policy Characteristics'!$C:$C,0)))</f>
        <v>0</v>
      </c>
      <c r="M421" s="354">
        <f>IF(ISBLANK(INDEX('Policy Characteristics'!G:G,MATCH($C421,'Policy Characteristics'!$C:$C,0))),"",INDEX('Policy Characteristics'!G:G,MATCH($C421,'Policy Characteristics'!$C:$C,0)))</f>
        <v>1</v>
      </c>
      <c r="N421" s="354">
        <f>IF(ISBLANK(INDEX('Policy Characteristics'!H:H,MATCH($C421,'Policy Characteristics'!$C:$C,0))),"",INDEX('Policy Characteristics'!H:H,MATCH($C421,'Policy Characteristics'!$C:$C,0)))</f>
        <v>1</v>
      </c>
      <c r="O421" s="354" t="str">
        <f>IF(ISBLANK(INDEX('Policy Characteristics'!I:I,MATCH($C421,'Policy Characteristics'!$C:$C,0))),"",INDEX('Policy Characteristics'!I:I,MATCH($C421,'Policy Characteristics'!$C:$C,0)))</f>
        <v>on/off</v>
      </c>
      <c r="P421" s="354" t="str">
        <f>IF(ISBLANK(INDEX('[1]Policy Characteristics'!J:J,MATCH($C421,'[1]Policy Characteristics'!$C:$C,0))),"",INDEX('[1]Policy Characteristics'!J:J,MATCH($C421,'[1]Policy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1" s="354" t="str">
        <f>IF(ISBLANK(INDEX('Policy Characteristics'!K:K,MATCH($C421,'Policy Characteristics'!$C:$C,0))),"",INDEX('Policy Characteristics'!K:K,MATCH($C421,'Policy Characteristics'!$C:$C,0)))</f>
        <v/>
      </c>
      <c r="R421" s="354" t="str">
        <f>IF(ISBLANK(INDEX('Policy Characteristics'!L:L,MATCH($C421,'Policy Characteristics'!$C:$C,0))),"",INDEX('Policy Characteristics'!L:L,MATCH($C421,'Policy Characteristics'!$C:$C,0)))</f>
        <v/>
      </c>
    </row>
    <row r="422" spans="1:18" s="354" customFormat="1" ht="20" customHeight="1">
      <c r="A422" s="354" t="str">
        <f>IF(ISBLANK(INDEX('Policy Characteristics'!A:A,MATCH($C422,'Policy Characteristics'!$C:$C,0))),"",INDEX('Policy Characteristics'!A:A,MATCH($C422,'Policy Characteristics'!$C:$C,0)))</f>
        <v>Electricity Supply</v>
      </c>
      <c r="B422" s="366" t="str">
        <f>IF(ISBLANK(INDEX('Policy Characteristics'!B:B,MATCH($C422,'Policy Characteristics'!$C:$C,0))),"",INDEX('Policy Characteristics'!B:B,MATCH($C422,'Policy Characteristics'!$C:$C,0)))</f>
        <v>Non BAU Mandated Capacity Construction</v>
      </c>
      <c r="C422" s="354" t="str">
        <f t="shared" si="24"/>
        <v>Boolean Use Non BAU Mandated Capacity Construction Schedule</v>
      </c>
      <c r="D422" s="348" t="s">
        <v>768</v>
      </c>
      <c r="E422" s="253"/>
      <c r="F422" s="348" t="s">
        <v>769</v>
      </c>
      <c r="G422" s="253"/>
      <c r="H422" s="18">
        <v>648</v>
      </c>
      <c r="I422" s="367" t="s">
        <v>680</v>
      </c>
      <c r="J422" s="368" t="str">
        <f>IF(ISBLANK(INDEX('Policy Characteristics'!D:D,MATCH($C422,'Policy Characteristics'!$C:$C,0))),"",INDEX('Policy Characteristics'!D:D,MATCH($C422,'Policy Characteristics'!$C:$C,0)))</f>
        <v>Non BAU Mandated Capacity Construction</v>
      </c>
      <c r="K422" s="354" t="str">
        <f>IF(ISBLANK(INDEX('Policy Characteristics'!E:E,MATCH($C422,'Policy Characteristics'!$C:$C,0))),"",INDEX('Policy Characteristics'!E:E,MATCH($C422,'Policy Characteristics'!$C:$C,0)))</f>
        <v/>
      </c>
      <c r="L422" s="354">
        <f>IF(ISBLANK(INDEX('Policy Characteristics'!F:F,MATCH($C422,'Policy Characteristics'!$C:$C,0))),"",INDEX('Policy Characteristics'!F:F,MATCH($C422,'Policy Characteristics'!$C:$C,0)))</f>
        <v>0</v>
      </c>
      <c r="M422" s="354">
        <f>IF(ISBLANK(INDEX('Policy Characteristics'!G:G,MATCH($C422,'Policy Characteristics'!$C:$C,0))),"",INDEX('Policy Characteristics'!G:G,MATCH($C422,'Policy Characteristics'!$C:$C,0)))</f>
        <v>1</v>
      </c>
      <c r="N422" s="354">
        <f>IF(ISBLANK(INDEX('Policy Characteristics'!H:H,MATCH($C422,'Policy Characteristics'!$C:$C,0))),"",INDEX('Policy Characteristics'!H:H,MATCH($C422,'Policy Characteristics'!$C:$C,0)))</f>
        <v>1</v>
      </c>
      <c r="O422" s="354" t="str">
        <f>IF(ISBLANK(INDEX('Policy Characteristics'!I:I,MATCH($C422,'Policy Characteristics'!$C:$C,0))),"",INDEX('Policy Characteristics'!I:I,MATCH($C422,'Policy Characteristics'!$C:$C,0)))</f>
        <v>on/off</v>
      </c>
      <c r="P422" s="354" t="str">
        <f>IF(ISBLANK(INDEX('[1]Policy Characteristics'!J:J,MATCH($C422,'[1]Policy Characteristics'!$C:$C,0))),"",INDEX('[1]Policy Characteristics'!J:J,MATCH($C422,'[1]Policy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2" s="354" t="str">
        <f>IF(ISBLANK(INDEX('Policy Characteristics'!K:K,MATCH($C422,'Policy Characteristics'!$C:$C,0))),"",INDEX('Policy Characteristics'!K:K,MATCH($C422,'Policy Characteristics'!$C:$C,0)))</f>
        <v/>
      </c>
      <c r="R422" s="354" t="str">
        <f>IF(ISBLANK(INDEX('Policy Characteristics'!L:L,MATCH($C422,'Policy Characteristics'!$C:$C,0))),"",INDEX('Policy Characteristics'!L:L,MATCH($C422,'Policy Characteristics'!$C:$C,0)))</f>
        <v/>
      </c>
    </row>
    <row r="423" spans="1:18" s="354" customFormat="1" ht="20" customHeight="1">
      <c r="A423" s="354" t="str">
        <f>IF(ISBLANK(INDEX('Policy Characteristics'!A:A,MATCH($C423,'Policy Characteristics'!$C:$C,0))),"",INDEX('Policy Characteristics'!A:A,MATCH($C423,'Policy Characteristics'!$C:$C,0)))</f>
        <v>Electricity Supply</v>
      </c>
      <c r="B423" s="366" t="str">
        <f>IF(ISBLANK(INDEX('Policy Characteristics'!B:B,MATCH($C423,'Policy Characteristics'!$C:$C,0))),"",INDEX('Policy Characteristics'!B:B,MATCH($C423,'Policy Characteristics'!$C:$C,0)))</f>
        <v>Non BAU Mandated Capacity Construction</v>
      </c>
      <c r="C423" s="354" t="str">
        <f t="shared" si="24"/>
        <v>Boolean Use Non BAU Mandated Capacity Construction Schedule</v>
      </c>
      <c r="D423" s="348" t="s">
        <v>770</v>
      </c>
      <c r="E423" s="253"/>
      <c r="F423" s="348" t="s">
        <v>771</v>
      </c>
      <c r="G423" s="253"/>
      <c r="H423" s="18">
        <v>1775</v>
      </c>
      <c r="I423" s="367" t="s">
        <v>680</v>
      </c>
      <c r="J423" s="368" t="str">
        <f>IF(ISBLANK(INDEX('Policy Characteristics'!D:D,MATCH($C423,'Policy Characteristics'!$C:$C,0))),"",INDEX('Policy Characteristics'!D:D,MATCH($C423,'Policy Characteristics'!$C:$C,0)))</f>
        <v>Non BAU Mandated Capacity Construction</v>
      </c>
      <c r="K423" s="354" t="str">
        <f>IF(ISBLANK(INDEX('Policy Characteristics'!E:E,MATCH($C423,'Policy Characteristics'!$C:$C,0))),"",INDEX('Policy Characteristics'!E:E,MATCH($C423,'Policy Characteristics'!$C:$C,0)))</f>
        <v/>
      </c>
      <c r="L423" s="354">
        <f>IF(ISBLANK(INDEX('Policy Characteristics'!F:F,MATCH($C423,'Policy Characteristics'!$C:$C,0))),"",INDEX('Policy Characteristics'!F:F,MATCH($C423,'Policy Characteristics'!$C:$C,0)))</f>
        <v>0</v>
      </c>
      <c r="M423" s="354">
        <f>IF(ISBLANK(INDEX('Policy Characteristics'!G:G,MATCH($C423,'Policy Characteristics'!$C:$C,0))),"",INDEX('Policy Characteristics'!G:G,MATCH($C423,'Policy Characteristics'!$C:$C,0)))</f>
        <v>1</v>
      </c>
      <c r="N423" s="354">
        <f>IF(ISBLANK(INDEX('Policy Characteristics'!H:H,MATCH($C423,'Policy Characteristics'!$C:$C,0))),"",INDEX('Policy Characteristics'!H:H,MATCH($C423,'Policy Characteristics'!$C:$C,0)))</f>
        <v>1</v>
      </c>
      <c r="O423" s="354" t="str">
        <f>IF(ISBLANK(INDEX('Policy Characteristics'!I:I,MATCH($C423,'Policy Characteristics'!$C:$C,0))),"",INDEX('Policy Characteristics'!I:I,MATCH($C423,'Policy Characteristics'!$C:$C,0)))</f>
        <v>on/off</v>
      </c>
      <c r="P423" s="354" t="str">
        <f>IF(ISBLANK(INDEX('[1]Policy Characteristics'!J:J,MATCH($C423,'[1]Policy Characteristics'!$C:$C,0))),"",INDEX('[1]Policy Characteristics'!J:J,MATCH($C423,'[1]Policy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3" s="354" t="str">
        <f>IF(ISBLANK(INDEX('Policy Characteristics'!K:K,MATCH($C423,'Policy Characteristics'!$C:$C,0))),"",INDEX('Policy Characteristics'!K:K,MATCH($C423,'Policy Characteristics'!$C:$C,0)))</f>
        <v/>
      </c>
      <c r="R423" s="354" t="str">
        <f>IF(ISBLANK(INDEX('Policy Characteristics'!L:L,MATCH($C423,'Policy Characteristics'!$C:$C,0))),"",INDEX('Policy Characteristics'!L:L,MATCH($C423,'Policy Characteristics'!$C:$C,0)))</f>
        <v/>
      </c>
    </row>
    <row r="424" spans="1:18" s="354" customFormat="1" ht="20" customHeight="1">
      <c r="A424" s="354" t="str">
        <f>IF(ISBLANK(INDEX('Policy Characteristics'!A:A,MATCH($C424,'Policy Characteristics'!$C:$C,0))),"",INDEX('Policy Characteristics'!A:A,MATCH($C424,'Policy Characteristics'!$C:$C,0)))</f>
        <v>Electricity Supply</v>
      </c>
      <c r="B424" s="366" t="str">
        <f>IF(ISBLANK(INDEX('Policy Characteristics'!B:B,MATCH($C424,'Policy Characteristics'!$C:$C,0))),"",INDEX('Policy Characteristics'!B:B,MATCH($C424,'Policy Characteristics'!$C:$C,0)))</f>
        <v>Non BAU Mandated Capacity Construction</v>
      </c>
      <c r="C424" s="354" t="str">
        <f t="shared" si="24"/>
        <v>Boolean Use Non BAU Mandated Capacity Construction Schedule</v>
      </c>
      <c r="D424" s="348" t="s">
        <v>772</v>
      </c>
      <c r="E424" s="253"/>
      <c r="F424" s="348" t="s">
        <v>773</v>
      </c>
      <c r="G424" s="253"/>
      <c r="H424" s="18">
        <v>1776</v>
      </c>
      <c r="I424" s="367" t="s">
        <v>680</v>
      </c>
      <c r="J424" s="368" t="str">
        <f>IF(ISBLANK(INDEX('Policy Characteristics'!D:D,MATCH($C424,'Policy Characteristics'!$C:$C,0))),"",INDEX('Policy Characteristics'!D:D,MATCH($C424,'Policy Characteristics'!$C:$C,0)))</f>
        <v>Non BAU Mandated Capacity Construction</v>
      </c>
      <c r="K424" s="354" t="str">
        <f>IF(ISBLANK(INDEX('Policy Characteristics'!E:E,MATCH($C424,'Policy Characteristics'!$C:$C,0))),"",INDEX('Policy Characteristics'!E:E,MATCH($C424,'Policy Characteristics'!$C:$C,0)))</f>
        <v/>
      </c>
      <c r="L424" s="354">
        <f>IF(ISBLANK(INDEX('Policy Characteristics'!F:F,MATCH($C424,'Policy Characteristics'!$C:$C,0))),"",INDEX('Policy Characteristics'!F:F,MATCH($C424,'Policy Characteristics'!$C:$C,0)))</f>
        <v>0</v>
      </c>
      <c r="M424" s="354">
        <f>IF(ISBLANK(INDEX('Policy Characteristics'!G:G,MATCH($C424,'Policy Characteristics'!$C:$C,0))),"",INDEX('Policy Characteristics'!G:G,MATCH($C424,'Policy Characteristics'!$C:$C,0)))</f>
        <v>1</v>
      </c>
      <c r="N424" s="354">
        <f>IF(ISBLANK(INDEX('Policy Characteristics'!H:H,MATCH($C424,'Policy Characteristics'!$C:$C,0))),"",INDEX('Policy Characteristics'!H:H,MATCH($C424,'Policy Characteristics'!$C:$C,0)))</f>
        <v>1</v>
      </c>
      <c r="O424" s="354" t="str">
        <f>IF(ISBLANK(INDEX('Policy Characteristics'!I:I,MATCH($C424,'Policy Characteristics'!$C:$C,0))),"",INDEX('Policy Characteristics'!I:I,MATCH($C424,'Policy Characteristics'!$C:$C,0)))</f>
        <v>on/off</v>
      </c>
      <c r="P424" s="354" t="str">
        <f>IF(ISBLANK(INDEX('[1]Policy Characteristics'!J:J,MATCH($C424,'[1]Policy Characteristics'!$C:$C,0))),"",INDEX('[1]Policy Characteristics'!J:J,MATCH($C424,'[1]Policy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4" s="354" t="str">
        <f>IF(ISBLANK(INDEX('Policy Characteristics'!K:K,MATCH($C424,'Policy Characteristics'!$C:$C,0))),"",INDEX('Policy Characteristics'!K:K,MATCH($C424,'Policy Characteristics'!$C:$C,0)))</f>
        <v/>
      </c>
      <c r="R424" s="354" t="str">
        <f>IF(ISBLANK(INDEX('Policy Characteristics'!L:L,MATCH($C424,'Policy Characteristics'!$C:$C,0))),"",INDEX('Policy Characteristics'!L:L,MATCH($C424,'Policy Characteristics'!$C:$C,0)))</f>
        <v/>
      </c>
    </row>
    <row r="425" spans="1:18" s="354" customFormat="1" ht="20" customHeight="1">
      <c r="A425" s="354" t="str">
        <f>IF(ISBLANK(INDEX('Policy Characteristics'!A:A,MATCH($C425,'Policy Characteristics'!$C:$C,0))),"",INDEX('Policy Characteristics'!A:A,MATCH($C425,'Policy Characteristics'!$C:$C,0)))</f>
        <v>Electricity Supply</v>
      </c>
      <c r="B425" s="366" t="str">
        <f>IF(ISBLANK(INDEX('Policy Characteristics'!B:B,MATCH($C425,'Policy Characteristics'!$C:$C,0))),"",INDEX('Policy Characteristics'!B:B,MATCH($C425,'Policy Characteristics'!$C:$C,0)))</f>
        <v>Non BAU Mandated Capacity Construction</v>
      </c>
      <c r="C425" s="354" t="str">
        <f t="shared" si="24"/>
        <v>Boolean Use Non BAU Mandated Capacity Construction Schedule</v>
      </c>
      <c r="D425" s="348" t="s">
        <v>774</v>
      </c>
      <c r="E425" s="253"/>
      <c r="F425" s="348" t="s">
        <v>775</v>
      </c>
      <c r="G425" s="253"/>
      <c r="H425" s="18">
        <v>1777</v>
      </c>
      <c r="I425" s="367" t="s">
        <v>680</v>
      </c>
      <c r="J425" s="368" t="str">
        <f>IF(ISBLANK(INDEX('Policy Characteristics'!D:D,MATCH($C425,'Policy Characteristics'!$C:$C,0))),"",INDEX('Policy Characteristics'!D:D,MATCH($C425,'Policy Characteristics'!$C:$C,0)))</f>
        <v>Non BAU Mandated Capacity Construction</v>
      </c>
      <c r="K425" s="354" t="str">
        <f>IF(ISBLANK(INDEX('Policy Characteristics'!E:E,MATCH($C425,'Policy Characteristics'!$C:$C,0))),"",INDEX('Policy Characteristics'!E:E,MATCH($C425,'Policy Characteristics'!$C:$C,0)))</f>
        <v/>
      </c>
      <c r="L425" s="354">
        <f>IF(ISBLANK(INDEX('Policy Characteristics'!F:F,MATCH($C425,'Policy Characteristics'!$C:$C,0))),"",INDEX('Policy Characteristics'!F:F,MATCH($C425,'Policy Characteristics'!$C:$C,0)))</f>
        <v>0</v>
      </c>
      <c r="M425" s="354">
        <f>IF(ISBLANK(INDEX('Policy Characteristics'!G:G,MATCH($C425,'Policy Characteristics'!$C:$C,0))),"",INDEX('Policy Characteristics'!G:G,MATCH($C425,'Policy Characteristics'!$C:$C,0)))</f>
        <v>1</v>
      </c>
      <c r="N425" s="354">
        <f>IF(ISBLANK(INDEX('Policy Characteristics'!H:H,MATCH($C425,'Policy Characteristics'!$C:$C,0))),"",INDEX('Policy Characteristics'!H:H,MATCH($C425,'Policy Characteristics'!$C:$C,0)))</f>
        <v>1</v>
      </c>
      <c r="O425" s="354" t="str">
        <f>IF(ISBLANK(INDEX('Policy Characteristics'!I:I,MATCH($C425,'Policy Characteristics'!$C:$C,0))),"",INDEX('Policy Characteristics'!I:I,MATCH($C425,'Policy Characteristics'!$C:$C,0)))</f>
        <v>on/off</v>
      </c>
      <c r="P425" s="354" t="str">
        <f>IF(ISBLANK(INDEX('[1]Policy Characteristics'!J:J,MATCH($C425,'[1]Policy Characteristics'!$C:$C,0))),"",INDEX('[1]Policy Characteristics'!J:J,MATCH($C425,'[1]Policy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5" s="354" t="str">
        <f>IF(ISBLANK(INDEX('Policy Characteristics'!K:K,MATCH($C425,'Policy Characteristics'!$C:$C,0))),"",INDEX('Policy Characteristics'!K:K,MATCH($C425,'Policy Characteristics'!$C:$C,0)))</f>
        <v/>
      </c>
      <c r="R425" s="354" t="str">
        <f>IF(ISBLANK(INDEX('Policy Characteristics'!L:L,MATCH($C425,'Policy Characteristics'!$C:$C,0))),"",INDEX('Policy Characteristics'!L:L,MATCH($C425,'Policy Characteristics'!$C:$C,0)))</f>
        <v/>
      </c>
    </row>
    <row r="426" spans="1:18" s="354" customFormat="1" ht="20" customHeight="1">
      <c r="A426" s="354" t="str">
        <f>IF(ISBLANK(INDEX('Policy Characteristics'!A:A,MATCH($C426,'Policy Characteristics'!$C:$C,0))),"",INDEX('Policy Characteristics'!A:A,MATCH($C426,'Policy Characteristics'!$C:$C,0)))</f>
        <v>Electricity Supply</v>
      </c>
      <c r="B426" s="366" t="str">
        <f>IF(ISBLANK(INDEX('Policy Characteristics'!B:B,MATCH($C426,'Policy Characteristics'!$C:$C,0))),"",INDEX('Policy Characteristics'!B:B,MATCH($C426,'Policy Characteristics'!$C:$C,0)))</f>
        <v>Non BAU Mandated Capacity Construction</v>
      </c>
      <c r="C426" s="354" t="str">
        <f t="shared" si="24"/>
        <v>Boolean Use Non BAU Mandated Capacity Construction Schedule</v>
      </c>
      <c r="D426" s="348" t="s">
        <v>776</v>
      </c>
      <c r="E426" s="253"/>
      <c r="F426" s="348" t="s">
        <v>777</v>
      </c>
      <c r="G426" s="253"/>
      <c r="H426" s="18">
        <v>1778</v>
      </c>
      <c r="I426" s="367" t="s">
        <v>680</v>
      </c>
      <c r="J426" s="368" t="str">
        <f>IF(ISBLANK(INDEX('Policy Characteristics'!D:D,MATCH($C426,'Policy Characteristics'!$C:$C,0))),"",INDEX('Policy Characteristics'!D:D,MATCH($C426,'Policy Characteristics'!$C:$C,0)))</f>
        <v>Non BAU Mandated Capacity Construction</v>
      </c>
      <c r="K426" s="354" t="str">
        <f>IF(ISBLANK(INDEX('Policy Characteristics'!E:E,MATCH($C426,'Policy Characteristics'!$C:$C,0))),"",INDEX('Policy Characteristics'!E:E,MATCH($C426,'Policy Characteristics'!$C:$C,0)))</f>
        <v/>
      </c>
      <c r="L426" s="354">
        <f>IF(ISBLANK(INDEX('Policy Characteristics'!F:F,MATCH($C426,'Policy Characteristics'!$C:$C,0))),"",INDEX('Policy Characteristics'!F:F,MATCH($C426,'Policy Characteristics'!$C:$C,0)))</f>
        <v>0</v>
      </c>
      <c r="M426" s="354">
        <f>IF(ISBLANK(INDEX('Policy Characteristics'!G:G,MATCH($C426,'Policy Characteristics'!$C:$C,0))),"",INDEX('Policy Characteristics'!G:G,MATCH($C426,'Policy Characteristics'!$C:$C,0)))</f>
        <v>1</v>
      </c>
      <c r="N426" s="354">
        <f>IF(ISBLANK(INDEX('Policy Characteristics'!H:H,MATCH($C426,'Policy Characteristics'!$C:$C,0))),"",INDEX('Policy Characteristics'!H:H,MATCH($C426,'Policy Characteristics'!$C:$C,0)))</f>
        <v>1</v>
      </c>
      <c r="O426" s="354" t="str">
        <f>IF(ISBLANK(INDEX('Policy Characteristics'!I:I,MATCH($C426,'Policy Characteristics'!$C:$C,0))),"",INDEX('Policy Characteristics'!I:I,MATCH($C426,'Policy Characteristics'!$C:$C,0)))</f>
        <v>on/off</v>
      </c>
      <c r="P426" s="354" t="str">
        <f>IF(ISBLANK(INDEX('[1]Policy Characteristics'!J:J,MATCH($C426,'[1]Policy Characteristics'!$C:$C,0))),"",INDEX('[1]Policy Characteristics'!J:J,MATCH($C426,'[1]Policy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6" s="354" t="str">
        <f>IF(ISBLANK(INDEX('Policy Characteristics'!K:K,MATCH($C426,'Policy Characteristics'!$C:$C,0))),"",INDEX('Policy Characteristics'!K:K,MATCH($C426,'Policy Characteristics'!$C:$C,0)))</f>
        <v/>
      </c>
      <c r="R426" s="354" t="str">
        <f>IF(ISBLANK(INDEX('Policy Characteristics'!L:L,MATCH($C426,'Policy Characteristics'!$C:$C,0))),"",INDEX('Policy Characteristics'!L:L,MATCH($C426,'Policy Characteristics'!$C:$C,0)))</f>
        <v/>
      </c>
    </row>
    <row r="427" spans="1:18" s="354" customFormat="1" ht="20" customHeight="1">
      <c r="A427" s="354" t="str">
        <f>IF(ISBLANK(INDEX('Policy Characteristics'!A:A,MATCH($C427,'Policy Characteristics'!$C:$C,0))),"",INDEX('Policy Characteristics'!A:A,MATCH($C427,'Policy Characteristics'!$C:$C,0)))</f>
        <v>Electricity Supply</v>
      </c>
      <c r="B427" s="366" t="str">
        <f>IF(ISBLANK(INDEX('Policy Characteristics'!B:B,MATCH($C427,'Policy Characteristics'!$C:$C,0))),"",INDEX('Policy Characteristics'!B:B,MATCH($C427,'Policy Characteristics'!$C:$C,0)))</f>
        <v>Non BAU Mandated Capacity Construction</v>
      </c>
      <c r="C427" s="354" t="str">
        <f t="shared" si="24"/>
        <v>Boolean Use Non BAU Mandated Capacity Construction Schedule</v>
      </c>
      <c r="D427" s="348" t="s">
        <v>778</v>
      </c>
      <c r="E427" s="253"/>
      <c r="F427" s="348" t="s">
        <v>779</v>
      </c>
      <c r="G427" s="253"/>
      <c r="H427" s="18">
        <v>1779</v>
      </c>
      <c r="I427" s="367" t="s">
        <v>680</v>
      </c>
      <c r="J427" s="368" t="str">
        <f>IF(ISBLANK(INDEX('Policy Characteristics'!D:D,MATCH($C427,'Policy Characteristics'!$C:$C,0))),"",INDEX('Policy Characteristics'!D:D,MATCH($C427,'Policy Characteristics'!$C:$C,0)))</f>
        <v>Non BAU Mandated Capacity Construction</v>
      </c>
      <c r="K427" s="354" t="str">
        <f>IF(ISBLANK(INDEX('Policy Characteristics'!E:E,MATCH($C427,'Policy Characteristics'!$C:$C,0))),"",INDEX('Policy Characteristics'!E:E,MATCH($C427,'Policy Characteristics'!$C:$C,0)))</f>
        <v/>
      </c>
      <c r="L427" s="354">
        <f>IF(ISBLANK(INDEX('Policy Characteristics'!F:F,MATCH($C427,'Policy Characteristics'!$C:$C,0))),"",INDEX('Policy Characteristics'!F:F,MATCH($C427,'Policy Characteristics'!$C:$C,0)))</f>
        <v>0</v>
      </c>
      <c r="M427" s="354">
        <f>IF(ISBLANK(INDEX('Policy Characteristics'!G:G,MATCH($C427,'Policy Characteristics'!$C:$C,0))),"",INDEX('Policy Characteristics'!G:G,MATCH($C427,'Policy Characteristics'!$C:$C,0)))</f>
        <v>1</v>
      </c>
      <c r="N427" s="354">
        <f>IF(ISBLANK(INDEX('Policy Characteristics'!H:H,MATCH($C427,'Policy Characteristics'!$C:$C,0))),"",INDEX('Policy Characteristics'!H:H,MATCH($C427,'Policy Characteristics'!$C:$C,0)))</f>
        <v>1</v>
      </c>
      <c r="O427" s="354" t="str">
        <f>IF(ISBLANK(INDEX('Policy Characteristics'!I:I,MATCH($C427,'Policy Characteristics'!$C:$C,0))),"",INDEX('Policy Characteristics'!I:I,MATCH($C427,'Policy Characteristics'!$C:$C,0)))</f>
        <v>on/off</v>
      </c>
      <c r="P427" s="354" t="str">
        <f>IF(ISBLANK(INDEX('[1]Policy Characteristics'!J:J,MATCH($C427,'[1]Policy Characteristics'!$C:$C,0))),"",INDEX('[1]Policy Characteristics'!J:J,MATCH($C427,'[1]Policy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7" s="354" t="str">
        <f>IF(ISBLANK(INDEX('Policy Characteristics'!K:K,MATCH($C427,'Policy Characteristics'!$C:$C,0))),"",INDEX('Policy Characteristics'!K:K,MATCH($C427,'Policy Characteristics'!$C:$C,0)))</f>
        <v/>
      </c>
      <c r="R427" s="354" t="str">
        <f>IF(ISBLANK(INDEX('Policy Characteristics'!L:L,MATCH($C427,'Policy Characteristics'!$C:$C,0))),"",INDEX('Policy Characteristics'!L:L,MATCH($C427,'Policy Characteristics'!$C:$C,0)))</f>
        <v/>
      </c>
    </row>
    <row r="428" spans="1:18" s="354" customFormat="1" ht="20" customHeight="1">
      <c r="A428" s="354" t="str">
        <f>IF(ISBLANK(INDEX('Policy Characteristics'!A:A,MATCH($C428,'Policy Characteristics'!$C:$C,0))),"",INDEX('Policy Characteristics'!A:A,MATCH($C428,'Policy Characteristics'!$C:$C,0)))</f>
        <v>Electricity Supply</v>
      </c>
      <c r="B428" s="366" t="str">
        <f>IF(ISBLANK(INDEX('Policy Characteristics'!B:B,MATCH($C428,'Policy Characteristics'!$C:$C,0))),"",INDEX('Policy Characteristics'!B:B,MATCH($C428,'Policy Characteristics'!$C:$C,0)))</f>
        <v>Non BAU Mandated Capacity Construction</v>
      </c>
      <c r="C428" s="354" t="str">
        <f t="shared" si="24"/>
        <v>Boolean Use Non BAU Mandated Capacity Construction Schedule</v>
      </c>
      <c r="D428" s="348" t="s">
        <v>780</v>
      </c>
      <c r="E428" s="253"/>
      <c r="F428" s="348" t="s">
        <v>781</v>
      </c>
      <c r="G428" s="253"/>
      <c r="H428" s="18">
        <v>1780</v>
      </c>
      <c r="I428" s="367" t="s">
        <v>680</v>
      </c>
      <c r="J428" s="368" t="str">
        <f>IF(ISBLANK(INDEX('Policy Characteristics'!D:D,MATCH($C428,'Policy Characteristics'!$C:$C,0))),"",INDEX('Policy Characteristics'!D:D,MATCH($C428,'Policy Characteristics'!$C:$C,0)))</f>
        <v>Non BAU Mandated Capacity Construction</v>
      </c>
      <c r="K428" s="354" t="str">
        <f>IF(ISBLANK(INDEX('Policy Characteristics'!E:E,MATCH($C428,'Policy Characteristics'!$C:$C,0))),"",INDEX('Policy Characteristics'!E:E,MATCH($C428,'Policy Characteristics'!$C:$C,0)))</f>
        <v/>
      </c>
      <c r="L428" s="354">
        <f>IF(ISBLANK(INDEX('Policy Characteristics'!F:F,MATCH($C428,'Policy Characteristics'!$C:$C,0))),"",INDEX('Policy Characteristics'!F:F,MATCH($C428,'Policy Characteristics'!$C:$C,0)))</f>
        <v>0</v>
      </c>
      <c r="M428" s="354">
        <f>IF(ISBLANK(INDEX('Policy Characteristics'!G:G,MATCH($C428,'Policy Characteristics'!$C:$C,0))),"",INDEX('Policy Characteristics'!G:G,MATCH($C428,'Policy Characteristics'!$C:$C,0)))</f>
        <v>1</v>
      </c>
      <c r="N428" s="354">
        <f>IF(ISBLANK(INDEX('Policy Characteristics'!H:H,MATCH($C428,'Policy Characteristics'!$C:$C,0))),"",INDEX('Policy Characteristics'!H:H,MATCH($C428,'Policy Characteristics'!$C:$C,0)))</f>
        <v>1</v>
      </c>
      <c r="O428" s="354" t="str">
        <f>IF(ISBLANK(INDEX('Policy Characteristics'!I:I,MATCH($C428,'Policy Characteristics'!$C:$C,0))),"",INDEX('Policy Characteristics'!I:I,MATCH($C428,'Policy Characteristics'!$C:$C,0)))</f>
        <v>on/off</v>
      </c>
      <c r="P428" s="354" t="str">
        <f>IF(ISBLANK(INDEX('[1]Policy Characteristics'!J:J,MATCH($C428,'[1]Policy Characteristics'!$C:$C,0))),"",INDEX('[1]Policy Characteristics'!J:J,MATCH($C428,'[1]Policy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c r="Q428" s="354" t="str">
        <f>IF(ISBLANK(INDEX('Policy Characteristics'!K:K,MATCH($C428,'Policy Characteristics'!$C:$C,0))),"",INDEX('Policy Characteristics'!K:K,MATCH($C428,'Policy Characteristics'!$C:$C,0)))</f>
        <v/>
      </c>
      <c r="R428" s="354" t="str">
        <f>IF(ISBLANK(INDEX('Policy Characteristics'!L:L,MATCH($C428,'Policy Characteristics'!$C:$C,0))),"",INDEX('Policy Characteristics'!L:L,MATCH($C428,'Policy Characteristics'!$C:$C,0)))</f>
        <v/>
      </c>
    </row>
    <row r="429" spans="1:18" s="354" customFormat="1" ht="20" customHeight="1">
      <c r="A429" s="354" t="str">
        <f>IF(ISBLANK(INDEX('Policy Characteristics'!A:A,MATCH($C429,'Policy Characteristics'!$C:$C,0))),"",INDEX('Policy Characteristics'!A:A,MATCH($C429,'Policy Characteristics'!$C:$C,0)))</f>
        <v>Electricity Supply</v>
      </c>
      <c r="B429" s="366" t="str">
        <f>IF(ISBLANK(INDEX('Policy Characteristics'!B:B,MATCH($C429,'Policy Characteristics'!$C:$C,0))),"",INDEX('Policy Characteristics'!B:B,MATCH($C429,'Policy Characteristics'!$C:$C,0)))</f>
        <v>Non BAU Mandated Capacity Construction</v>
      </c>
      <c r="C429" s="354" t="str">
        <f t="shared" si="24"/>
        <v>Boolean Use Non BAU Mandated Capacity Construction Schedule</v>
      </c>
      <c r="D429" s="348" t="s">
        <v>782</v>
      </c>
      <c r="E429" s="253"/>
      <c r="F429" s="348" t="s">
        <v>783</v>
      </c>
      <c r="G429" s="253"/>
      <c r="H429" s="18">
        <v>2241</v>
      </c>
      <c r="I429" s="367" t="s">
        <v>680</v>
      </c>
      <c r="J429" s="368" t="str">
        <f>IF(ISBLANK(INDEX('Policy Characteristics'!D:D,MATCH($C429,'Policy Characteristics'!$C:$C,0))),"",INDEX('Policy Characteristics'!D:D,MATCH($C429,'Policy Characteristics'!$C:$C,0)))</f>
        <v>Non BAU Mandated Capacity Construction</v>
      </c>
      <c r="K429" s="354" t="str">
        <f>IF(ISBLANK(INDEX('Policy Characteristics'!E:E,MATCH($C429,'Policy Characteristics'!$C:$C,0))),"",INDEX('Policy Characteristics'!E:E,MATCH($C429,'Policy Characteristics'!$C:$C,0)))</f>
        <v/>
      </c>
      <c r="L429" s="354">
        <f>IF(ISBLANK(INDEX('Policy Characteristics'!F:F,MATCH($C429,'Policy Characteristics'!$C:$C,0))),"",INDEX('Policy Characteristics'!F:F,MATCH($C429,'Policy Characteristics'!$C:$C,0)))</f>
        <v>0</v>
      </c>
      <c r="M429" s="354">
        <f>IF(ISBLANK(INDEX('Policy Characteristics'!G:G,MATCH($C429,'Policy Characteristics'!$C:$C,0))),"",INDEX('Policy Characteristics'!G:G,MATCH($C429,'Policy Characteristics'!$C:$C,0)))</f>
        <v>1</v>
      </c>
      <c r="N429" s="354">
        <f>IF(ISBLANK(INDEX('Policy Characteristics'!H:H,MATCH($C429,'Policy Characteristics'!$C:$C,0))),"",INDEX('Policy Characteristics'!H:H,MATCH($C429,'Policy Characteristics'!$C:$C,0)))</f>
        <v>1</v>
      </c>
      <c r="O429" s="354" t="str">
        <f>IF(ISBLANK(INDEX('Policy Characteristics'!I:I,MATCH($C429,'Policy Characteristics'!$C:$C,0))),"",INDEX('Policy Characteristics'!I:I,MATCH($C429,'Policy Characteristics'!$C:$C,0)))</f>
        <v>on/off</v>
      </c>
      <c r="P429" s="354" t="str">
        <f>IF(ISBLANK(INDEX('[1]Policy Characteristics'!J:J,MATCH($C429,'[1]Policy Characteristics'!$C:$C,0))),"",INDEX('[1]Policy Characteristics'!J:J,MATCH($C429,'[1]Policy Characteristics'!$C:$C,0)))</f>
        <v>**Description:** This lever determines whether government-mandated power capacity addition plans are applied. When this lever is activated (On), all government-mandated capacity additions included in the BAU schedule are set to zero, allowing capacity additions to be determined by the model's economic logic, including the Levelized Cost of Energy (LCOE) and profitability. When this lever is deactivated (Off), the capacity additions specified in Korea's 11th Basic Plan for Long-term Electricity Supply and Demand are applied. // **Guidance for setting values:** // **Market-Driven Simulation (When Lever is ON):** This sets all BAU government-mandated capacity additions to zero, allowing the model to determine future capacity additions based on economic conditions, such as carbon taxes, subsidies, LCOE, and profitability. // **Compliance with Existing Plans (When Lever is OFF):** The BAU schedule reflects the capacity additions specified in Korea's 11th Basic Plan for Long-term Electricity Supply and Demand. Cumulative planned additions through 2050 total 65.8 GW for solar PV and 31.9 GW for offshore wind.</v>
      </c>
    </row>
    <row r="430" spans="1:18" s="354" customFormat="1" ht="20" customHeight="1">
      <c r="A430" s="354" t="str">
        <f>IF(ISBLANK(INDEX('Policy Characteristics'!A:A,MATCH($C430,'Policy Characteristics'!$C:$C,0))),"",INDEX('Policy Characteristics'!A:A,MATCH($C430,'Policy Characteristics'!$C:$C,0)))</f>
        <v>Electricity Supply</v>
      </c>
      <c r="B430" s="366" t="str">
        <f>IF(ISBLANK(INDEX('Policy Characteristics'!B:B,MATCH($C430,'Policy Characteristics'!$C:$C,0))),"",INDEX('Policy Characteristics'!B:B,MATCH($C430,'Policy Characteristics'!$C:$C,0)))</f>
        <v>Non BAU Mandated Capacity CCUS Retrofits</v>
      </c>
      <c r="C430" t="s">
        <v>280</v>
      </c>
      <c r="D430" s="253" t="s">
        <v>736</v>
      </c>
      <c r="E430" s="253"/>
      <c r="F430" s="253" t="s">
        <v>737</v>
      </c>
      <c r="G430" s="253"/>
      <c r="H430" s="18">
        <v>2289</v>
      </c>
      <c r="I430" s="367" t="s">
        <v>680</v>
      </c>
      <c r="J430" s="368" t="str">
        <f>IF(ISBLANK(INDEX('Policy Characteristics'!D:D,MATCH($C430,'Policy Characteristics'!$C:$C,0))),"",INDEX('Policy Characteristics'!D:D,MATCH($C430,'Policy Characteristics'!$C:$C,0)))</f>
        <v>Non BAU Mandated Capacity CCUS Retrofits</v>
      </c>
      <c r="K430" s="354" t="str">
        <f>IF(ISBLANK(INDEX('Policy Characteristics'!E:E,MATCH($C430,'Policy Characteristics'!$C:$C,0))),"",INDEX('Policy Characteristics'!E:E,MATCH($C430,'Policy Characteristics'!$C:$C,0)))</f>
        <v/>
      </c>
      <c r="L430" s="354">
        <f>IF(ISBLANK(INDEX('Policy Characteristics'!F:F,MATCH($C430,'Policy Characteristics'!$C:$C,0))),"",INDEX('Policy Characteristics'!F:F,MATCH($C430,'Policy Characteristics'!$C:$C,0)))</f>
        <v>0</v>
      </c>
      <c r="M430" s="354">
        <f>IF(ISBLANK(INDEX('Policy Characteristics'!G:G,MATCH($C430,'Policy Characteristics'!$C:$C,0))),"",INDEX('Policy Characteristics'!G:G,MATCH($C430,'Policy Characteristics'!$C:$C,0)))</f>
        <v>1</v>
      </c>
      <c r="N430" s="354">
        <f>IF(ISBLANK(INDEX('Policy Characteristics'!H:H,MATCH($C430,'Policy Characteristics'!$C:$C,0))),"",INDEX('Policy Characteristics'!H:H,MATCH($C430,'Policy Characteristics'!$C:$C,0)))</f>
        <v>1</v>
      </c>
      <c r="O430" s="354" t="str">
        <f>IF(ISBLANK(INDEX('Policy Characteristics'!I:I,MATCH($C430,'Policy Characteristics'!$C:$C,0))),"",INDEX('Policy Characteristics'!I:I,MATCH($C430,'Policy Characteristics'!$C:$C,0)))</f>
        <v>on/off</v>
      </c>
      <c r="P430" s="354"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4" t="str">
        <f>IF(ISBLANK(INDEX('Policy Characteristics'!K:K,MATCH($C430,'Policy Characteristics'!$C:$C,0))),"",INDEX('Policy Characteristics'!K:K,MATCH($C430,'Policy Characteristics'!$C:$C,0)))</f>
        <v/>
      </c>
      <c r="R430" s="354" t="str">
        <f>IF(ISBLANK(INDEX('Policy Characteristics'!L:L,MATCH($C430,'Policy Characteristics'!$C:$C,0))),"",INDEX('Policy Characteristics'!L:L,MATCH($C430,'Policy Characteristics'!$C:$C,0)))</f>
        <v/>
      </c>
    </row>
    <row r="431" spans="1:18" s="354" customFormat="1" ht="20" customHeight="1">
      <c r="A431" s="354" t="str">
        <f>IF(ISBLANK(INDEX('Policy Characteristics'!A:A,MATCH($C431,'Policy Characteristics'!$C:$C,0))),"",INDEX('Policy Characteristics'!A:A,MATCH($C431,'Policy Characteristics'!$C:$C,0)))</f>
        <v>Electricity Supply</v>
      </c>
      <c r="B431" s="366" t="str">
        <f>IF(ISBLANK(INDEX('Policy Characteristics'!B:B,MATCH($C431,'Policy Characteristics'!$C:$C,0))),"",INDEX('Policy Characteristics'!B:B,MATCH($C431,'Policy Characteristics'!$C:$C,0)))</f>
        <v>Non BAU Mandated Capacity CCUS Retrofits</v>
      </c>
      <c r="C431" s="354" t="str">
        <f>$C$430</f>
        <v>Boolean Use Non BAU Mandated Capacity Retrofit Schedule</v>
      </c>
      <c r="D431" s="348" t="s">
        <v>738</v>
      </c>
      <c r="E431" s="253"/>
      <c r="F431" s="348" t="s">
        <v>739</v>
      </c>
      <c r="G431" s="253"/>
      <c r="H431" s="18">
        <v>2290</v>
      </c>
      <c r="I431" s="367" t="s">
        <v>680</v>
      </c>
      <c r="J431" s="368" t="str">
        <f>IF(ISBLANK(INDEX('Policy Characteristics'!D:D,MATCH($C431,'Policy Characteristics'!$C:$C,0))),"",INDEX('Policy Characteristics'!D:D,MATCH($C431,'Policy Characteristics'!$C:$C,0)))</f>
        <v>Non BAU Mandated Capacity CCUS Retrofits</v>
      </c>
      <c r="K431" s="354" t="str">
        <f>IF(ISBLANK(INDEX('Policy Characteristics'!E:E,MATCH($C431,'Policy Characteristics'!$C:$C,0))),"",INDEX('Policy Characteristics'!E:E,MATCH($C431,'Policy Characteristics'!$C:$C,0)))</f>
        <v/>
      </c>
      <c r="L431" s="354">
        <f>IF(ISBLANK(INDEX('Policy Characteristics'!F:F,MATCH($C431,'Policy Characteristics'!$C:$C,0))),"",INDEX('Policy Characteristics'!F:F,MATCH($C431,'Policy Characteristics'!$C:$C,0)))</f>
        <v>0</v>
      </c>
      <c r="M431" s="354">
        <f>IF(ISBLANK(INDEX('Policy Characteristics'!G:G,MATCH($C431,'Policy Characteristics'!$C:$C,0))),"",INDEX('Policy Characteristics'!G:G,MATCH($C431,'Policy Characteristics'!$C:$C,0)))</f>
        <v>1</v>
      </c>
      <c r="N431" s="354">
        <f>IF(ISBLANK(INDEX('Policy Characteristics'!H:H,MATCH($C431,'Policy Characteristics'!$C:$C,0))),"",INDEX('Policy Characteristics'!H:H,MATCH($C431,'Policy Characteristics'!$C:$C,0)))</f>
        <v>1</v>
      </c>
      <c r="O431" s="354" t="str">
        <f>IF(ISBLANK(INDEX('Policy Characteristics'!I:I,MATCH($C431,'Policy Characteristics'!$C:$C,0))),"",INDEX('Policy Characteristics'!I:I,MATCH($C431,'Policy Characteristics'!$C:$C,0)))</f>
        <v>on/off</v>
      </c>
      <c r="P431" s="354"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4" t="str">
        <f>IF(ISBLANK(INDEX('Policy Characteristics'!K:K,MATCH($C431,'Policy Characteristics'!$C:$C,0))),"",INDEX('Policy Characteristics'!K:K,MATCH($C431,'Policy Characteristics'!$C:$C,0)))</f>
        <v/>
      </c>
      <c r="R431" s="354" t="str">
        <f>IF(ISBLANK(INDEX('Policy Characteristics'!L:L,MATCH($C431,'Policy Characteristics'!$C:$C,0))),"",INDEX('Policy Characteristics'!L:L,MATCH($C431,'Policy Characteristics'!$C:$C,0)))</f>
        <v/>
      </c>
    </row>
    <row r="432" spans="1:18" s="354" customFormat="1" ht="20" customHeight="1">
      <c r="A432" s="354" t="str">
        <f>IF(ISBLANK(INDEX('Policy Characteristics'!A:A,MATCH($C432,'Policy Characteristics'!$C:$C,0))),"",INDEX('Policy Characteristics'!A:A,MATCH($C432,'Policy Characteristics'!$C:$C,0)))</f>
        <v>Electricity Supply</v>
      </c>
      <c r="B432" s="366" t="str">
        <f>IF(ISBLANK(INDEX('Policy Characteristics'!B:B,MATCH($C432,'Policy Characteristics'!$C:$C,0))),"",INDEX('Policy Characteristics'!B:B,MATCH($C432,'Policy Characteristics'!$C:$C,0)))</f>
        <v>Non BAU Mandated Capacity CCUS Retrofits</v>
      </c>
      <c r="C432" s="354" t="str">
        <f t="shared" ref="C432:C453" si="25">$C$430</f>
        <v>Boolean Use Non BAU Mandated Capacity Retrofit Schedule</v>
      </c>
      <c r="D432" s="348" t="s">
        <v>740</v>
      </c>
      <c r="E432" s="253"/>
      <c r="F432" s="348" t="s">
        <v>741</v>
      </c>
      <c r="G432" s="253"/>
      <c r="H432" s="18">
        <v>2291</v>
      </c>
      <c r="I432" s="367" t="s">
        <v>680</v>
      </c>
      <c r="J432" s="368" t="str">
        <f>IF(ISBLANK(INDEX('Policy Characteristics'!D:D,MATCH($C432,'Policy Characteristics'!$C:$C,0))),"",INDEX('Policy Characteristics'!D:D,MATCH($C432,'Policy Characteristics'!$C:$C,0)))</f>
        <v>Non BAU Mandated Capacity CCUS Retrofits</v>
      </c>
      <c r="K432" s="354" t="str">
        <f>IF(ISBLANK(INDEX('Policy Characteristics'!E:E,MATCH($C432,'Policy Characteristics'!$C:$C,0))),"",INDEX('Policy Characteristics'!E:E,MATCH($C432,'Policy Characteristics'!$C:$C,0)))</f>
        <v/>
      </c>
      <c r="L432" s="354">
        <f>IF(ISBLANK(INDEX('Policy Characteristics'!F:F,MATCH($C432,'Policy Characteristics'!$C:$C,0))),"",INDEX('Policy Characteristics'!F:F,MATCH($C432,'Policy Characteristics'!$C:$C,0)))</f>
        <v>0</v>
      </c>
      <c r="M432" s="354">
        <f>IF(ISBLANK(INDEX('Policy Characteristics'!G:G,MATCH($C432,'Policy Characteristics'!$C:$C,0))),"",INDEX('Policy Characteristics'!G:G,MATCH($C432,'Policy Characteristics'!$C:$C,0)))</f>
        <v>1</v>
      </c>
      <c r="N432" s="354">
        <f>IF(ISBLANK(INDEX('Policy Characteristics'!H:H,MATCH($C432,'Policy Characteristics'!$C:$C,0))),"",INDEX('Policy Characteristics'!H:H,MATCH($C432,'Policy Characteristics'!$C:$C,0)))</f>
        <v>1</v>
      </c>
      <c r="O432" s="354" t="str">
        <f>IF(ISBLANK(INDEX('Policy Characteristics'!I:I,MATCH($C432,'Policy Characteristics'!$C:$C,0))),"",INDEX('Policy Characteristics'!I:I,MATCH($C432,'Policy Characteristics'!$C:$C,0)))</f>
        <v>on/off</v>
      </c>
      <c r="P432" s="354"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4" t="str">
        <f>IF(ISBLANK(INDEX('Policy Characteristics'!K:K,MATCH($C432,'Policy Characteristics'!$C:$C,0))),"",INDEX('Policy Characteristics'!K:K,MATCH($C432,'Policy Characteristics'!$C:$C,0)))</f>
        <v/>
      </c>
      <c r="R432" s="354" t="str">
        <f>IF(ISBLANK(INDEX('Policy Characteristics'!L:L,MATCH($C432,'Policy Characteristics'!$C:$C,0))),"",INDEX('Policy Characteristics'!L:L,MATCH($C432,'Policy Characteristics'!$C:$C,0)))</f>
        <v/>
      </c>
    </row>
    <row r="433" spans="1:18" s="354" customFormat="1" ht="20" customHeight="1">
      <c r="A433" s="354" t="str">
        <f>IF(ISBLANK(INDEX('Policy Characteristics'!A:A,MATCH($C433,'Policy Characteristics'!$C:$C,0))),"",INDEX('Policy Characteristics'!A:A,MATCH($C433,'Policy Characteristics'!$C:$C,0)))</f>
        <v>Electricity Supply</v>
      </c>
      <c r="B433" s="366" t="str">
        <f>IF(ISBLANK(INDEX('Policy Characteristics'!B:B,MATCH($C433,'Policy Characteristics'!$C:$C,0))),"",INDEX('Policy Characteristics'!B:B,MATCH($C433,'Policy Characteristics'!$C:$C,0)))</f>
        <v>Non BAU Mandated Capacity CCUS Retrofits</v>
      </c>
      <c r="C433" s="354" t="str">
        <f t="shared" si="25"/>
        <v>Boolean Use Non BAU Mandated Capacity Retrofit Schedule</v>
      </c>
      <c r="D433" s="348" t="s">
        <v>742</v>
      </c>
      <c r="E433" s="253"/>
      <c r="F433" s="348" t="s">
        <v>743</v>
      </c>
      <c r="G433" s="253"/>
      <c r="H433" s="18">
        <v>2292</v>
      </c>
      <c r="I433" s="367" t="s">
        <v>680</v>
      </c>
      <c r="J433" s="368" t="str">
        <f>IF(ISBLANK(INDEX('Policy Characteristics'!D:D,MATCH($C433,'Policy Characteristics'!$C:$C,0))),"",INDEX('Policy Characteristics'!D:D,MATCH($C433,'Policy Characteristics'!$C:$C,0)))</f>
        <v>Non BAU Mandated Capacity CCUS Retrofits</v>
      </c>
      <c r="K433" s="354" t="str">
        <f>IF(ISBLANK(INDEX('Policy Characteristics'!E:E,MATCH($C433,'Policy Characteristics'!$C:$C,0))),"",INDEX('Policy Characteristics'!E:E,MATCH($C433,'Policy Characteristics'!$C:$C,0)))</f>
        <v/>
      </c>
      <c r="L433" s="354">
        <f>IF(ISBLANK(INDEX('Policy Characteristics'!F:F,MATCH($C433,'Policy Characteristics'!$C:$C,0))),"",INDEX('Policy Characteristics'!F:F,MATCH($C433,'Policy Characteristics'!$C:$C,0)))</f>
        <v>0</v>
      </c>
      <c r="M433" s="354">
        <f>IF(ISBLANK(INDEX('Policy Characteristics'!G:G,MATCH($C433,'Policy Characteristics'!$C:$C,0))),"",INDEX('Policy Characteristics'!G:G,MATCH($C433,'Policy Characteristics'!$C:$C,0)))</f>
        <v>1</v>
      </c>
      <c r="N433" s="354">
        <f>IF(ISBLANK(INDEX('Policy Characteristics'!H:H,MATCH($C433,'Policy Characteristics'!$C:$C,0))),"",INDEX('Policy Characteristics'!H:H,MATCH($C433,'Policy Characteristics'!$C:$C,0)))</f>
        <v>1</v>
      </c>
      <c r="O433" s="354" t="str">
        <f>IF(ISBLANK(INDEX('Policy Characteristics'!I:I,MATCH($C433,'Policy Characteristics'!$C:$C,0))),"",INDEX('Policy Characteristics'!I:I,MATCH($C433,'Policy Characteristics'!$C:$C,0)))</f>
        <v>on/off</v>
      </c>
      <c r="P433" s="354"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4" t="str">
        <f>IF(ISBLANK(INDEX('Policy Characteristics'!K:K,MATCH($C433,'Policy Characteristics'!$C:$C,0))),"",INDEX('Policy Characteristics'!K:K,MATCH($C433,'Policy Characteristics'!$C:$C,0)))</f>
        <v/>
      </c>
      <c r="R433" s="354" t="str">
        <f>IF(ISBLANK(INDEX('Policy Characteristics'!L:L,MATCH($C433,'Policy Characteristics'!$C:$C,0))),"",INDEX('Policy Characteristics'!L:L,MATCH($C433,'Policy Characteristics'!$C:$C,0)))</f>
        <v/>
      </c>
    </row>
    <row r="434" spans="1:18" s="354" customFormat="1" ht="20" customHeight="1">
      <c r="A434" s="354" t="str">
        <f>IF(ISBLANK(INDEX('Policy Characteristics'!A:A,MATCH($C434,'Policy Characteristics'!$C:$C,0))),"",INDEX('Policy Characteristics'!A:A,MATCH($C434,'Policy Characteristics'!$C:$C,0)))</f>
        <v>Electricity Supply</v>
      </c>
      <c r="B434" s="366" t="str">
        <f>IF(ISBLANK(INDEX('Policy Characteristics'!B:B,MATCH($C434,'Policy Characteristics'!$C:$C,0))),"",INDEX('Policy Characteristics'!B:B,MATCH($C434,'Policy Characteristics'!$C:$C,0)))</f>
        <v>Non BAU Mandated Capacity CCUS Retrofits</v>
      </c>
      <c r="C434" s="354" t="str">
        <f t="shared" si="25"/>
        <v>Boolean Use Non BAU Mandated Capacity Retrofit Schedule</v>
      </c>
      <c r="D434" s="348" t="s">
        <v>744</v>
      </c>
      <c r="E434" s="253"/>
      <c r="F434" s="348" t="s">
        <v>745</v>
      </c>
      <c r="G434" s="253"/>
      <c r="H434" s="18">
        <v>2293</v>
      </c>
      <c r="I434" s="367" t="s">
        <v>680</v>
      </c>
      <c r="J434" s="368" t="str">
        <f>IF(ISBLANK(INDEX('Policy Characteristics'!D:D,MATCH($C434,'Policy Characteristics'!$C:$C,0))),"",INDEX('Policy Characteristics'!D:D,MATCH($C434,'Policy Characteristics'!$C:$C,0)))</f>
        <v>Non BAU Mandated Capacity CCUS Retrofits</v>
      </c>
      <c r="K434" s="354" t="str">
        <f>IF(ISBLANK(INDEX('Policy Characteristics'!E:E,MATCH($C434,'Policy Characteristics'!$C:$C,0))),"",INDEX('Policy Characteristics'!E:E,MATCH($C434,'Policy Characteristics'!$C:$C,0)))</f>
        <v/>
      </c>
      <c r="L434" s="354">
        <f>IF(ISBLANK(INDEX('Policy Characteristics'!F:F,MATCH($C434,'Policy Characteristics'!$C:$C,0))),"",INDEX('Policy Characteristics'!F:F,MATCH($C434,'Policy Characteristics'!$C:$C,0)))</f>
        <v>0</v>
      </c>
      <c r="M434" s="354">
        <f>IF(ISBLANK(INDEX('Policy Characteristics'!G:G,MATCH($C434,'Policy Characteristics'!$C:$C,0))),"",INDEX('Policy Characteristics'!G:G,MATCH($C434,'Policy Characteristics'!$C:$C,0)))</f>
        <v>1</v>
      </c>
      <c r="N434" s="354">
        <f>IF(ISBLANK(INDEX('Policy Characteristics'!H:H,MATCH($C434,'Policy Characteristics'!$C:$C,0))),"",INDEX('Policy Characteristics'!H:H,MATCH($C434,'Policy Characteristics'!$C:$C,0)))</f>
        <v>1</v>
      </c>
      <c r="O434" s="354" t="str">
        <f>IF(ISBLANK(INDEX('Policy Characteristics'!I:I,MATCH($C434,'Policy Characteristics'!$C:$C,0))),"",INDEX('Policy Characteristics'!I:I,MATCH($C434,'Policy Characteristics'!$C:$C,0)))</f>
        <v>on/off</v>
      </c>
      <c r="P434" s="354"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4" t="str">
        <f>IF(ISBLANK(INDEX('Policy Characteristics'!K:K,MATCH($C434,'Policy Characteristics'!$C:$C,0))),"",INDEX('Policy Characteristics'!K:K,MATCH($C434,'Policy Characteristics'!$C:$C,0)))</f>
        <v/>
      </c>
      <c r="R434" s="354" t="str">
        <f>IF(ISBLANK(INDEX('Policy Characteristics'!L:L,MATCH($C434,'Policy Characteristics'!$C:$C,0))),"",INDEX('Policy Characteristics'!L:L,MATCH($C434,'Policy Characteristics'!$C:$C,0)))</f>
        <v/>
      </c>
    </row>
    <row r="435" spans="1:18" s="354" customFormat="1" ht="20" customHeight="1">
      <c r="A435" s="354" t="str">
        <f>IF(ISBLANK(INDEX('Policy Characteristics'!A:A,MATCH($C435,'Policy Characteristics'!$C:$C,0))),"",INDEX('Policy Characteristics'!A:A,MATCH($C435,'Policy Characteristics'!$C:$C,0)))</f>
        <v>Electricity Supply</v>
      </c>
      <c r="B435" s="366" t="str">
        <f>IF(ISBLANK(INDEX('Policy Characteristics'!B:B,MATCH($C435,'Policy Characteristics'!$C:$C,0))),"",INDEX('Policy Characteristics'!B:B,MATCH($C435,'Policy Characteristics'!$C:$C,0)))</f>
        <v>Non BAU Mandated Capacity CCUS Retrofits</v>
      </c>
      <c r="C435" s="354" t="str">
        <f t="shared" si="25"/>
        <v>Boolean Use Non BAU Mandated Capacity Retrofit Schedule</v>
      </c>
      <c r="D435" s="348" t="s">
        <v>746</v>
      </c>
      <c r="E435" s="253"/>
      <c r="F435" s="348" t="s">
        <v>747</v>
      </c>
      <c r="G435" s="253"/>
      <c r="H435" s="18">
        <v>2294</v>
      </c>
      <c r="I435" s="367" t="s">
        <v>680</v>
      </c>
      <c r="J435" s="368" t="str">
        <f>IF(ISBLANK(INDEX('Policy Characteristics'!D:D,MATCH($C435,'Policy Characteristics'!$C:$C,0))),"",INDEX('Policy Characteristics'!D:D,MATCH($C435,'Policy Characteristics'!$C:$C,0)))</f>
        <v>Non BAU Mandated Capacity CCUS Retrofits</v>
      </c>
      <c r="K435" s="354" t="str">
        <f>IF(ISBLANK(INDEX('Policy Characteristics'!E:E,MATCH($C435,'Policy Characteristics'!$C:$C,0))),"",INDEX('Policy Characteristics'!E:E,MATCH($C435,'Policy Characteristics'!$C:$C,0)))</f>
        <v/>
      </c>
      <c r="L435" s="354">
        <f>IF(ISBLANK(INDEX('Policy Characteristics'!F:F,MATCH($C435,'Policy Characteristics'!$C:$C,0))),"",INDEX('Policy Characteristics'!F:F,MATCH($C435,'Policy Characteristics'!$C:$C,0)))</f>
        <v>0</v>
      </c>
      <c r="M435" s="354">
        <f>IF(ISBLANK(INDEX('Policy Characteristics'!G:G,MATCH($C435,'Policy Characteristics'!$C:$C,0))),"",INDEX('Policy Characteristics'!G:G,MATCH($C435,'Policy Characteristics'!$C:$C,0)))</f>
        <v>1</v>
      </c>
      <c r="N435" s="354">
        <f>IF(ISBLANK(INDEX('Policy Characteristics'!H:H,MATCH($C435,'Policy Characteristics'!$C:$C,0))),"",INDEX('Policy Characteristics'!H:H,MATCH($C435,'Policy Characteristics'!$C:$C,0)))</f>
        <v>1</v>
      </c>
      <c r="O435" s="354" t="str">
        <f>IF(ISBLANK(INDEX('Policy Characteristics'!I:I,MATCH($C435,'Policy Characteristics'!$C:$C,0))),"",INDEX('Policy Characteristics'!I:I,MATCH($C435,'Policy Characteristics'!$C:$C,0)))</f>
        <v>on/off</v>
      </c>
      <c r="P435" s="354"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4" t="str">
        <f>IF(ISBLANK(INDEX('Policy Characteristics'!K:K,MATCH($C435,'Policy Characteristics'!$C:$C,0))),"",INDEX('Policy Characteristics'!K:K,MATCH($C435,'Policy Characteristics'!$C:$C,0)))</f>
        <v/>
      </c>
      <c r="R435" s="354" t="str">
        <f>IF(ISBLANK(INDEX('Policy Characteristics'!L:L,MATCH($C435,'Policy Characteristics'!$C:$C,0))),"",INDEX('Policy Characteristics'!L:L,MATCH($C435,'Policy Characteristics'!$C:$C,0)))</f>
        <v/>
      </c>
    </row>
    <row r="436" spans="1:18" s="354" customFormat="1" ht="20" customHeight="1">
      <c r="A436" s="354" t="str">
        <f>IF(ISBLANK(INDEX('Policy Characteristics'!A:A,MATCH($C436,'Policy Characteristics'!$C:$C,0))),"",INDEX('Policy Characteristics'!A:A,MATCH($C436,'Policy Characteristics'!$C:$C,0)))</f>
        <v>Electricity Supply</v>
      </c>
      <c r="B436" s="366" t="str">
        <f>IF(ISBLANK(INDEX('Policy Characteristics'!B:B,MATCH($C436,'Policy Characteristics'!$C:$C,0))),"",INDEX('Policy Characteristics'!B:B,MATCH($C436,'Policy Characteristics'!$C:$C,0)))</f>
        <v>Non BAU Mandated Capacity CCUS Retrofits</v>
      </c>
      <c r="C436" s="354" t="str">
        <f t="shared" si="25"/>
        <v>Boolean Use Non BAU Mandated Capacity Retrofit Schedule</v>
      </c>
      <c r="D436" s="348" t="s">
        <v>748</v>
      </c>
      <c r="E436" s="253"/>
      <c r="F436" s="348" t="s">
        <v>749</v>
      </c>
      <c r="G436" s="253"/>
      <c r="H436" s="18">
        <v>2295</v>
      </c>
      <c r="I436" s="367" t="s">
        <v>680</v>
      </c>
      <c r="J436" s="368" t="str">
        <f>IF(ISBLANK(INDEX('Policy Characteristics'!D:D,MATCH($C436,'Policy Characteristics'!$C:$C,0))),"",INDEX('Policy Characteristics'!D:D,MATCH($C436,'Policy Characteristics'!$C:$C,0)))</f>
        <v>Non BAU Mandated Capacity CCUS Retrofits</v>
      </c>
      <c r="K436" s="354" t="str">
        <f>IF(ISBLANK(INDEX('Policy Characteristics'!E:E,MATCH($C436,'Policy Characteristics'!$C:$C,0))),"",INDEX('Policy Characteristics'!E:E,MATCH($C436,'Policy Characteristics'!$C:$C,0)))</f>
        <v/>
      </c>
      <c r="L436" s="354">
        <f>IF(ISBLANK(INDEX('Policy Characteristics'!F:F,MATCH($C436,'Policy Characteristics'!$C:$C,0))),"",INDEX('Policy Characteristics'!F:F,MATCH($C436,'Policy Characteristics'!$C:$C,0)))</f>
        <v>0</v>
      </c>
      <c r="M436" s="354">
        <f>IF(ISBLANK(INDEX('Policy Characteristics'!G:G,MATCH($C436,'Policy Characteristics'!$C:$C,0))),"",INDEX('Policy Characteristics'!G:G,MATCH($C436,'Policy Characteristics'!$C:$C,0)))</f>
        <v>1</v>
      </c>
      <c r="N436" s="354">
        <f>IF(ISBLANK(INDEX('Policy Characteristics'!H:H,MATCH($C436,'Policy Characteristics'!$C:$C,0))),"",INDEX('Policy Characteristics'!H:H,MATCH($C436,'Policy Characteristics'!$C:$C,0)))</f>
        <v>1</v>
      </c>
      <c r="O436" s="354" t="str">
        <f>IF(ISBLANK(INDEX('Policy Characteristics'!I:I,MATCH($C436,'Policy Characteristics'!$C:$C,0))),"",INDEX('Policy Characteristics'!I:I,MATCH($C436,'Policy Characteristics'!$C:$C,0)))</f>
        <v>on/off</v>
      </c>
      <c r="P436" s="354"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4" t="str">
        <f>IF(ISBLANK(INDEX('Policy Characteristics'!K:K,MATCH($C436,'Policy Characteristics'!$C:$C,0))),"",INDEX('Policy Characteristics'!K:K,MATCH($C436,'Policy Characteristics'!$C:$C,0)))</f>
        <v/>
      </c>
      <c r="R436" s="354" t="str">
        <f>IF(ISBLANK(INDEX('Policy Characteristics'!L:L,MATCH($C436,'Policy Characteristics'!$C:$C,0))),"",INDEX('Policy Characteristics'!L:L,MATCH($C436,'Policy Characteristics'!$C:$C,0)))</f>
        <v/>
      </c>
    </row>
    <row r="437" spans="1:18" s="354" customFormat="1" ht="20" customHeight="1">
      <c r="A437" s="354" t="str">
        <f>IF(ISBLANK(INDEX('Policy Characteristics'!A:A,MATCH($C437,'Policy Characteristics'!$C:$C,0))),"",INDEX('Policy Characteristics'!A:A,MATCH($C437,'Policy Characteristics'!$C:$C,0)))</f>
        <v>Electricity Supply</v>
      </c>
      <c r="B437" s="366" t="str">
        <f>IF(ISBLANK(INDEX('Policy Characteristics'!B:B,MATCH($C437,'Policy Characteristics'!$C:$C,0))),"",INDEX('Policy Characteristics'!B:B,MATCH($C437,'Policy Characteristics'!$C:$C,0)))</f>
        <v>Non BAU Mandated Capacity CCUS Retrofits</v>
      </c>
      <c r="C437" s="354" t="str">
        <f t="shared" si="25"/>
        <v>Boolean Use Non BAU Mandated Capacity Retrofit Schedule</v>
      </c>
      <c r="D437" s="348" t="s">
        <v>750</v>
      </c>
      <c r="E437" s="253"/>
      <c r="F437" s="348" t="s">
        <v>751</v>
      </c>
      <c r="G437" s="253"/>
      <c r="H437" s="18">
        <v>2296</v>
      </c>
      <c r="I437" s="367" t="s">
        <v>680</v>
      </c>
      <c r="J437" s="368" t="str">
        <f>IF(ISBLANK(INDEX('Policy Characteristics'!D:D,MATCH($C437,'Policy Characteristics'!$C:$C,0))),"",INDEX('Policy Characteristics'!D:D,MATCH($C437,'Policy Characteristics'!$C:$C,0)))</f>
        <v>Non BAU Mandated Capacity CCUS Retrofits</v>
      </c>
      <c r="K437" s="354" t="str">
        <f>IF(ISBLANK(INDEX('Policy Characteristics'!E:E,MATCH($C437,'Policy Characteristics'!$C:$C,0))),"",INDEX('Policy Characteristics'!E:E,MATCH($C437,'Policy Characteristics'!$C:$C,0)))</f>
        <v/>
      </c>
      <c r="L437" s="354">
        <f>IF(ISBLANK(INDEX('Policy Characteristics'!F:F,MATCH($C437,'Policy Characteristics'!$C:$C,0))),"",INDEX('Policy Characteristics'!F:F,MATCH($C437,'Policy Characteristics'!$C:$C,0)))</f>
        <v>0</v>
      </c>
      <c r="M437" s="354">
        <f>IF(ISBLANK(INDEX('Policy Characteristics'!G:G,MATCH($C437,'Policy Characteristics'!$C:$C,0))),"",INDEX('Policy Characteristics'!G:G,MATCH($C437,'Policy Characteristics'!$C:$C,0)))</f>
        <v>1</v>
      </c>
      <c r="N437" s="354">
        <f>IF(ISBLANK(INDEX('Policy Characteristics'!H:H,MATCH($C437,'Policy Characteristics'!$C:$C,0))),"",INDEX('Policy Characteristics'!H:H,MATCH($C437,'Policy Characteristics'!$C:$C,0)))</f>
        <v>1</v>
      </c>
      <c r="O437" s="354" t="str">
        <f>IF(ISBLANK(INDEX('Policy Characteristics'!I:I,MATCH($C437,'Policy Characteristics'!$C:$C,0))),"",INDEX('Policy Characteristics'!I:I,MATCH($C437,'Policy Characteristics'!$C:$C,0)))</f>
        <v>on/off</v>
      </c>
      <c r="P437" s="354"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4" t="str">
        <f>IF(ISBLANK(INDEX('Policy Characteristics'!K:K,MATCH($C437,'Policy Characteristics'!$C:$C,0))),"",INDEX('Policy Characteristics'!K:K,MATCH($C437,'Policy Characteristics'!$C:$C,0)))</f>
        <v/>
      </c>
      <c r="R437" s="354" t="str">
        <f>IF(ISBLANK(INDEX('Policy Characteristics'!L:L,MATCH($C437,'Policy Characteristics'!$C:$C,0))),"",INDEX('Policy Characteristics'!L:L,MATCH($C437,'Policy Characteristics'!$C:$C,0)))</f>
        <v/>
      </c>
    </row>
    <row r="438" spans="1:18" s="354" customFormat="1" ht="20" customHeight="1">
      <c r="A438" s="354" t="str">
        <f>IF(ISBLANK(INDEX('Policy Characteristics'!A:A,MATCH($C438,'Policy Characteristics'!$C:$C,0))),"",INDEX('Policy Characteristics'!A:A,MATCH($C438,'Policy Characteristics'!$C:$C,0)))</f>
        <v>Electricity Supply</v>
      </c>
      <c r="B438" s="366" t="str">
        <f>IF(ISBLANK(INDEX('Policy Characteristics'!B:B,MATCH($C438,'Policy Characteristics'!$C:$C,0))),"",INDEX('Policy Characteristics'!B:B,MATCH($C438,'Policy Characteristics'!$C:$C,0)))</f>
        <v>Non BAU Mandated Capacity CCUS Retrofits</v>
      </c>
      <c r="C438" s="354" t="str">
        <f t="shared" si="25"/>
        <v>Boolean Use Non BAU Mandated Capacity Retrofit Schedule</v>
      </c>
      <c r="D438" s="348" t="s">
        <v>752</v>
      </c>
      <c r="E438" s="253"/>
      <c r="F438" s="348" t="s">
        <v>753</v>
      </c>
      <c r="G438" s="253"/>
      <c r="H438" s="18">
        <v>2297</v>
      </c>
      <c r="I438" s="367" t="s">
        <v>680</v>
      </c>
      <c r="J438" s="368" t="str">
        <f>IF(ISBLANK(INDEX('Policy Characteristics'!D:D,MATCH($C438,'Policy Characteristics'!$C:$C,0))),"",INDEX('Policy Characteristics'!D:D,MATCH($C438,'Policy Characteristics'!$C:$C,0)))</f>
        <v>Non BAU Mandated Capacity CCUS Retrofits</v>
      </c>
      <c r="K438" s="354" t="str">
        <f>IF(ISBLANK(INDEX('Policy Characteristics'!E:E,MATCH($C438,'Policy Characteristics'!$C:$C,0))),"",INDEX('Policy Characteristics'!E:E,MATCH($C438,'Policy Characteristics'!$C:$C,0)))</f>
        <v/>
      </c>
      <c r="L438" s="354">
        <f>IF(ISBLANK(INDEX('Policy Characteristics'!F:F,MATCH($C438,'Policy Characteristics'!$C:$C,0))),"",INDEX('Policy Characteristics'!F:F,MATCH($C438,'Policy Characteristics'!$C:$C,0)))</f>
        <v>0</v>
      </c>
      <c r="M438" s="354">
        <f>IF(ISBLANK(INDEX('Policy Characteristics'!G:G,MATCH($C438,'Policy Characteristics'!$C:$C,0))),"",INDEX('Policy Characteristics'!G:G,MATCH($C438,'Policy Characteristics'!$C:$C,0)))</f>
        <v>1</v>
      </c>
      <c r="N438" s="354">
        <f>IF(ISBLANK(INDEX('Policy Characteristics'!H:H,MATCH($C438,'Policy Characteristics'!$C:$C,0))),"",INDEX('Policy Characteristics'!H:H,MATCH($C438,'Policy Characteristics'!$C:$C,0)))</f>
        <v>1</v>
      </c>
      <c r="O438" s="354" t="str">
        <f>IF(ISBLANK(INDEX('Policy Characteristics'!I:I,MATCH($C438,'Policy Characteristics'!$C:$C,0))),"",INDEX('Policy Characteristics'!I:I,MATCH($C438,'Policy Characteristics'!$C:$C,0)))</f>
        <v>on/off</v>
      </c>
      <c r="P438" s="354"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4" t="str">
        <f>IF(ISBLANK(INDEX('Policy Characteristics'!K:K,MATCH($C438,'Policy Characteristics'!$C:$C,0))),"",INDEX('Policy Characteristics'!K:K,MATCH($C438,'Policy Characteristics'!$C:$C,0)))</f>
        <v/>
      </c>
      <c r="R438" s="354" t="str">
        <f>IF(ISBLANK(INDEX('Policy Characteristics'!L:L,MATCH($C438,'Policy Characteristics'!$C:$C,0))),"",INDEX('Policy Characteristics'!L:L,MATCH($C438,'Policy Characteristics'!$C:$C,0)))</f>
        <v/>
      </c>
    </row>
    <row r="439" spans="1:18" s="354" customFormat="1" ht="20" customHeight="1">
      <c r="A439" s="354" t="str">
        <f>IF(ISBLANK(INDEX('Policy Characteristics'!A:A,MATCH($C439,'Policy Characteristics'!$C:$C,0))),"",INDEX('Policy Characteristics'!A:A,MATCH($C439,'Policy Characteristics'!$C:$C,0)))</f>
        <v>Electricity Supply</v>
      </c>
      <c r="B439" s="366" t="str">
        <f>IF(ISBLANK(INDEX('Policy Characteristics'!B:B,MATCH($C439,'Policy Characteristics'!$C:$C,0))),"",INDEX('Policy Characteristics'!B:B,MATCH($C439,'Policy Characteristics'!$C:$C,0)))</f>
        <v>Non BAU Mandated Capacity CCUS Retrofits</v>
      </c>
      <c r="C439" s="354" t="str">
        <f t="shared" si="25"/>
        <v>Boolean Use Non BAU Mandated Capacity Retrofit Schedule</v>
      </c>
      <c r="D439" s="348" t="s">
        <v>754</v>
      </c>
      <c r="E439" s="253"/>
      <c r="F439" s="348" t="s">
        <v>755</v>
      </c>
      <c r="G439" s="253"/>
      <c r="H439" s="18">
        <v>2298</v>
      </c>
      <c r="I439" s="367" t="s">
        <v>680</v>
      </c>
      <c r="J439" s="368" t="str">
        <f>IF(ISBLANK(INDEX('Policy Characteristics'!D:D,MATCH($C439,'Policy Characteristics'!$C:$C,0))),"",INDEX('Policy Characteristics'!D:D,MATCH($C439,'Policy Characteristics'!$C:$C,0)))</f>
        <v>Non BAU Mandated Capacity CCUS Retrofits</v>
      </c>
      <c r="K439" s="354" t="str">
        <f>IF(ISBLANK(INDEX('Policy Characteristics'!E:E,MATCH($C439,'Policy Characteristics'!$C:$C,0))),"",INDEX('Policy Characteristics'!E:E,MATCH($C439,'Policy Characteristics'!$C:$C,0)))</f>
        <v/>
      </c>
      <c r="L439" s="354">
        <f>IF(ISBLANK(INDEX('Policy Characteristics'!F:F,MATCH($C439,'Policy Characteristics'!$C:$C,0))),"",INDEX('Policy Characteristics'!F:F,MATCH($C439,'Policy Characteristics'!$C:$C,0)))</f>
        <v>0</v>
      </c>
      <c r="M439" s="354">
        <f>IF(ISBLANK(INDEX('Policy Characteristics'!G:G,MATCH($C439,'Policy Characteristics'!$C:$C,0))),"",INDEX('Policy Characteristics'!G:G,MATCH($C439,'Policy Characteristics'!$C:$C,0)))</f>
        <v>1</v>
      </c>
      <c r="N439" s="354">
        <f>IF(ISBLANK(INDEX('Policy Characteristics'!H:H,MATCH($C439,'Policy Characteristics'!$C:$C,0))),"",INDEX('Policy Characteristics'!H:H,MATCH($C439,'Policy Characteristics'!$C:$C,0)))</f>
        <v>1</v>
      </c>
      <c r="O439" s="354" t="str">
        <f>IF(ISBLANK(INDEX('Policy Characteristics'!I:I,MATCH($C439,'Policy Characteristics'!$C:$C,0))),"",INDEX('Policy Characteristics'!I:I,MATCH($C439,'Policy Characteristics'!$C:$C,0)))</f>
        <v>on/off</v>
      </c>
      <c r="P439" s="354"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4" t="str">
        <f>IF(ISBLANK(INDEX('Policy Characteristics'!K:K,MATCH($C439,'Policy Characteristics'!$C:$C,0))),"",INDEX('Policy Characteristics'!K:K,MATCH($C439,'Policy Characteristics'!$C:$C,0)))</f>
        <v/>
      </c>
      <c r="R439" s="354" t="str">
        <f>IF(ISBLANK(INDEX('Policy Characteristics'!L:L,MATCH($C439,'Policy Characteristics'!$C:$C,0))),"",INDEX('Policy Characteristics'!L:L,MATCH($C439,'Policy Characteristics'!$C:$C,0)))</f>
        <v/>
      </c>
    </row>
    <row r="440" spans="1:18" s="354" customFormat="1" ht="20" customHeight="1">
      <c r="A440" s="354" t="str">
        <f>IF(ISBLANK(INDEX('Policy Characteristics'!A:A,MATCH($C440,'Policy Characteristics'!$C:$C,0))),"",INDEX('Policy Characteristics'!A:A,MATCH($C440,'Policy Characteristics'!$C:$C,0)))</f>
        <v>Electricity Supply</v>
      </c>
      <c r="B440" s="366" t="str">
        <f>IF(ISBLANK(INDEX('Policy Characteristics'!B:B,MATCH($C440,'Policy Characteristics'!$C:$C,0))),"",INDEX('Policy Characteristics'!B:B,MATCH($C440,'Policy Characteristics'!$C:$C,0)))</f>
        <v>Non BAU Mandated Capacity CCUS Retrofits</v>
      </c>
      <c r="C440" s="354" t="str">
        <f t="shared" si="25"/>
        <v>Boolean Use Non BAU Mandated Capacity Retrofit Schedule</v>
      </c>
      <c r="D440" s="348" t="s">
        <v>756</v>
      </c>
      <c r="E440" s="253"/>
      <c r="F440" s="348" t="s">
        <v>757</v>
      </c>
      <c r="G440" s="253"/>
      <c r="H440" s="18">
        <v>2299</v>
      </c>
      <c r="I440" s="367" t="s">
        <v>680</v>
      </c>
      <c r="J440" s="368" t="str">
        <f>IF(ISBLANK(INDEX('Policy Characteristics'!D:D,MATCH($C440,'Policy Characteristics'!$C:$C,0))),"",INDEX('Policy Characteristics'!D:D,MATCH($C440,'Policy Characteristics'!$C:$C,0)))</f>
        <v>Non BAU Mandated Capacity CCUS Retrofits</v>
      </c>
      <c r="K440" s="354" t="str">
        <f>IF(ISBLANK(INDEX('Policy Characteristics'!E:E,MATCH($C440,'Policy Characteristics'!$C:$C,0))),"",INDEX('Policy Characteristics'!E:E,MATCH($C440,'Policy Characteristics'!$C:$C,0)))</f>
        <v/>
      </c>
      <c r="L440" s="354">
        <f>IF(ISBLANK(INDEX('Policy Characteristics'!F:F,MATCH($C440,'Policy Characteristics'!$C:$C,0))),"",INDEX('Policy Characteristics'!F:F,MATCH($C440,'Policy Characteristics'!$C:$C,0)))</f>
        <v>0</v>
      </c>
      <c r="M440" s="354">
        <f>IF(ISBLANK(INDEX('Policy Characteristics'!G:G,MATCH($C440,'Policy Characteristics'!$C:$C,0))),"",INDEX('Policy Characteristics'!G:G,MATCH($C440,'Policy Characteristics'!$C:$C,0)))</f>
        <v>1</v>
      </c>
      <c r="N440" s="354">
        <f>IF(ISBLANK(INDEX('Policy Characteristics'!H:H,MATCH($C440,'Policy Characteristics'!$C:$C,0))),"",INDEX('Policy Characteristics'!H:H,MATCH($C440,'Policy Characteristics'!$C:$C,0)))</f>
        <v>1</v>
      </c>
      <c r="O440" s="354" t="str">
        <f>IF(ISBLANK(INDEX('Policy Characteristics'!I:I,MATCH($C440,'Policy Characteristics'!$C:$C,0))),"",INDEX('Policy Characteristics'!I:I,MATCH($C440,'Policy Characteristics'!$C:$C,0)))</f>
        <v>on/off</v>
      </c>
      <c r="P440" s="354"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4" t="str">
        <f>IF(ISBLANK(INDEX('Policy Characteristics'!K:K,MATCH($C440,'Policy Characteristics'!$C:$C,0))),"",INDEX('Policy Characteristics'!K:K,MATCH($C440,'Policy Characteristics'!$C:$C,0)))</f>
        <v/>
      </c>
      <c r="R440" s="354" t="str">
        <f>IF(ISBLANK(INDEX('Policy Characteristics'!L:L,MATCH($C440,'Policy Characteristics'!$C:$C,0))),"",INDEX('Policy Characteristics'!L:L,MATCH($C440,'Policy Characteristics'!$C:$C,0)))</f>
        <v/>
      </c>
    </row>
    <row r="441" spans="1:18" s="354" customFormat="1" ht="20" customHeight="1">
      <c r="A441" s="354" t="str">
        <f>IF(ISBLANK(INDEX('Policy Characteristics'!A:A,MATCH($C441,'Policy Characteristics'!$C:$C,0))),"",INDEX('Policy Characteristics'!A:A,MATCH($C441,'Policy Characteristics'!$C:$C,0)))</f>
        <v>Electricity Supply</v>
      </c>
      <c r="B441" s="366" t="str">
        <f>IF(ISBLANK(INDEX('Policy Characteristics'!B:B,MATCH($C441,'Policy Characteristics'!$C:$C,0))),"",INDEX('Policy Characteristics'!B:B,MATCH($C441,'Policy Characteristics'!$C:$C,0)))</f>
        <v>Non BAU Mandated Capacity CCUS Retrofits</v>
      </c>
      <c r="C441" s="354" t="str">
        <f t="shared" si="25"/>
        <v>Boolean Use Non BAU Mandated Capacity Retrofit Schedule</v>
      </c>
      <c r="D441" s="348" t="s">
        <v>758</v>
      </c>
      <c r="E441" s="253"/>
      <c r="F441" s="348" t="s">
        <v>759</v>
      </c>
      <c r="G441" s="253"/>
      <c r="H441" s="18">
        <v>2300</v>
      </c>
      <c r="I441" s="367" t="s">
        <v>680</v>
      </c>
      <c r="J441" s="368" t="str">
        <f>IF(ISBLANK(INDEX('Policy Characteristics'!D:D,MATCH($C441,'Policy Characteristics'!$C:$C,0))),"",INDEX('Policy Characteristics'!D:D,MATCH($C441,'Policy Characteristics'!$C:$C,0)))</f>
        <v>Non BAU Mandated Capacity CCUS Retrofits</v>
      </c>
      <c r="K441" s="354" t="str">
        <f>IF(ISBLANK(INDEX('Policy Characteristics'!E:E,MATCH($C441,'Policy Characteristics'!$C:$C,0))),"",INDEX('Policy Characteristics'!E:E,MATCH($C441,'Policy Characteristics'!$C:$C,0)))</f>
        <v/>
      </c>
      <c r="L441" s="354">
        <f>IF(ISBLANK(INDEX('Policy Characteristics'!F:F,MATCH($C441,'Policy Characteristics'!$C:$C,0))),"",INDEX('Policy Characteristics'!F:F,MATCH($C441,'Policy Characteristics'!$C:$C,0)))</f>
        <v>0</v>
      </c>
      <c r="M441" s="354">
        <f>IF(ISBLANK(INDEX('Policy Characteristics'!G:G,MATCH($C441,'Policy Characteristics'!$C:$C,0))),"",INDEX('Policy Characteristics'!G:G,MATCH($C441,'Policy Characteristics'!$C:$C,0)))</f>
        <v>1</v>
      </c>
      <c r="N441" s="354">
        <f>IF(ISBLANK(INDEX('Policy Characteristics'!H:H,MATCH($C441,'Policy Characteristics'!$C:$C,0))),"",INDEX('Policy Characteristics'!H:H,MATCH($C441,'Policy Characteristics'!$C:$C,0)))</f>
        <v>1</v>
      </c>
      <c r="O441" s="354" t="str">
        <f>IF(ISBLANK(INDEX('Policy Characteristics'!I:I,MATCH($C441,'Policy Characteristics'!$C:$C,0))),"",INDEX('Policy Characteristics'!I:I,MATCH($C441,'Policy Characteristics'!$C:$C,0)))</f>
        <v>on/off</v>
      </c>
      <c r="P441" s="354"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4" t="str">
        <f>IF(ISBLANK(INDEX('Policy Characteristics'!K:K,MATCH($C441,'Policy Characteristics'!$C:$C,0))),"",INDEX('Policy Characteristics'!K:K,MATCH($C441,'Policy Characteristics'!$C:$C,0)))</f>
        <v/>
      </c>
      <c r="R441" s="354" t="str">
        <f>IF(ISBLANK(INDEX('Policy Characteristics'!L:L,MATCH($C441,'Policy Characteristics'!$C:$C,0))),"",INDEX('Policy Characteristics'!L:L,MATCH($C441,'Policy Characteristics'!$C:$C,0)))</f>
        <v/>
      </c>
    </row>
    <row r="442" spans="1:18" s="354" customFormat="1" ht="20" customHeight="1">
      <c r="A442" s="354" t="str">
        <f>IF(ISBLANK(INDEX('Policy Characteristics'!A:A,MATCH($C442,'Policy Characteristics'!$C:$C,0))),"",INDEX('Policy Characteristics'!A:A,MATCH($C442,'Policy Characteristics'!$C:$C,0)))</f>
        <v>Electricity Supply</v>
      </c>
      <c r="B442" s="366" t="str">
        <f>IF(ISBLANK(INDEX('Policy Characteristics'!B:B,MATCH($C442,'Policy Characteristics'!$C:$C,0))),"",INDEX('Policy Characteristics'!B:B,MATCH($C442,'Policy Characteristics'!$C:$C,0)))</f>
        <v>Non BAU Mandated Capacity CCUS Retrofits</v>
      </c>
      <c r="C442" s="354" t="str">
        <f t="shared" si="25"/>
        <v>Boolean Use Non BAU Mandated Capacity Retrofit Schedule</v>
      </c>
      <c r="D442" s="348" t="s">
        <v>760</v>
      </c>
      <c r="E442" s="253"/>
      <c r="F442" s="348" t="s">
        <v>761</v>
      </c>
      <c r="G442" s="253"/>
      <c r="H442" s="18">
        <v>2301</v>
      </c>
      <c r="I442" s="367" t="s">
        <v>680</v>
      </c>
      <c r="J442" s="368" t="str">
        <f>IF(ISBLANK(INDEX('Policy Characteristics'!D:D,MATCH($C442,'Policy Characteristics'!$C:$C,0))),"",INDEX('Policy Characteristics'!D:D,MATCH($C442,'Policy Characteristics'!$C:$C,0)))</f>
        <v>Non BAU Mandated Capacity CCUS Retrofits</v>
      </c>
      <c r="K442" s="354" t="str">
        <f>IF(ISBLANK(INDEX('Policy Characteristics'!E:E,MATCH($C442,'Policy Characteristics'!$C:$C,0))),"",INDEX('Policy Characteristics'!E:E,MATCH($C442,'Policy Characteristics'!$C:$C,0)))</f>
        <v/>
      </c>
      <c r="L442" s="354">
        <f>IF(ISBLANK(INDEX('Policy Characteristics'!F:F,MATCH($C442,'Policy Characteristics'!$C:$C,0))),"",INDEX('Policy Characteristics'!F:F,MATCH($C442,'Policy Characteristics'!$C:$C,0)))</f>
        <v>0</v>
      </c>
      <c r="M442" s="354">
        <f>IF(ISBLANK(INDEX('Policy Characteristics'!G:G,MATCH($C442,'Policy Characteristics'!$C:$C,0))),"",INDEX('Policy Characteristics'!G:G,MATCH($C442,'Policy Characteristics'!$C:$C,0)))</f>
        <v>1</v>
      </c>
      <c r="N442" s="354">
        <f>IF(ISBLANK(INDEX('Policy Characteristics'!H:H,MATCH($C442,'Policy Characteristics'!$C:$C,0))),"",INDEX('Policy Characteristics'!H:H,MATCH($C442,'Policy Characteristics'!$C:$C,0)))</f>
        <v>1</v>
      </c>
      <c r="O442" s="354" t="str">
        <f>IF(ISBLANK(INDEX('Policy Characteristics'!I:I,MATCH($C442,'Policy Characteristics'!$C:$C,0))),"",INDEX('Policy Characteristics'!I:I,MATCH($C442,'Policy Characteristics'!$C:$C,0)))</f>
        <v>on/off</v>
      </c>
      <c r="P442" s="354"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4" t="str">
        <f>IF(ISBLANK(INDEX('Policy Characteristics'!K:K,MATCH($C442,'Policy Characteristics'!$C:$C,0))),"",INDEX('Policy Characteristics'!K:K,MATCH($C442,'Policy Characteristics'!$C:$C,0)))</f>
        <v/>
      </c>
      <c r="R442" s="354" t="str">
        <f>IF(ISBLANK(INDEX('Policy Characteristics'!L:L,MATCH($C442,'Policy Characteristics'!$C:$C,0))),"",INDEX('Policy Characteristics'!L:L,MATCH($C442,'Policy Characteristics'!$C:$C,0)))</f>
        <v/>
      </c>
    </row>
    <row r="443" spans="1:18" s="354" customFormat="1" ht="20" customHeight="1">
      <c r="A443" s="354" t="str">
        <f>IF(ISBLANK(INDEX('Policy Characteristics'!A:A,MATCH($C443,'Policy Characteristics'!$C:$C,0))),"",INDEX('Policy Characteristics'!A:A,MATCH($C443,'Policy Characteristics'!$C:$C,0)))</f>
        <v>Electricity Supply</v>
      </c>
      <c r="B443" s="366" t="str">
        <f>IF(ISBLANK(INDEX('Policy Characteristics'!B:B,MATCH($C443,'Policy Characteristics'!$C:$C,0))),"",INDEX('Policy Characteristics'!B:B,MATCH($C443,'Policy Characteristics'!$C:$C,0)))</f>
        <v>Non BAU Mandated Capacity CCUS Retrofits</v>
      </c>
      <c r="C443" s="354" t="str">
        <f t="shared" si="25"/>
        <v>Boolean Use Non BAU Mandated Capacity Retrofit Schedule</v>
      </c>
      <c r="D443" s="348" t="s">
        <v>762</v>
      </c>
      <c r="E443" s="253"/>
      <c r="F443" s="348" t="s">
        <v>763</v>
      </c>
      <c r="G443" s="253"/>
      <c r="H443" s="18">
        <v>2302</v>
      </c>
      <c r="I443" s="367" t="s">
        <v>680</v>
      </c>
      <c r="J443" s="368" t="str">
        <f>IF(ISBLANK(INDEX('Policy Characteristics'!D:D,MATCH($C443,'Policy Characteristics'!$C:$C,0))),"",INDEX('Policy Characteristics'!D:D,MATCH($C443,'Policy Characteristics'!$C:$C,0)))</f>
        <v>Non BAU Mandated Capacity CCUS Retrofits</v>
      </c>
      <c r="K443" s="354" t="str">
        <f>IF(ISBLANK(INDEX('Policy Characteristics'!E:E,MATCH($C443,'Policy Characteristics'!$C:$C,0))),"",INDEX('Policy Characteristics'!E:E,MATCH($C443,'Policy Characteristics'!$C:$C,0)))</f>
        <v/>
      </c>
      <c r="L443" s="354">
        <f>IF(ISBLANK(INDEX('Policy Characteristics'!F:F,MATCH($C443,'Policy Characteristics'!$C:$C,0))),"",INDEX('Policy Characteristics'!F:F,MATCH($C443,'Policy Characteristics'!$C:$C,0)))</f>
        <v>0</v>
      </c>
      <c r="M443" s="354">
        <f>IF(ISBLANK(INDEX('Policy Characteristics'!G:G,MATCH($C443,'Policy Characteristics'!$C:$C,0))),"",INDEX('Policy Characteristics'!G:G,MATCH($C443,'Policy Characteristics'!$C:$C,0)))</f>
        <v>1</v>
      </c>
      <c r="N443" s="354">
        <f>IF(ISBLANK(INDEX('Policy Characteristics'!H:H,MATCH($C443,'Policy Characteristics'!$C:$C,0))),"",INDEX('Policy Characteristics'!H:H,MATCH($C443,'Policy Characteristics'!$C:$C,0)))</f>
        <v>1</v>
      </c>
      <c r="O443" s="354" t="str">
        <f>IF(ISBLANK(INDEX('Policy Characteristics'!I:I,MATCH($C443,'Policy Characteristics'!$C:$C,0))),"",INDEX('Policy Characteristics'!I:I,MATCH($C443,'Policy Characteristics'!$C:$C,0)))</f>
        <v>on/off</v>
      </c>
      <c r="P443" s="354"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4" t="str">
        <f>IF(ISBLANK(INDEX('Policy Characteristics'!K:K,MATCH($C443,'Policy Characteristics'!$C:$C,0))),"",INDEX('Policy Characteristics'!K:K,MATCH($C443,'Policy Characteristics'!$C:$C,0)))</f>
        <v/>
      </c>
      <c r="R443" s="354" t="str">
        <f>IF(ISBLANK(INDEX('Policy Characteristics'!L:L,MATCH($C443,'Policy Characteristics'!$C:$C,0))),"",INDEX('Policy Characteristics'!L:L,MATCH($C443,'Policy Characteristics'!$C:$C,0)))</f>
        <v/>
      </c>
    </row>
    <row r="444" spans="1:18" s="354" customFormat="1" ht="20" customHeight="1">
      <c r="A444" s="354" t="str">
        <f>IF(ISBLANK(INDEX('Policy Characteristics'!A:A,MATCH($C444,'Policy Characteristics'!$C:$C,0))),"",INDEX('Policy Characteristics'!A:A,MATCH($C444,'Policy Characteristics'!$C:$C,0)))</f>
        <v>Electricity Supply</v>
      </c>
      <c r="B444" s="366" t="str">
        <f>IF(ISBLANK(INDEX('Policy Characteristics'!B:B,MATCH($C444,'Policy Characteristics'!$C:$C,0))),"",INDEX('Policy Characteristics'!B:B,MATCH($C444,'Policy Characteristics'!$C:$C,0)))</f>
        <v>Non BAU Mandated Capacity CCUS Retrofits</v>
      </c>
      <c r="C444" s="354" t="str">
        <f t="shared" si="25"/>
        <v>Boolean Use Non BAU Mandated Capacity Retrofit Schedule</v>
      </c>
      <c r="D444" s="348" t="s">
        <v>764</v>
      </c>
      <c r="E444" s="253"/>
      <c r="F444" s="348" t="s">
        <v>765</v>
      </c>
      <c r="G444" s="253"/>
      <c r="H444" s="18">
        <v>2303</v>
      </c>
      <c r="I444" s="367" t="s">
        <v>680</v>
      </c>
      <c r="J444" s="368" t="str">
        <f>IF(ISBLANK(INDEX('Policy Characteristics'!D:D,MATCH($C444,'Policy Characteristics'!$C:$C,0))),"",INDEX('Policy Characteristics'!D:D,MATCH($C444,'Policy Characteristics'!$C:$C,0)))</f>
        <v>Non BAU Mandated Capacity CCUS Retrofits</v>
      </c>
      <c r="K444" s="354" t="str">
        <f>IF(ISBLANK(INDEX('Policy Characteristics'!E:E,MATCH($C444,'Policy Characteristics'!$C:$C,0))),"",INDEX('Policy Characteristics'!E:E,MATCH($C444,'Policy Characteristics'!$C:$C,0)))</f>
        <v/>
      </c>
      <c r="L444" s="354">
        <f>IF(ISBLANK(INDEX('Policy Characteristics'!F:F,MATCH($C444,'Policy Characteristics'!$C:$C,0))),"",INDEX('Policy Characteristics'!F:F,MATCH($C444,'Policy Characteristics'!$C:$C,0)))</f>
        <v>0</v>
      </c>
      <c r="M444" s="354">
        <f>IF(ISBLANK(INDEX('Policy Characteristics'!G:G,MATCH($C444,'Policy Characteristics'!$C:$C,0))),"",INDEX('Policy Characteristics'!G:G,MATCH($C444,'Policy Characteristics'!$C:$C,0)))</f>
        <v>1</v>
      </c>
      <c r="N444" s="354">
        <f>IF(ISBLANK(INDEX('Policy Characteristics'!H:H,MATCH($C444,'Policy Characteristics'!$C:$C,0))),"",INDEX('Policy Characteristics'!H:H,MATCH($C444,'Policy Characteristics'!$C:$C,0)))</f>
        <v>1</v>
      </c>
      <c r="O444" s="354" t="str">
        <f>IF(ISBLANK(INDEX('Policy Characteristics'!I:I,MATCH($C444,'Policy Characteristics'!$C:$C,0))),"",INDEX('Policy Characteristics'!I:I,MATCH($C444,'Policy Characteristics'!$C:$C,0)))</f>
        <v>on/off</v>
      </c>
      <c r="P444" s="354"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4" t="str">
        <f>IF(ISBLANK(INDEX('Policy Characteristics'!K:K,MATCH($C444,'Policy Characteristics'!$C:$C,0))),"",INDEX('Policy Characteristics'!K:K,MATCH($C444,'Policy Characteristics'!$C:$C,0)))</f>
        <v/>
      </c>
      <c r="R444" s="354" t="str">
        <f>IF(ISBLANK(INDEX('Policy Characteristics'!L:L,MATCH($C444,'Policy Characteristics'!$C:$C,0))),"",INDEX('Policy Characteristics'!L:L,MATCH($C444,'Policy Characteristics'!$C:$C,0)))</f>
        <v/>
      </c>
    </row>
    <row r="445" spans="1:18" s="354" customFormat="1" ht="20" customHeight="1">
      <c r="A445" s="354" t="str">
        <f>IF(ISBLANK(INDEX('Policy Characteristics'!A:A,MATCH($C445,'Policy Characteristics'!$C:$C,0))),"",INDEX('Policy Characteristics'!A:A,MATCH($C445,'Policy Characteristics'!$C:$C,0)))</f>
        <v>Electricity Supply</v>
      </c>
      <c r="B445" s="366" t="str">
        <f>IF(ISBLANK(INDEX('Policy Characteristics'!B:B,MATCH($C445,'Policy Characteristics'!$C:$C,0))),"",INDEX('Policy Characteristics'!B:B,MATCH($C445,'Policy Characteristics'!$C:$C,0)))</f>
        <v>Non BAU Mandated Capacity CCUS Retrofits</v>
      </c>
      <c r="C445" s="354" t="str">
        <f t="shared" si="25"/>
        <v>Boolean Use Non BAU Mandated Capacity Retrofit Schedule</v>
      </c>
      <c r="D445" s="348" t="s">
        <v>766</v>
      </c>
      <c r="E445" s="253"/>
      <c r="F445" s="348" t="s">
        <v>767</v>
      </c>
      <c r="G445" s="253"/>
      <c r="H445" s="18">
        <v>2304</v>
      </c>
      <c r="I445" s="367" t="s">
        <v>680</v>
      </c>
      <c r="J445" s="368" t="str">
        <f>IF(ISBLANK(INDEX('Policy Characteristics'!D:D,MATCH($C445,'Policy Characteristics'!$C:$C,0))),"",INDEX('Policy Characteristics'!D:D,MATCH($C445,'Policy Characteristics'!$C:$C,0)))</f>
        <v>Non BAU Mandated Capacity CCUS Retrofits</v>
      </c>
      <c r="K445" s="354" t="str">
        <f>IF(ISBLANK(INDEX('Policy Characteristics'!E:E,MATCH($C445,'Policy Characteristics'!$C:$C,0))),"",INDEX('Policy Characteristics'!E:E,MATCH($C445,'Policy Characteristics'!$C:$C,0)))</f>
        <v/>
      </c>
      <c r="L445" s="354">
        <f>IF(ISBLANK(INDEX('Policy Characteristics'!F:F,MATCH($C445,'Policy Characteristics'!$C:$C,0))),"",INDEX('Policy Characteristics'!F:F,MATCH($C445,'Policy Characteristics'!$C:$C,0)))</f>
        <v>0</v>
      </c>
      <c r="M445" s="354">
        <f>IF(ISBLANK(INDEX('Policy Characteristics'!G:G,MATCH($C445,'Policy Characteristics'!$C:$C,0))),"",INDEX('Policy Characteristics'!G:G,MATCH($C445,'Policy Characteristics'!$C:$C,0)))</f>
        <v>1</v>
      </c>
      <c r="N445" s="354">
        <f>IF(ISBLANK(INDEX('Policy Characteristics'!H:H,MATCH($C445,'Policy Characteristics'!$C:$C,0))),"",INDEX('Policy Characteristics'!H:H,MATCH($C445,'Policy Characteristics'!$C:$C,0)))</f>
        <v>1</v>
      </c>
      <c r="O445" s="354" t="str">
        <f>IF(ISBLANK(INDEX('Policy Characteristics'!I:I,MATCH($C445,'Policy Characteristics'!$C:$C,0))),"",INDEX('Policy Characteristics'!I:I,MATCH($C445,'Policy Characteristics'!$C:$C,0)))</f>
        <v>on/off</v>
      </c>
      <c r="P445" s="354"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4" t="str">
        <f>IF(ISBLANK(INDEX('Policy Characteristics'!K:K,MATCH($C445,'Policy Characteristics'!$C:$C,0))),"",INDEX('Policy Characteristics'!K:K,MATCH($C445,'Policy Characteristics'!$C:$C,0)))</f>
        <v/>
      </c>
      <c r="R445" s="354" t="str">
        <f>IF(ISBLANK(INDEX('Policy Characteristics'!L:L,MATCH($C445,'Policy Characteristics'!$C:$C,0))),"",INDEX('Policy Characteristics'!L:L,MATCH($C445,'Policy Characteristics'!$C:$C,0)))</f>
        <v/>
      </c>
    </row>
    <row r="446" spans="1:18" s="354" customFormat="1" ht="20" customHeight="1">
      <c r="A446" s="354" t="str">
        <f>IF(ISBLANK(INDEX('Policy Characteristics'!A:A,MATCH($C446,'Policy Characteristics'!$C:$C,0))),"",INDEX('Policy Characteristics'!A:A,MATCH($C446,'Policy Characteristics'!$C:$C,0)))</f>
        <v>Electricity Supply</v>
      </c>
      <c r="B446" s="366" t="str">
        <f>IF(ISBLANK(INDEX('Policy Characteristics'!B:B,MATCH($C446,'Policy Characteristics'!$C:$C,0))),"",INDEX('Policy Characteristics'!B:B,MATCH($C446,'Policy Characteristics'!$C:$C,0)))</f>
        <v>Non BAU Mandated Capacity CCUS Retrofits</v>
      </c>
      <c r="C446" s="354" t="str">
        <f t="shared" si="25"/>
        <v>Boolean Use Non BAU Mandated Capacity Retrofit Schedule</v>
      </c>
      <c r="D446" s="348" t="s">
        <v>768</v>
      </c>
      <c r="E446" s="253"/>
      <c r="F446" s="348" t="s">
        <v>769</v>
      </c>
      <c r="G446" s="253"/>
      <c r="H446" s="18">
        <v>2305</v>
      </c>
      <c r="I446" s="367" t="s">
        <v>680</v>
      </c>
      <c r="J446" s="368" t="str">
        <f>IF(ISBLANK(INDEX('Policy Characteristics'!D:D,MATCH($C446,'Policy Characteristics'!$C:$C,0))),"",INDEX('Policy Characteristics'!D:D,MATCH($C446,'Policy Characteristics'!$C:$C,0)))</f>
        <v>Non BAU Mandated Capacity CCUS Retrofits</v>
      </c>
      <c r="K446" s="354" t="str">
        <f>IF(ISBLANK(INDEX('Policy Characteristics'!E:E,MATCH($C446,'Policy Characteristics'!$C:$C,0))),"",INDEX('Policy Characteristics'!E:E,MATCH($C446,'Policy Characteristics'!$C:$C,0)))</f>
        <v/>
      </c>
      <c r="L446" s="354">
        <f>IF(ISBLANK(INDEX('Policy Characteristics'!F:F,MATCH($C446,'Policy Characteristics'!$C:$C,0))),"",INDEX('Policy Characteristics'!F:F,MATCH($C446,'Policy Characteristics'!$C:$C,0)))</f>
        <v>0</v>
      </c>
      <c r="M446" s="354">
        <f>IF(ISBLANK(INDEX('Policy Characteristics'!G:G,MATCH($C446,'Policy Characteristics'!$C:$C,0))),"",INDEX('Policy Characteristics'!G:G,MATCH($C446,'Policy Characteristics'!$C:$C,0)))</f>
        <v>1</v>
      </c>
      <c r="N446" s="354">
        <f>IF(ISBLANK(INDEX('Policy Characteristics'!H:H,MATCH($C446,'Policy Characteristics'!$C:$C,0))),"",INDEX('Policy Characteristics'!H:H,MATCH($C446,'Policy Characteristics'!$C:$C,0)))</f>
        <v>1</v>
      </c>
      <c r="O446" s="354" t="str">
        <f>IF(ISBLANK(INDEX('Policy Characteristics'!I:I,MATCH($C446,'Policy Characteristics'!$C:$C,0))),"",INDEX('Policy Characteristics'!I:I,MATCH($C446,'Policy Characteristics'!$C:$C,0)))</f>
        <v>on/off</v>
      </c>
      <c r="P446" s="354"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4" t="str">
        <f>IF(ISBLANK(INDEX('Policy Characteristics'!K:K,MATCH($C446,'Policy Characteristics'!$C:$C,0))),"",INDEX('Policy Characteristics'!K:K,MATCH($C446,'Policy Characteristics'!$C:$C,0)))</f>
        <v/>
      </c>
      <c r="R446" s="354" t="str">
        <f>IF(ISBLANK(INDEX('Policy Characteristics'!L:L,MATCH($C446,'Policy Characteristics'!$C:$C,0))),"",INDEX('Policy Characteristics'!L:L,MATCH($C446,'Policy Characteristics'!$C:$C,0)))</f>
        <v/>
      </c>
    </row>
    <row r="447" spans="1:18" s="354" customFormat="1" ht="20" customHeight="1">
      <c r="A447" s="354" t="str">
        <f>IF(ISBLANK(INDEX('Policy Characteristics'!A:A,MATCH($C447,'Policy Characteristics'!$C:$C,0))),"",INDEX('Policy Characteristics'!A:A,MATCH($C447,'Policy Characteristics'!$C:$C,0)))</f>
        <v>Electricity Supply</v>
      </c>
      <c r="B447" s="366" t="str">
        <f>IF(ISBLANK(INDEX('Policy Characteristics'!B:B,MATCH($C447,'Policy Characteristics'!$C:$C,0))),"",INDEX('Policy Characteristics'!B:B,MATCH($C447,'Policy Characteristics'!$C:$C,0)))</f>
        <v>Non BAU Mandated Capacity CCUS Retrofits</v>
      </c>
      <c r="C447" s="354" t="str">
        <f t="shared" si="25"/>
        <v>Boolean Use Non BAU Mandated Capacity Retrofit Schedule</v>
      </c>
      <c r="D447" s="348" t="s">
        <v>770</v>
      </c>
      <c r="E447" s="253"/>
      <c r="F447" s="348" t="s">
        <v>771</v>
      </c>
      <c r="G447" s="253"/>
      <c r="H447" s="18">
        <v>2306</v>
      </c>
      <c r="I447" s="367" t="s">
        <v>670</v>
      </c>
      <c r="J447" s="368" t="str">
        <f>IF(ISBLANK(INDEX('Policy Characteristics'!D:D,MATCH($C447,'Policy Characteristics'!$C:$C,0))),"",INDEX('Policy Characteristics'!D:D,MATCH($C447,'Policy Characteristics'!$C:$C,0)))</f>
        <v>Non BAU Mandated Capacity CCUS Retrofits</v>
      </c>
      <c r="K447" s="354" t="str">
        <f>IF(ISBLANK(INDEX('Policy Characteristics'!E:E,MATCH($C447,'Policy Characteristics'!$C:$C,0))),"",INDEX('Policy Characteristics'!E:E,MATCH($C447,'Policy Characteristics'!$C:$C,0)))</f>
        <v/>
      </c>
      <c r="L447" s="354">
        <f>IF(ISBLANK(INDEX('Policy Characteristics'!F:F,MATCH($C447,'Policy Characteristics'!$C:$C,0))),"",INDEX('Policy Characteristics'!F:F,MATCH($C447,'Policy Characteristics'!$C:$C,0)))</f>
        <v>0</v>
      </c>
      <c r="M447" s="354">
        <f>IF(ISBLANK(INDEX('Policy Characteristics'!G:G,MATCH($C447,'Policy Characteristics'!$C:$C,0))),"",INDEX('Policy Characteristics'!G:G,MATCH($C447,'Policy Characteristics'!$C:$C,0)))</f>
        <v>1</v>
      </c>
      <c r="N447" s="354">
        <f>IF(ISBLANK(INDEX('Policy Characteristics'!H:H,MATCH($C447,'Policy Characteristics'!$C:$C,0))),"",INDEX('Policy Characteristics'!H:H,MATCH($C447,'Policy Characteristics'!$C:$C,0)))</f>
        <v>1</v>
      </c>
      <c r="O447" s="354" t="str">
        <f>IF(ISBLANK(INDEX('Policy Characteristics'!I:I,MATCH($C447,'Policy Characteristics'!$C:$C,0))),"",INDEX('Policy Characteristics'!I:I,MATCH($C447,'Policy Characteristics'!$C:$C,0)))</f>
        <v>on/off</v>
      </c>
      <c r="P447" s="354"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4" t="str">
        <f>IF(ISBLANK(INDEX('Policy Characteristics'!K:K,MATCH($C447,'Policy Characteristics'!$C:$C,0))),"",INDEX('Policy Characteristics'!K:K,MATCH($C447,'Policy Characteristics'!$C:$C,0)))</f>
        <v/>
      </c>
      <c r="R447" s="354" t="str">
        <f>IF(ISBLANK(INDEX('Policy Characteristics'!L:L,MATCH($C447,'Policy Characteristics'!$C:$C,0))),"",INDEX('Policy Characteristics'!L:L,MATCH($C447,'Policy Characteristics'!$C:$C,0)))</f>
        <v/>
      </c>
    </row>
    <row r="448" spans="1:18" s="354" customFormat="1" ht="20" customHeight="1">
      <c r="A448" s="354" t="str">
        <f>IF(ISBLANK(INDEX('Policy Characteristics'!A:A,MATCH($C448,'Policy Characteristics'!$C:$C,0))),"",INDEX('Policy Characteristics'!A:A,MATCH($C448,'Policy Characteristics'!$C:$C,0)))</f>
        <v>Electricity Supply</v>
      </c>
      <c r="B448" s="366" t="str">
        <f>IF(ISBLANK(INDEX('Policy Characteristics'!B:B,MATCH($C448,'Policy Characteristics'!$C:$C,0))),"",INDEX('Policy Characteristics'!B:B,MATCH($C448,'Policy Characteristics'!$C:$C,0)))</f>
        <v>Non BAU Mandated Capacity CCUS Retrofits</v>
      </c>
      <c r="C448" s="354" t="str">
        <f t="shared" si="25"/>
        <v>Boolean Use Non BAU Mandated Capacity Retrofit Schedule</v>
      </c>
      <c r="D448" s="348" t="s">
        <v>772</v>
      </c>
      <c r="E448" s="253"/>
      <c r="F448" s="348" t="s">
        <v>773</v>
      </c>
      <c r="G448" s="253"/>
      <c r="H448" s="18">
        <v>2307</v>
      </c>
      <c r="I448" s="367" t="s">
        <v>680</v>
      </c>
      <c r="J448" s="368" t="str">
        <f>IF(ISBLANK(INDEX('Policy Characteristics'!D:D,MATCH($C448,'Policy Characteristics'!$C:$C,0))),"",INDEX('Policy Characteristics'!D:D,MATCH($C448,'Policy Characteristics'!$C:$C,0)))</f>
        <v>Non BAU Mandated Capacity CCUS Retrofits</v>
      </c>
      <c r="K448" s="354" t="str">
        <f>IF(ISBLANK(INDEX('Policy Characteristics'!E:E,MATCH($C448,'Policy Characteristics'!$C:$C,0))),"",INDEX('Policy Characteristics'!E:E,MATCH($C448,'Policy Characteristics'!$C:$C,0)))</f>
        <v/>
      </c>
      <c r="L448" s="354">
        <f>IF(ISBLANK(INDEX('Policy Characteristics'!F:F,MATCH($C448,'Policy Characteristics'!$C:$C,0))),"",INDEX('Policy Characteristics'!F:F,MATCH($C448,'Policy Characteristics'!$C:$C,0)))</f>
        <v>0</v>
      </c>
      <c r="M448" s="354">
        <f>IF(ISBLANK(INDEX('Policy Characteristics'!G:G,MATCH($C448,'Policy Characteristics'!$C:$C,0))),"",INDEX('Policy Characteristics'!G:G,MATCH($C448,'Policy Characteristics'!$C:$C,0)))</f>
        <v>1</v>
      </c>
      <c r="N448" s="354">
        <f>IF(ISBLANK(INDEX('Policy Characteristics'!H:H,MATCH($C448,'Policy Characteristics'!$C:$C,0))),"",INDEX('Policy Characteristics'!H:H,MATCH($C448,'Policy Characteristics'!$C:$C,0)))</f>
        <v>1</v>
      </c>
      <c r="O448" s="354" t="str">
        <f>IF(ISBLANK(INDEX('Policy Characteristics'!I:I,MATCH($C448,'Policy Characteristics'!$C:$C,0))),"",INDEX('Policy Characteristics'!I:I,MATCH($C448,'Policy Characteristics'!$C:$C,0)))</f>
        <v>on/off</v>
      </c>
      <c r="P448" s="354"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4" t="str">
        <f>IF(ISBLANK(INDEX('Policy Characteristics'!K:K,MATCH($C448,'Policy Characteristics'!$C:$C,0))),"",INDEX('Policy Characteristics'!K:K,MATCH($C448,'Policy Characteristics'!$C:$C,0)))</f>
        <v/>
      </c>
      <c r="R448" s="354" t="str">
        <f>IF(ISBLANK(INDEX('Policy Characteristics'!L:L,MATCH($C448,'Policy Characteristics'!$C:$C,0))),"",INDEX('Policy Characteristics'!L:L,MATCH($C448,'Policy Characteristics'!$C:$C,0)))</f>
        <v/>
      </c>
    </row>
    <row r="449" spans="1:18" s="354" customFormat="1" ht="20" customHeight="1">
      <c r="A449" s="354" t="str">
        <f>IF(ISBLANK(INDEX('Policy Characteristics'!A:A,MATCH($C449,'Policy Characteristics'!$C:$C,0))),"",INDEX('Policy Characteristics'!A:A,MATCH($C449,'Policy Characteristics'!$C:$C,0)))</f>
        <v>Electricity Supply</v>
      </c>
      <c r="B449" s="366" t="str">
        <f>IF(ISBLANK(INDEX('Policy Characteristics'!B:B,MATCH($C449,'Policy Characteristics'!$C:$C,0))),"",INDEX('Policy Characteristics'!B:B,MATCH($C449,'Policy Characteristics'!$C:$C,0)))</f>
        <v>Non BAU Mandated Capacity CCUS Retrofits</v>
      </c>
      <c r="C449" s="354" t="str">
        <f t="shared" si="25"/>
        <v>Boolean Use Non BAU Mandated Capacity Retrofit Schedule</v>
      </c>
      <c r="D449" s="348" t="s">
        <v>774</v>
      </c>
      <c r="E449" s="253"/>
      <c r="F449" s="348" t="s">
        <v>775</v>
      </c>
      <c r="G449" s="253"/>
      <c r="H449" s="18">
        <v>2308</v>
      </c>
      <c r="I449" s="367" t="s">
        <v>680</v>
      </c>
      <c r="J449" s="368" t="str">
        <f>IF(ISBLANK(INDEX('Policy Characteristics'!D:D,MATCH($C449,'Policy Characteristics'!$C:$C,0))),"",INDEX('Policy Characteristics'!D:D,MATCH($C449,'Policy Characteristics'!$C:$C,0)))</f>
        <v>Non BAU Mandated Capacity CCUS Retrofits</v>
      </c>
      <c r="K449" s="354" t="str">
        <f>IF(ISBLANK(INDEX('Policy Characteristics'!E:E,MATCH($C449,'Policy Characteristics'!$C:$C,0))),"",INDEX('Policy Characteristics'!E:E,MATCH($C449,'Policy Characteristics'!$C:$C,0)))</f>
        <v/>
      </c>
      <c r="L449" s="354">
        <f>IF(ISBLANK(INDEX('Policy Characteristics'!F:F,MATCH($C449,'Policy Characteristics'!$C:$C,0))),"",INDEX('Policy Characteristics'!F:F,MATCH($C449,'Policy Characteristics'!$C:$C,0)))</f>
        <v>0</v>
      </c>
      <c r="M449" s="354">
        <f>IF(ISBLANK(INDEX('Policy Characteristics'!G:G,MATCH($C449,'Policy Characteristics'!$C:$C,0))),"",INDEX('Policy Characteristics'!G:G,MATCH($C449,'Policy Characteristics'!$C:$C,0)))</f>
        <v>1</v>
      </c>
      <c r="N449" s="354">
        <f>IF(ISBLANK(INDEX('Policy Characteristics'!H:H,MATCH($C449,'Policy Characteristics'!$C:$C,0))),"",INDEX('Policy Characteristics'!H:H,MATCH($C449,'Policy Characteristics'!$C:$C,0)))</f>
        <v>1</v>
      </c>
      <c r="O449" s="354" t="str">
        <f>IF(ISBLANK(INDEX('Policy Characteristics'!I:I,MATCH($C449,'Policy Characteristics'!$C:$C,0))),"",INDEX('Policy Characteristics'!I:I,MATCH($C449,'Policy Characteristics'!$C:$C,0)))</f>
        <v>on/off</v>
      </c>
      <c r="P449" s="354"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4" t="str">
        <f>IF(ISBLANK(INDEX('Policy Characteristics'!K:K,MATCH($C449,'Policy Characteristics'!$C:$C,0))),"",INDEX('Policy Characteristics'!K:K,MATCH($C449,'Policy Characteristics'!$C:$C,0)))</f>
        <v/>
      </c>
      <c r="R449" s="354" t="str">
        <f>IF(ISBLANK(INDEX('Policy Characteristics'!L:L,MATCH($C449,'Policy Characteristics'!$C:$C,0))),"",INDEX('Policy Characteristics'!L:L,MATCH($C449,'Policy Characteristics'!$C:$C,0)))</f>
        <v/>
      </c>
    </row>
    <row r="450" spans="1:18" s="354" customFormat="1" ht="20" customHeight="1">
      <c r="A450" s="354" t="str">
        <f>IF(ISBLANK(INDEX('Policy Characteristics'!A:A,MATCH($C450,'Policy Characteristics'!$C:$C,0))),"",INDEX('Policy Characteristics'!A:A,MATCH($C450,'Policy Characteristics'!$C:$C,0)))</f>
        <v>Electricity Supply</v>
      </c>
      <c r="B450" s="366" t="str">
        <f>IF(ISBLANK(INDEX('Policy Characteristics'!B:B,MATCH($C450,'Policy Characteristics'!$C:$C,0))),"",INDEX('Policy Characteristics'!B:B,MATCH($C450,'Policy Characteristics'!$C:$C,0)))</f>
        <v>Non BAU Mandated Capacity CCUS Retrofits</v>
      </c>
      <c r="C450" s="354" t="str">
        <f t="shared" si="25"/>
        <v>Boolean Use Non BAU Mandated Capacity Retrofit Schedule</v>
      </c>
      <c r="D450" s="348" t="s">
        <v>776</v>
      </c>
      <c r="E450" s="253"/>
      <c r="F450" s="348" t="s">
        <v>777</v>
      </c>
      <c r="G450" s="253"/>
      <c r="H450" s="18">
        <v>2309</v>
      </c>
      <c r="I450" s="367" t="s">
        <v>680</v>
      </c>
      <c r="J450" s="368" t="str">
        <f>IF(ISBLANK(INDEX('Policy Characteristics'!D:D,MATCH($C450,'Policy Characteristics'!$C:$C,0))),"",INDEX('Policy Characteristics'!D:D,MATCH($C450,'Policy Characteristics'!$C:$C,0)))</f>
        <v>Non BAU Mandated Capacity CCUS Retrofits</v>
      </c>
      <c r="K450" s="354" t="str">
        <f>IF(ISBLANK(INDEX('Policy Characteristics'!E:E,MATCH($C450,'Policy Characteristics'!$C:$C,0))),"",INDEX('Policy Characteristics'!E:E,MATCH($C450,'Policy Characteristics'!$C:$C,0)))</f>
        <v/>
      </c>
      <c r="L450" s="354">
        <f>IF(ISBLANK(INDEX('Policy Characteristics'!F:F,MATCH($C450,'Policy Characteristics'!$C:$C,0))),"",INDEX('Policy Characteristics'!F:F,MATCH($C450,'Policy Characteristics'!$C:$C,0)))</f>
        <v>0</v>
      </c>
      <c r="M450" s="354">
        <f>IF(ISBLANK(INDEX('Policy Characteristics'!G:G,MATCH($C450,'Policy Characteristics'!$C:$C,0))),"",INDEX('Policy Characteristics'!G:G,MATCH($C450,'Policy Characteristics'!$C:$C,0)))</f>
        <v>1</v>
      </c>
      <c r="N450" s="354">
        <f>IF(ISBLANK(INDEX('Policy Characteristics'!H:H,MATCH($C450,'Policy Characteristics'!$C:$C,0))),"",INDEX('Policy Characteristics'!H:H,MATCH($C450,'Policy Characteristics'!$C:$C,0)))</f>
        <v>1</v>
      </c>
      <c r="O450" s="354" t="str">
        <f>IF(ISBLANK(INDEX('Policy Characteristics'!I:I,MATCH($C450,'Policy Characteristics'!$C:$C,0))),"",INDEX('Policy Characteristics'!I:I,MATCH($C450,'Policy Characteristics'!$C:$C,0)))</f>
        <v>on/off</v>
      </c>
      <c r="P450" s="354"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4" t="str">
        <f>IF(ISBLANK(INDEX('Policy Characteristics'!K:K,MATCH($C450,'Policy Characteristics'!$C:$C,0))),"",INDEX('Policy Characteristics'!K:K,MATCH($C450,'Policy Characteristics'!$C:$C,0)))</f>
        <v/>
      </c>
      <c r="R450" s="354" t="str">
        <f>IF(ISBLANK(INDEX('Policy Characteristics'!L:L,MATCH($C450,'Policy Characteristics'!$C:$C,0))),"",INDEX('Policy Characteristics'!L:L,MATCH($C450,'Policy Characteristics'!$C:$C,0)))</f>
        <v/>
      </c>
    </row>
    <row r="451" spans="1:18" s="354" customFormat="1" ht="20" customHeight="1">
      <c r="A451" s="354" t="str">
        <f>IF(ISBLANK(INDEX('Policy Characteristics'!A:A,MATCH($C451,'Policy Characteristics'!$C:$C,0))),"",INDEX('Policy Characteristics'!A:A,MATCH($C451,'Policy Characteristics'!$C:$C,0)))</f>
        <v>Electricity Supply</v>
      </c>
      <c r="B451" s="366" t="str">
        <f>IF(ISBLANK(INDEX('Policy Characteristics'!B:B,MATCH($C451,'Policy Characteristics'!$C:$C,0))),"",INDEX('Policy Characteristics'!B:B,MATCH($C451,'Policy Characteristics'!$C:$C,0)))</f>
        <v>Non BAU Mandated Capacity CCUS Retrofits</v>
      </c>
      <c r="C451" s="354" t="str">
        <f t="shared" si="25"/>
        <v>Boolean Use Non BAU Mandated Capacity Retrofit Schedule</v>
      </c>
      <c r="D451" s="348" t="s">
        <v>778</v>
      </c>
      <c r="E451" s="253"/>
      <c r="F451" s="348" t="s">
        <v>779</v>
      </c>
      <c r="G451" s="253"/>
      <c r="H451" s="18">
        <v>2310</v>
      </c>
      <c r="I451" s="367" t="s">
        <v>680</v>
      </c>
      <c r="J451" s="368" t="str">
        <f>IF(ISBLANK(INDEX('Policy Characteristics'!D:D,MATCH($C451,'Policy Characteristics'!$C:$C,0))),"",INDEX('Policy Characteristics'!D:D,MATCH($C451,'Policy Characteristics'!$C:$C,0)))</f>
        <v>Non BAU Mandated Capacity CCUS Retrofits</v>
      </c>
      <c r="K451" s="354" t="str">
        <f>IF(ISBLANK(INDEX('Policy Characteristics'!E:E,MATCH($C451,'Policy Characteristics'!$C:$C,0))),"",INDEX('Policy Characteristics'!E:E,MATCH($C451,'Policy Characteristics'!$C:$C,0)))</f>
        <v/>
      </c>
      <c r="L451" s="354">
        <f>IF(ISBLANK(INDEX('Policy Characteristics'!F:F,MATCH($C451,'Policy Characteristics'!$C:$C,0))),"",INDEX('Policy Characteristics'!F:F,MATCH($C451,'Policy Characteristics'!$C:$C,0)))</f>
        <v>0</v>
      </c>
      <c r="M451" s="354">
        <f>IF(ISBLANK(INDEX('Policy Characteristics'!G:G,MATCH($C451,'Policy Characteristics'!$C:$C,0))),"",INDEX('Policy Characteristics'!G:G,MATCH($C451,'Policy Characteristics'!$C:$C,0)))</f>
        <v>1</v>
      </c>
      <c r="N451" s="354">
        <f>IF(ISBLANK(INDEX('Policy Characteristics'!H:H,MATCH($C451,'Policy Characteristics'!$C:$C,0))),"",INDEX('Policy Characteristics'!H:H,MATCH($C451,'Policy Characteristics'!$C:$C,0)))</f>
        <v>1</v>
      </c>
      <c r="O451" s="354" t="str">
        <f>IF(ISBLANK(INDEX('Policy Characteristics'!I:I,MATCH($C451,'Policy Characteristics'!$C:$C,0))),"",INDEX('Policy Characteristics'!I:I,MATCH($C451,'Policy Characteristics'!$C:$C,0)))</f>
        <v>on/off</v>
      </c>
      <c r="P451" s="354"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354" t="str">
        <f>IF(ISBLANK(INDEX('Policy Characteristics'!K:K,MATCH($C451,'Policy Characteristics'!$C:$C,0))),"",INDEX('Policy Characteristics'!K:K,MATCH($C451,'Policy Characteristics'!$C:$C,0)))</f>
        <v/>
      </c>
      <c r="R451" s="354" t="str">
        <f>IF(ISBLANK(INDEX('Policy Characteristics'!L:L,MATCH($C451,'Policy Characteristics'!$C:$C,0))),"",INDEX('Policy Characteristics'!L:L,MATCH($C451,'Policy Characteristics'!$C:$C,0)))</f>
        <v/>
      </c>
    </row>
    <row r="452" spans="1:18" s="354" customFormat="1" ht="20" customHeight="1">
      <c r="A452" s="354" t="str">
        <f>IF(ISBLANK(INDEX('Policy Characteristics'!A:A,MATCH($C452,'Policy Characteristics'!$C:$C,0))),"",INDEX('Policy Characteristics'!A:A,MATCH($C452,'Policy Characteristics'!$C:$C,0)))</f>
        <v>Electricity Supply</v>
      </c>
      <c r="B452" s="366" t="str">
        <f>IF(ISBLANK(INDEX('Policy Characteristics'!B:B,MATCH($C452,'Policy Characteristics'!$C:$C,0))),"",INDEX('Policy Characteristics'!B:B,MATCH($C452,'Policy Characteristics'!$C:$C,0)))</f>
        <v>Non BAU Mandated Capacity CCUS Retrofits</v>
      </c>
      <c r="C452" s="354" t="str">
        <f t="shared" si="25"/>
        <v>Boolean Use Non BAU Mandated Capacity Retrofit Schedule</v>
      </c>
      <c r="D452" s="348" t="s">
        <v>780</v>
      </c>
      <c r="E452" s="253"/>
      <c r="F452" s="348" t="s">
        <v>781</v>
      </c>
      <c r="G452" s="253"/>
      <c r="H452" s="18">
        <v>2311</v>
      </c>
      <c r="I452" s="367" t="s">
        <v>680</v>
      </c>
      <c r="J452" s="368" t="str">
        <f>IF(ISBLANK(INDEX('Policy Characteristics'!D:D,MATCH($C452,'Policy Characteristics'!$C:$C,0))),"",INDEX('Policy Characteristics'!D:D,MATCH($C452,'Policy Characteristics'!$C:$C,0)))</f>
        <v>Non BAU Mandated Capacity CCUS Retrofits</v>
      </c>
      <c r="K452" s="354" t="str">
        <f>IF(ISBLANK(INDEX('Policy Characteristics'!E:E,MATCH($C452,'Policy Characteristics'!$C:$C,0))),"",INDEX('Policy Characteristics'!E:E,MATCH($C452,'Policy Characteristics'!$C:$C,0)))</f>
        <v/>
      </c>
      <c r="L452" s="354">
        <f>IF(ISBLANK(INDEX('Policy Characteristics'!F:F,MATCH($C452,'Policy Characteristics'!$C:$C,0))),"",INDEX('Policy Characteristics'!F:F,MATCH($C452,'Policy Characteristics'!$C:$C,0)))</f>
        <v>0</v>
      </c>
      <c r="M452" s="354">
        <f>IF(ISBLANK(INDEX('Policy Characteristics'!G:G,MATCH($C452,'Policy Characteristics'!$C:$C,0))),"",INDEX('Policy Characteristics'!G:G,MATCH($C452,'Policy Characteristics'!$C:$C,0)))</f>
        <v>1</v>
      </c>
      <c r="N452" s="354">
        <f>IF(ISBLANK(INDEX('Policy Characteristics'!H:H,MATCH($C452,'Policy Characteristics'!$C:$C,0))),"",INDEX('Policy Characteristics'!H:H,MATCH($C452,'Policy Characteristics'!$C:$C,0)))</f>
        <v>1</v>
      </c>
      <c r="O452" s="354" t="str">
        <f>IF(ISBLANK(INDEX('Policy Characteristics'!I:I,MATCH($C452,'Policy Characteristics'!$C:$C,0))),"",INDEX('Policy Characteristics'!I:I,MATCH($C452,'Policy Characteristics'!$C:$C,0)))</f>
        <v>on/off</v>
      </c>
      <c r="P452" s="354" t="str">
        <f>IF(ISBLANK(INDEX('Policy Characteristics'!J:J,MATCH($C452,'Policy Characteristics'!$C:$C,0))),"",INDEX('Policy Characteristics'!J:J,MATCH($C452,'Policy Characteristics'!$C:$C,0)))</f>
        <v>**Description:** Turning on this policy lever assumes that these CCUS retrofits will not take place. However, the South Korea model does not include such retrofit plans.</v>
      </c>
      <c r="Q452" s="354" t="str">
        <f>IF(ISBLANK(INDEX('Policy Characteristics'!K:K,MATCH($C452,'Policy Characteristics'!$C:$C,0))),"",INDEX('Policy Characteristics'!K:K,MATCH($C452,'Policy Characteristics'!$C:$C,0)))</f>
        <v/>
      </c>
      <c r="R452" s="354" t="str">
        <f>IF(ISBLANK(INDEX('Policy Characteristics'!L:L,MATCH($C452,'Policy Characteristics'!$C:$C,0))),"",INDEX('Policy Characteristics'!L:L,MATCH($C452,'Policy Characteristics'!$C:$C,0)))</f>
        <v/>
      </c>
    </row>
    <row r="453" spans="1:18" s="354" customFormat="1" ht="20" customHeight="1">
      <c r="A453" s="354" t="str">
        <f>IF(ISBLANK(INDEX('Policy Characteristics'!A:A,MATCH($C453,'Policy Characteristics'!$C:$C,0))),"",INDEX('Policy Characteristics'!A:A,MATCH($C453,'Policy Characteristics'!$C:$C,0)))</f>
        <v>Electricity Supply</v>
      </c>
      <c r="B453" s="366" t="str">
        <f>IF(ISBLANK(INDEX('Policy Characteristics'!B:B,MATCH($C453,'Policy Characteristics'!$C:$C,0))),"",INDEX('Policy Characteristics'!B:B,MATCH($C453,'Policy Characteristics'!$C:$C,0)))</f>
        <v>Non BAU Mandated Capacity CCUS Retrofits</v>
      </c>
      <c r="C453" s="354" t="str">
        <f t="shared" si="25"/>
        <v>Boolean Use Non BAU Mandated Capacity Retrofit Schedule</v>
      </c>
      <c r="D453" s="348" t="s">
        <v>782</v>
      </c>
      <c r="E453" s="253"/>
      <c r="F453" s="348" t="s">
        <v>783</v>
      </c>
      <c r="G453" s="253"/>
      <c r="H453" s="18">
        <v>2312</v>
      </c>
      <c r="I453" s="367" t="s">
        <v>680</v>
      </c>
      <c r="J453" s="368" t="str">
        <f>IF(ISBLANK(INDEX('Policy Characteristics'!D:D,MATCH($C453,'Policy Characteristics'!$C:$C,0))),"",INDEX('Policy Characteristics'!D:D,MATCH($C453,'Policy Characteristics'!$C:$C,0)))</f>
        <v>Non BAU Mandated Capacity CCUS Retrofits</v>
      </c>
      <c r="K453" s="354" t="str">
        <f>IF(ISBLANK(INDEX('Policy Characteristics'!E:E,MATCH($C453,'Policy Characteristics'!$C:$C,0))),"",INDEX('Policy Characteristics'!E:E,MATCH($C453,'Policy Characteristics'!$C:$C,0)))</f>
        <v/>
      </c>
      <c r="L453" s="354">
        <f>IF(ISBLANK(INDEX('Policy Characteristics'!F:F,MATCH($C453,'Policy Characteristics'!$C:$C,0))),"",INDEX('Policy Characteristics'!F:F,MATCH($C453,'Policy Characteristics'!$C:$C,0)))</f>
        <v>0</v>
      </c>
      <c r="M453" s="354">
        <f>IF(ISBLANK(INDEX('Policy Characteristics'!G:G,MATCH($C453,'Policy Characteristics'!$C:$C,0))),"",INDEX('Policy Characteristics'!G:G,MATCH($C453,'Policy Characteristics'!$C:$C,0)))</f>
        <v>1</v>
      </c>
      <c r="N453" s="354">
        <f>IF(ISBLANK(INDEX('Policy Characteristics'!H:H,MATCH($C453,'Policy Characteristics'!$C:$C,0))),"",INDEX('Policy Characteristics'!H:H,MATCH($C453,'Policy Characteristics'!$C:$C,0)))</f>
        <v>1</v>
      </c>
      <c r="O453" s="354" t="str">
        <f>IF(ISBLANK(INDEX('Policy Characteristics'!I:I,MATCH($C453,'Policy Characteristics'!$C:$C,0))),"",INDEX('Policy Characteristics'!I:I,MATCH($C453,'Policy Characteristics'!$C:$C,0)))</f>
        <v>on/off</v>
      </c>
      <c r="P453" s="354" t="str">
        <f>IF(ISBLANK(INDEX('Policy Characteristics'!J:J,MATCH($C453,'Policy Characteristics'!$C:$C,0))),"",INDEX('Policy Characteristics'!J:J,MATCH($C453,'Policy Characteristics'!$C:$C,0)))</f>
        <v>**Description:** Turning on this policy lever assumes that these CCUS retrofits will not take place. However, the South Korea model does not include such retrofit plans.</v>
      </c>
    </row>
    <row r="454" spans="1:18" s="345" customFormat="1" ht="20" customHeight="1">
      <c r="A454" s="354" t="str">
        <f>IF(ISBLANK(INDEX('Policy Characteristics'!A:A,MATCH($C454,'Policy Characteristics'!$C:$C,0))),"",INDEX('Policy Characteristics'!A:A,MATCH($C454,'Policy Characteristics'!$C:$C,0)))</f>
        <v>Electricity Supply</v>
      </c>
      <c r="B454" s="366" t="str">
        <f>IF(ISBLANK(INDEX('Policy Characteristics'!B:B,MATCH($C454,'Policy Characteristics'!$C:$C,0))),"",INDEX('Policy Characteristics'!B:B,MATCH($C454,'Policy Characteristics'!$C:$C,0)))</f>
        <v>Change in Expected Power Plant Capacity Factor</v>
      </c>
      <c r="C454" t="s">
        <v>286</v>
      </c>
      <c r="D454" s="253" t="s">
        <v>736</v>
      </c>
      <c r="E454" s="253"/>
      <c r="F454" s="253" t="s">
        <v>737</v>
      </c>
      <c r="G454" s="348"/>
      <c r="H454" s="241">
        <v>652</v>
      </c>
      <c r="I454" s="369" t="s">
        <v>680</v>
      </c>
      <c r="J454" s="368" t="str">
        <f>IF(ISBLANK(INDEX('Policy Characteristics'!D:D,MATCH($C454,'Policy Characteristics'!$C:$C,0))),"",INDEX('Policy Characteristics'!D:D,MATCH($C454,'Policy Characteristics'!$C:$C,0)))</f>
        <v>Reduce Plant Downtime</v>
      </c>
      <c r="K454" s="354"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4" t="str">
        <f>IF(ISBLANK(INDEX('Policy Characteristics'!I:I,MATCH($C454,'Policy Characteristics'!$C:$C,0))),"",INDEX('Policy Characteristics'!I:I,MATCH($C454,'Policy Characteristics'!$C:$C,0)))</f>
        <v>% reduction in downtime</v>
      </c>
      <c r="P454" s="3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4" t="str">
        <f>IF(ISBLANK(INDEX('Policy Characteristics'!K:K,MATCH($C454,'Policy Characteristics'!$C:$C,0))),"",INDEX('Policy Characteristics'!K:K,MATCH($C454,'Policy Characteristics'!$C:$C,0)))</f>
        <v>electricity-sector-main.html#red-downtime</v>
      </c>
      <c r="R454" s="354" t="str">
        <f>IF(ISBLANK(INDEX('Policy Characteristics'!L:L,MATCH($C454,'Policy Characteristics'!$C:$C,0))),"",INDEX('Policy Characteristics'!L:L,MATCH($C454,'Policy Characteristics'!$C:$C,0)))</f>
        <v>reduce-downtime.html</v>
      </c>
    </row>
    <row r="455" spans="1:18" s="345" customFormat="1" ht="20" customHeight="1">
      <c r="A455" s="354" t="str">
        <f>IF(ISBLANK(INDEX('Policy Characteristics'!A:A,MATCH($C455,'Policy Characteristics'!$C:$C,0))),"",INDEX('Policy Characteristics'!A:A,MATCH($C455,'Policy Characteristics'!$C:$C,0)))</f>
        <v>Electricity Supply</v>
      </c>
      <c r="B455" s="366" t="str">
        <f>IF(ISBLANK(INDEX('Policy Characteristics'!B:B,MATCH($C455,'Policy Characteristics'!$C:$C,0))),"",INDEX('Policy Characteristics'!B:B,MATCH($C455,'Policy Characteristics'!$C:$C,0)))</f>
        <v>Change in Expected Power Plant Capacity Factor</v>
      </c>
      <c r="C455" s="240" t="str">
        <f>$C$454</f>
        <v>Percentage Reduction in Plant Downtime</v>
      </c>
      <c r="D455" s="348" t="s">
        <v>738</v>
      </c>
      <c r="E455" s="253"/>
      <c r="F455" s="348" t="s">
        <v>739</v>
      </c>
      <c r="G455" s="348"/>
      <c r="H455" s="241">
        <v>654</v>
      </c>
      <c r="I455" s="369" t="s">
        <v>680</v>
      </c>
      <c r="J455" s="368" t="str">
        <f>IF(ISBLANK(INDEX('Policy Characteristics'!D:D,MATCH($C455,'Policy Characteristics'!$C:$C,0))),"",INDEX('Policy Characteristics'!D:D,MATCH($C455,'Policy Characteristics'!$C:$C,0)))</f>
        <v>Reduce Plant Downtime</v>
      </c>
      <c r="K455" s="354"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4" t="str">
        <f>IF(ISBLANK(INDEX('Policy Characteristics'!I:I,MATCH($C455,'Policy Characteristics'!$C:$C,0))),"",INDEX('Policy Characteristics'!I:I,MATCH($C455,'Policy Characteristics'!$C:$C,0)))</f>
        <v>% reduction in downtime</v>
      </c>
      <c r="P455" s="3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4" t="str">
        <f>IF(ISBLANK(INDEX('Policy Characteristics'!K:K,MATCH($C455,'Policy Characteristics'!$C:$C,0))),"",INDEX('Policy Characteristics'!K:K,MATCH($C455,'Policy Characteristics'!$C:$C,0)))</f>
        <v>electricity-sector-main.html#red-downtime</v>
      </c>
      <c r="R455" s="354" t="str">
        <f>IF(ISBLANK(INDEX('Policy Characteristics'!L:L,MATCH($C455,'Policy Characteristics'!$C:$C,0))),"",INDEX('Policy Characteristics'!L:L,MATCH($C455,'Policy Characteristics'!$C:$C,0)))</f>
        <v>reduce-downtime.html</v>
      </c>
    </row>
    <row r="456" spans="1:18" s="345" customFormat="1" ht="20" customHeight="1">
      <c r="A456" s="354" t="str">
        <f>IF(ISBLANK(INDEX('Policy Characteristics'!A:A,MATCH($C456,'Policy Characteristics'!$C:$C,0))),"",INDEX('Policy Characteristics'!A:A,MATCH($C456,'Policy Characteristics'!$C:$C,0)))</f>
        <v>Electricity Supply</v>
      </c>
      <c r="B456" s="366" t="str">
        <f>IF(ISBLANK(INDEX('Policy Characteristics'!B:B,MATCH($C456,'Policy Characteristics'!$C:$C,0))),"",INDEX('Policy Characteristics'!B:B,MATCH($C456,'Policy Characteristics'!$C:$C,0)))</f>
        <v>Change in Expected Power Plant Capacity Factor</v>
      </c>
      <c r="C456" s="240" t="str">
        <f t="shared" ref="C456:C477" si="26">$C$454</f>
        <v>Percentage Reduction in Plant Downtime</v>
      </c>
      <c r="D456" s="348" t="s">
        <v>740</v>
      </c>
      <c r="E456" s="253"/>
      <c r="F456" s="348" t="s">
        <v>741</v>
      </c>
      <c r="G456" s="348"/>
      <c r="H456" s="241">
        <v>1781</v>
      </c>
      <c r="I456" s="369" t="s">
        <v>670</v>
      </c>
      <c r="J456" s="368" t="str">
        <f>IF(ISBLANK(INDEX('Policy Characteristics'!D:D,MATCH($C456,'Policy Characteristics'!$C:$C,0))),"",INDEX('Policy Characteristics'!D:D,MATCH($C456,'Policy Characteristics'!$C:$C,0)))</f>
        <v>Reduce Plant Downtime</v>
      </c>
      <c r="K456" s="354"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4" t="str">
        <f>IF(ISBLANK(INDEX('Policy Characteristics'!I:I,MATCH($C456,'Policy Characteristics'!$C:$C,0))),"",INDEX('Policy Characteristics'!I:I,MATCH($C456,'Policy Characteristics'!$C:$C,0)))</f>
        <v>% reduction in downtime</v>
      </c>
      <c r="P456" s="3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4" t="str">
        <f>IF(ISBLANK(INDEX('Policy Characteristics'!K:K,MATCH($C456,'Policy Characteristics'!$C:$C,0))),"",INDEX('Policy Characteristics'!K:K,MATCH($C456,'Policy Characteristics'!$C:$C,0)))</f>
        <v>electricity-sector-main.html#red-downtime</v>
      </c>
      <c r="R456" s="354" t="str">
        <f>IF(ISBLANK(INDEX('Policy Characteristics'!L:L,MATCH($C456,'Policy Characteristics'!$C:$C,0))),"",INDEX('Policy Characteristics'!L:L,MATCH($C456,'Policy Characteristics'!$C:$C,0)))</f>
        <v>reduce-downtime.html</v>
      </c>
    </row>
    <row r="457" spans="1:18" s="345" customFormat="1" ht="20" customHeight="1">
      <c r="A457" s="354" t="str">
        <f>IF(ISBLANK(INDEX('Policy Characteristics'!A:A,MATCH($C457,'Policy Characteristics'!$C:$C,0))),"",INDEX('Policy Characteristics'!A:A,MATCH($C457,'Policy Characteristics'!$C:$C,0)))</f>
        <v>Electricity Supply</v>
      </c>
      <c r="B457" s="366"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48" t="s">
        <v>742</v>
      </c>
      <c r="E457" s="253"/>
      <c r="F457" s="348" t="s">
        <v>743</v>
      </c>
      <c r="G457" s="348"/>
      <c r="H457" s="241">
        <v>657</v>
      </c>
      <c r="I457" s="369" t="s">
        <v>680</v>
      </c>
      <c r="J457" s="368" t="str">
        <f>IF(ISBLANK(INDEX('Policy Characteristics'!D:D,MATCH($C457,'Policy Characteristics'!$C:$C,0))),"",INDEX('Policy Characteristics'!D:D,MATCH($C457,'Policy Characteristics'!$C:$C,0)))</f>
        <v>Reduce Plant Downtime</v>
      </c>
      <c r="K457" s="354"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4" t="str">
        <f>IF(ISBLANK(INDEX('Policy Characteristics'!I:I,MATCH($C457,'Policy Characteristics'!$C:$C,0))),"",INDEX('Policy Characteristics'!I:I,MATCH($C457,'Policy Characteristics'!$C:$C,0)))</f>
        <v>% reduction in downtime</v>
      </c>
      <c r="P457" s="3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4" t="str">
        <f>IF(ISBLANK(INDEX('Policy Characteristics'!K:K,MATCH($C457,'Policy Characteristics'!$C:$C,0))),"",INDEX('Policy Characteristics'!K:K,MATCH($C457,'Policy Characteristics'!$C:$C,0)))</f>
        <v>electricity-sector-main.html#red-downtime</v>
      </c>
      <c r="R457" s="354" t="str">
        <f>IF(ISBLANK(INDEX('Policy Characteristics'!L:L,MATCH($C457,'Policy Characteristics'!$C:$C,0))),"",INDEX('Policy Characteristics'!L:L,MATCH($C457,'Policy Characteristics'!$C:$C,0)))</f>
        <v>reduce-downtime.html</v>
      </c>
    </row>
    <row r="458" spans="1:18" s="345" customFormat="1" ht="20" customHeight="1">
      <c r="A458" s="354" t="str">
        <f>IF(ISBLANK(INDEX('Policy Characteristics'!A:A,MATCH($C458,'Policy Characteristics'!$C:$C,0))),"",INDEX('Policy Characteristics'!A:A,MATCH($C458,'Policy Characteristics'!$C:$C,0)))</f>
        <v>Electricity Supply</v>
      </c>
      <c r="B458" s="366"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48" t="s">
        <v>744</v>
      </c>
      <c r="E458" s="253"/>
      <c r="F458" s="348" t="s">
        <v>745</v>
      </c>
      <c r="G458" s="348"/>
      <c r="H458" s="241">
        <v>660</v>
      </c>
      <c r="I458" s="369" t="s">
        <v>680</v>
      </c>
      <c r="J458" s="368" t="str">
        <f>IF(ISBLANK(INDEX('Policy Characteristics'!D:D,MATCH($C458,'Policy Characteristics'!$C:$C,0))),"",INDEX('Policy Characteristics'!D:D,MATCH($C458,'Policy Characteristics'!$C:$C,0)))</f>
        <v>Reduce Plant Downtime</v>
      </c>
      <c r="K458" s="354"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4" t="str">
        <f>IF(ISBLANK(INDEX('Policy Characteristics'!I:I,MATCH($C458,'Policy Characteristics'!$C:$C,0))),"",INDEX('Policy Characteristics'!I:I,MATCH($C458,'Policy Characteristics'!$C:$C,0)))</f>
        <v>% reduction in downtime</v>
      </c>
      <c r="P458" s="3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4" t="str">
        <f>IF(ISBLANK(INDEX('Policy Characteristics'!K:K,MATCH($C458,'Policy Characteristics'!$C:$C,0))),"",INDEX('Policy Characteristics'!K:K,MATCH($C458,'Policy Characteristics'!$C:$C,0)))</f>
        <v>electricity-sector-main.html#red-downtime</v>
      </c>
      <c r="R458" s="354" t="str">
        <f>IF(ISBLANK(INDEX('Policy Characteristics'!L:L,MATCH($C458,'Policy Characteristics'!$C:$C,0))),"",INDEX('Policy Characteristics'!L:L,MATCH($C458,'Policy Characteristics'!$C:$C,0)))</f>
        <v>reduce-downtime.html</v>
      </c>
    </row>
    <row r="459" spans="1:18" s="345" customFormat="1" ht="20" customHeight="1">
      <c r="A459" s="354" t="str">
        <f>IF(ISBLANK(INDEX('Policy Characteristics'!A:A,MATCH($C459,'Policy Characteristics'!$C:$C,0))),"",INDEX('Policy Characteristics'!A:A,MATCH($C459,'Policy Characteristics'!$C:$C,0)))</f>
        <v>Electricity Supply</v>
      </c>
      <c r="B459" s="366"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48" t="s">
        <v>746</v>
      </c>
      <c r="E459" s="253"/>
      <c r="F459" s="348" t="s">
        <v>747</v>
      </c>
      <c r="G459" s="348"/>
      <c r="H459" s="241">
        <v>143</v>
      </c>
      <c r="I459" s="369" t="s">
        <v>680</v>
      </c>
      <c r="J459" s="368" t="str">
        <f>IF(ISBLANK(INDEX('Policy Characteristics'!D:D,MATCH($C459,'Policy Characteristics'!$C:$C,0))),"",INDEX('Policy Characteristics'!D:D,MATCH($C459,'Policy Characteristics'!$C:$C,0)))</f>
        <v>Reduce Plant Downtime</v>
      </c>
      <c r="K459" s="354"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4" t="str">
        <f>IF(ISBLANK(INDEX('Policy Characteristics'!I:I,MATCH($C459,'Policy Characteristics'!$C:$C,0))),"",INDEX('Policy Characteristics'!I:I,MATCH($C459,'Policy Characteristics'!$C:$C,0)))</f>
        <v>% reduction in downtime</v>
      </c>
      <c r="P459" s="3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4" t="str">
        <f>IF(ISBLANK(INDEX('Policy Characteristics'!K:K,MATCH($C459,'Policy Characteristics'!$C:$C,0))),"",INDEX('Policy Characteristics'!K:K,MATCH($C459,'Policy Characteristics'!$C:$C,0)))</f>
        <v>electricity-sector-main.html#red-downtime</v>
      </c>
      <c r="R459" s="354" t="str">
        <f>IF(ISBLANK(INDEX('Policy Characteristics'!L:L,MATCH($C459,'Policy Characteristics'!$C:$C,0))),"",INDEX('Policy Characteristics'!L:L,MATCH($C459,'Policy Characteristics'!$C:$C,0)))</f>
        <v>reduce-downtime.html</v>
      </c>
    </row>
    <row r="460" spans="1:18" s="345" customFormat="1" ht="20" customHeight="1">
      <c r="A460" s="354" t="str">
        <f>IF(ISBLANK(INDEX('Policy Characteristics'!A:A,MATCH($C460,'Policy Characteristics'!$C:$C,0))),"",INDEX('Policy Characteristics'!A:A,MATCH($C460,'Policy Characteristics'!$C:$C,0)))</f>
        <v>Electricity Supply</v>
      </c>
      <c r="B460" s="366"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48" t="s">
        <v>748</v>
      </c>
      <c r="E460" s="253"/>
      <c r="F460" s="348" t="s">
        <v>749</v>
      </c>
      <c r="G460" s="348"/>
      <c r="H460" s="241">
        <v>144</v>
      </c>
      <c r="I460" s="369" t="s">
        <v>680</v>
      </c>
      <c r="J460" s="368" t="str">
        <f>IF(ISBLANK(INDEX('Policy Characteristics'!D:D,MATCH($C460,'Policy Characteristics'!$C:$C,0))),"",INDEX('Policy Characteristics'!D:D,MATCH($C460,'Policy Characteristics'!$C:$C,0)))</f>
        <v>Reduce Plant Downtime</v>
      </c>
      <c r="K460" s="354"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4" t="str">
        <f>IF(ISBLANK(INDEX('Policy Characteristics'!I:I,MATCH($C460,'Policy Characteristics'!$C:$C,0))),"",INDEX('Policy Characteristics'!I:I,MATCH($C460,'Policy Characteristics'!$C:$C,0)))</f>
        <v>% reduction in downtime</v>
      </c>
      <c r="P460" s="3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4" t="str">
        <f>IF(ISBLANK(INDEX('Policy Characteristics'!K:K,MATCH($C460,'Policy Characteristics'!$C:$C,0))),"",INDEX('Policy Characteristics'!K:K,MATCH($C460,'Policy Characteristics'!$C:$C,0)))</f>
        <v>electricity-sector-main.html#red-downtime</v>
      </c>
      <c r="R460" s="354" t="str">
        <f>IF(ISBLANK(INDEX('Policy Characteristics'!L:L,MATCH($C460,'Policy Characteristics'!$C:$C,0))),"",INDEX('Policy Characteristics'!L:L,MATCH($C460,'Policy Characteristics'!$C:$C,0)))</f>
        <v>reduce-downtime.html</v>
      </c>
    </row>
    <row r="461" spans="1:18" s="345" customFormat="1" ht="20" customHeight="1">
      <c r="A461" s="354" t="str">
        <f>IF(ISBLANK(INDEX('Policy Characteristics'!A:A,MATCH($C461,'Policy Characteristics'!$C:$C,0))),"",INDEX('Policy Characteristics'!A:A,MATCH($C461,'Policy Characteristics'!$C:$C,0)))</f>
        <v>Electricity Supply</v>
      </c>
      <c r="B461" s="366"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48" t="s">
        <v>750</v>
      </c>
      <c r="E461" s="253"/>
      <c r="F461" s="348" t="s">
        <v>751</v>
      </c>
      <c r="G461" s="348"/>
      <c r="H461" s="241">
        <v>667</v>
      </c>
      <c r="I461" s="369" t="s">
        <v>680</v>
      </c>
      <c r="J461" s="368" t="str">
        <f>IF(ISBLANK(INDEX('Policy Characteristics'!D:D,MATCH($C461,'Policy Characteristics'!$C:$C,0))),"",INDEX('Policy Characteristics'!D:D,MATCH($C461,'Policy Characteristics'!$C:$C,0)))</f>
        <v>Reduce Plant Downtime</v>
      </c>
      <c r="K461" s="354"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4" t="str">
        <f>IF(ISBLANK(INDEX('Policy Characteristics'!I:I,MATCH($C461,'Policy Characteristics'!$C:$C,0))),"",INDEX('Policy Characteristics'!I:I,MATCH($C461,'Policy Characteristics'!$C:$C,0)))</f>
        <v>% reduction in downtime</v>
      </c>
      <c r="P461" s="3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4" t="str">
        <f>IF(ISBLANK(INDEX('Policy Characteristics'!K:K,MATCH($C461,'Policy Characteristics'!$C:$C,0))),"",INDEX('Policy Characteristics'!K:K,MATCH($C461,'Policy Characteristics'!$C:$C,0)))</f>
        <v>electricity-sector-main.html#red-downtime</v>
      </c>
      <c r="R461" s="354" t="str">
        <f>IF(ISBLANK(INDEX('Policy Characteristics'!L:L,MATCH($C461,'Policy Characteristics'!$C:$C,0))),"",INDEX('Policy Characteristics'!L:L,MATCH($C461,'Policy Characteristics'!$C:$C,0)))</f>
        <v>reduce-downtime.html</v>
      </c>
    </row>
    <row r="462" spans="1:18" s="345" customFormat="1" ht="20" customHeight="1">
      <c r="A462" s="354" t="str">
        <f>IF(ISBLANK(INDEX('Policy Characteristics'!A:A,MATCH($C462,'Policy Characteristics'!$C:$C,0))),"",INDEX('Policy Characteristics'!A:A,MATCH($C462,'Policy Characteristics'!$C:$C,0)))</f>
        <v>Electricity Supply</v>
      </c>
      <c r="B462" s="366"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48" t="s">
        <v>752</v>
      </c>
      <c r="E462" s="253"/>
      <c r="F462" s="348" t="s">
        <v>753</v>
      </c>
      <c r="G462" s="348"/>
      <c r="H462" s="241">
        <v>670</v>
      </c>
      <c r="I462" s="369" t="s">
        <v>680</v>
      </c>
      <c r="J462" s="368" t="str">
        <f>IF(ISBLANK(INDEX('Policy Characteristics'!D:D,MATCH($C462,'Policy Characteristics'!$C:$C,0))),"",INDEX('Policy Characteristics'!D:D,MATCH($C462,'Policy Characteristics'!$C:$C,0)))</f>
        <v>Reduce Plant Downtime</v>
      </c>
      <c r="K462" s="354"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4" t="str">
        <f>IF(ISBLANK(INDEX('Policy Characteristics'!I:I,MATCH($C462,'Policy Characteristics'!$C:$C,0))),"",INDEX('Policy Characteristics'!I:I,MATCH($C462,'Policy Characteristics'!$C:$C,0)))</f>
        <v>% reduction in downtime</v>
      </c>
      <c r="P462" s="3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4" t="str">
        <f>IF(ISBLANK(INDEX('Policy Characteristics'!K:K,MATCH($C462,'Policy Characteristics'!$C:$C,0))),"",INDEX('Policy Characteristics'!K:K,MATCH($C462,'Policy Characteristics'!$C:$C,0)))</f>
        <v>electricity-sector-main.html#red-downtime</v>
      </c>
      <c r="R462" s="354" t="str">
        <f>IF(ISBLANK(INDEX('Policy Characteristics'!L:L,MATCH($C462,'Policy Characteristics'!$C:$C,0))),"",INDEX('Policy Characteristics'!L:L,MATCH($C462,'Policy Characteristics'!$C:$C,0)))</f>
        <v>reduce-downtime.html</v>
      </c>
    </row>
    <row r="463" spans="1:18" s="345" customFormat="1" ht="20" customHeight="1">
      <c r="A463" s="354" t="str">
        <f>IF(ISBLANK(INDEX('Policy Characteristics'!A:A,MATCH($C463,'Policy Characteristics'!$C:$C,0))),"",INDEX('Policy Characteristics'!A:A,MATCH($C463,'Policy Characteristics'!$C:$C,0)))</f>
        <v>Electricity Supply</v>
      </c>
      <c r="B463" s="366"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48" t="s">
        <v>754</v>
      </c>
      <c r="E463" s="253"/>
      <c r="F463" s="348" t="s">
        <v>755</v>
      </c>
      <c r="G463" s="348"/>
      <c r="H463" s="241">
        <v>673</v>
      </c>
      <c r="I463" s="369" t="s">
        <v>680</v>
      </c>
      <c r="J463" s="368" t="str">
        <f>IF(ISBLANK(INDEX('Policy Characteristics'!D:D,MATCH($C463,'Policy Characteristics'!$C:$C,0))),"",INDEX('Policy Characteristics'!D:D,MATCH($C463,'Policy Characteristics'!$C:$C,0)))</f>
        <v>Reduce Plant Downtime</v>
      </c>
      <c r="K463" s="354"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4" t="str">
        <f>IF(ISBLANK(INDEX('Policy Characteristics'!I:I,MATCH($C463,'Policy Characteristics'!$C:$C,0))),"",INDEX('Policy Characteristics'!I:I,MATCH($C463,'Policy Characteristics'!$C:$C,0)))</f>
        <v>% reduction in downtime</v>
      </c>
      <c r="P463" s="3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4" t="str">
        <f>IF(ISBLANK(INDEX('Policy Characteristics'!K:K,MATCH($C463,'Policy Characteristics'!$C:$C,0))),"",INDEX('Policy Characteristics'!K:K,MATCH($C463,'Policy Characteristics'!$C:$C,0)))</f>
        <v>electricity-sector-main.html#red-downtime</v>
      </c>
      <c r="R463" s="354" t="str">
        <f>IF(ISBLANK(INDEX('Policy Characteristics'!L:L,MATCH($C463,'Policy Characteristics'!$C:$C,0))),"",INDEX('Policy Characteristics'!L:L,MATCH($C463,'Policy Characteristics'!$C:$C,0)))</f>
        <v>reduce-downtime.html</v>
      </c>
    </row>
    <row r="464" spans="1:18" s="345" customFormat="1" ht="20" customHeight="1">
      <c r="A464" s="354" t="str">
        <f>IF(ISBLANK(INDEX('Policy Characteristics'!A:A,MATCH($C464,'Policy Characteristics'!$C:$C,0))),"",INDEX('Policy Characteristics'!A:A,MATCH($C464,'Policy Characteristics'!$C:$C,0)))</f>
        <v>Electricity Supply</v>
      </c>
      <c r="B464" s="366"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48" t="s">
        <v>756</v>
      </c>
      <c r="E464" s="253"/>
      <c r="F464" s="348" t="s">
        <v>757</v>
      </c>
      <c r="G464" s="348"/>
      <c r="H464" s="241">
        <v>676</v>
      </c>
      <c r="I464" s="369" t="s">
        <v>680</v>
      </c>
      <c r="J464" s="368" t="str">
        <f>IF(ISBLANK(INDEX('Policy Characteristics'!D:D,MATCH($C464,'Policy Characteristics'!$C:$C,0))),"",INDEX('Policy Characteristics'!D:D,MATCH($C464,'Policy Characteristics'!$C:$C,0)))</f>
        <v>Reduce Plant Downtime</v>
      </c>
      <c r="K464" s="354"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4" t="str">
        <f>IF(ISBLANK(INDEX('Policy Characteristics'!I:I,MATCH($C464,'Policy Characteristics'!$C:$C,0))),"",INDEX('Policy Characteristics'!I:I,MATCH($C464,'Policy Characteristics'!$C:$C,0)))</f>
        <v>% reduction in downtime</v>
      </c>
      <c r="P464" s="3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4" t="str">
        <f>IF(ISBLANK(INDEX('Policy Characteristics'!K:K,MATCH($C464,'Policy Characteristics'!$C:$C,0))),"",INDEX('Policy Characteristics'!K:K,MATCH($C464,'Policy Characteristics'!$C:$C,0)))</f>
        <v>electricity-sector-main.html#red-downtime</v>
      </c>
      <c r="R464" s="354" t="str">
        <f>IF(ISBLANK(INDEX('Policy Characteristics'!L:L,MATCH($C464,'Policy Characteristics'!$C:$C,0))),"",INDEX('Policy Characteristics'!L:L,MATCH($C464,'Policy Characteristics'!$C:$C,0)))</f>
        <v>reduce-downtime.html</v>
      </c>
    </row>
    <row r="465" spans="1:18" s="345" customFormat="1" ht="20" customHeight="1">
      <c r="A465" s="354" t="str">
        <f>IF(ISBLANK(INDEX('Policy Characteristics'!A:A,MATCH($C465,'Policy Characteristics'!$C:$C,0))),"",INDEX('Policy Characteristics'!A:A,MATCH($C465,'Policy Characteristics'!$C:$C,0)))</f>
        <v>Electricity Supply</v>
      </c>
      <c r="B465" s="366"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48" t="s">
        <v>758</v>
      </c>
      <c r="E465" s="253"/>
      <c r="F465" s="348" t="s">
        <v>759</v>
      </c>
      <c r="G465" s="348"/>
      <c r="H465" s="241">
        <v>679</v>
      </c>
      <c r="I465" s="369" t="s">
        <v>680</v>
      </c>
      <c r="J465" s="368" t="str">
        <f>IF(ISBLANK(INDEX('Policy Characteristics'!D:D,MATCH($C465,'Policy Characteristics'!$C:$C,0))),"",INDEX('Policy Characteristics'!D:D,MATCH($C465,'Policy Characteristics'!$C:$C,0)))</f>
        <v>Reduce Plant Downtime</v>
      </c>
      <c r="K465" s="354"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4" t="str">
        <f>IF(ISBLANK(INDEX('Policy Characteristics'!I:I,MATCH($C465,'Policy Characteristics'!$C:$C,0))),"",INDEX('Policy Characteristics'!I:I,MATCH($C465,'Policy Characteristics'!$C:$C,0)))</f>
        <v>% reduction in downtime</v>
      </c>
      <c r="P465" s="3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4" t="str">
        <f>IF(ISBLANK(INDEX('Policy Characteristics'!K:K,MATCH($C465,'Policy Characteristics'!$C:$C,0))),"",INDEX('Policy Characteristics'!K:K,MATCH($C465,'Policy Characteristics'!$C:$C,0)))</f>
        <v>electricity-sector-main.html#red-downtime</v>
      </c>
      <c r="R465" s="354" t="str">
        <f>IF(ISBLANK(INDEX('Policy Characteristics'!L:L,MATCH($C465,'Policy Characteristics'!$C:$C,0))),"",INDEX('Policy Characteristics'!L:L,MATCH($C465,'Policy Characteristics'!$C:$C,0)))</f>
        <v>reduce-downtime.html</v>
      </c>
    </row>
    <row r="466" spans="1:18" s="345" customFormat="1" ht="20" customHeight="1">
      <c r="A466" s="354" t="str">
        <f>IF(ISBLANK(INDEX('Policy Characteristics'!A:A,MATCH($C466,'Policy Characteristics'!$C:$C,0))),"",INDEX('Policy Characteristics'!A:A,MATCH($C466,'Policy Characteristics'!$C:$C,0)))</f>
        <v>Electricity Supply</v>
      </c>
      <c r="B466" s="366"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48" t="s">
        <v>760</v>
      </c>
      <c r="E466" s="253"/>
      <c r="F466" s="348" t="s">
        <v>761</v>
      </c>
      <c r="G466" s="348"/>
      <c r="H466" s="241">
        <v>182</v>
      </c>
      <c r="I466" s="369" t="s">
        <v>680</v>
      </c>
      <c r="J466" s="368" t="str">
        <f>IF(ISBLANK(INDEX('Policy Characteristics'!D:D,MATCH($C466,'Policy Characteristics'!$C:$C,0))),"",INDEX('Policy Characteristics'!D:D,MATCH($C466,'Policy Characteristics'!$C:$C,0)))</f>
        <v>Reduce Plant Downtime</v>
      </c>
      <c r="K466" s="354"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4" t="str">
        <f>IF(ISBLANK(INDEX('Policy Characteristics'!I:I,MATCH($C466,'Policy Characteristics'!$C:$C,0))),"",INDEX('Policy Characteristics'!I:I,MATCH($C466,'Policy Characteristics'!$C:$C,0)))</f>
        <v>% reduction in downtime</v>
      </c>
      <c r="P466" s="3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4" t="str">
        <f>IF(ISBLANK(INDEX('Policy Characteristics'!K:K,MATCH($C466,'Policy Characteristics'!$C:$C,0))),"",INDEX('Policy Characteristics'!K:K,MATCH($C466,'Policy Characteristics'!$C:$C,0)))</f>
        <v>electricity-sector-main.html#red-downtime</v>
      </c>
      <c r="R466" s="354" t="str">
        <f>IF(ISBLANK(INDEX('Policy Characteristics'!L:L,MATCH($C466,'Policy Characteristics'!$C:$C,0))),"",INDEX('Policy Characteristics'!L:L,MATCH($C466,'Policy Characteristics'!$C:$C,0)))</f>
        <v>reduce-downtime.html</v>
      </c>
    </row>
    <row r="467" spans="1:18" s="345" customFormat="1" ht="20" customHeight="1">
      <c r="A467" s="354" t="str">
        <f>IF(ISBLANK(INDEX('Policy Characteristics'!A:A,MATCH($C467,'Policy Characteristics'!$C:$C,0))),"",INDEX('Policy Characteristics'!A:A,MATCH($C467,'Policy Characteristics'!$C:$C,0)))</f>
        <v>Electricity Supply</v>
      </c>
      <c r="B467" s="366"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48" t="s">
        <v>762</v>
      </c>
      <c r="E467" s="253"/>
      <c r="F467" s="348" t="s">
        <v>763</v>
      </c>
      <c r="H467" s="241">
        <v>684</v>
      </c>
      <c r="I467" s="369" t="s">
        <v>680</v>
      </c>
      <c r="J467" s="368" t="str">
        <f>IF(ISBLANK(INDEX('Policy Characteristics'!D:D,MATCH($C467,'Policy Characteristics'!$C:$C,0))),"",INDEX('Policy Characteristics'!D:D,MATCH($C467,'Policy Characteristics'!$C:$C,0)))</f>
        <v>Reduce Plant Downtime</v>
      </c>
      <c r="K467" s="354"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4" t="str">
        <f>IF(ISBLANK(INDEX('Policy Characteristics'!I:I,MATCH($C467,'Policy Characteristics'!$C:$C,0))),"",INDEX('Policy Characteristics'!I:I,MATCH($C467,'Policy Characteristics'!$C:$C,0)))</f>
        <v>% reduction in downtime</v>
      </c>
      <c r="P467" s="3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4" t="str">
        <f>IF(ISBLANK(INDEX('Policy Characteristics'!K:K,MATCH($C467,'Policy Characteristics'!$C:$C,0))),"",INDEX('Policy Characteristics'!K:K,MATCH($C467,'Policy Characteristics'!$C:$C,0)))</f>
        <v>electricity-sector-main.html#red-downtime</v>
      </c>
      <c r="R467" s="354" t="str">
        <f>IF(ISBLANK(INDEX('Policy Characteristics'!L:L,MATCH($C467,'Policy Characteristics'!$C:$C,0))),"",INDEX('Policy Characteristics'!L:L,MATCH($C467,'Policy Characteristics'!$C:$C,0)))</f>
        <v>reduce-downtime.html</v>
      </c>
    </row>
    <row r="468" spans="1:18" s="345" customFormat="1" ht="20" customHeight="1">
      <c r="A468" s="354" t="str">
        <f>IF(ISBLANK(INDEX('Policy Characteristics'!A:A,MATCH($C468,'Policy Characteristics'!$C:$C,0))),"",INDEX('Policy Characteristics'!A:A,MATCH($C468,'Policy Characteristics'!$C:$C,0)))</f>
        <v>Electricity Supply</v>
      </c>
      <c r="B468" s="366"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48" t="s">
        <v>764</v>
      </c>
      <c r="E468" s="253"/>
      <c r="F468" s="348" t="s">
        <v>765</v>
      </c>
      <c r="G468" s="348"/>
      <c r="H468" s="241">
        <v>687</v>
      </c>
      <c r="I468" s="369" t="s">
        <v>680</v>
      </c>
      <c r="J468" s="368" t="str">
        <f>IF(ISBLANK(INDEX('Policy Characteristics'!D:D,MATCH($C468,'Policy Characteristics'!$C:$C,0))),"",INDEX('Policy Characteristics'!D:D,MATCH($C468,'Policy Characteristics'!$C:$C,0)))</f>
        <v>Reduce Plant Downtime</v>
      </c>
      <c r="K468" s="354"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4" t="str">
        <f>IF(ISBLANK(INDEX('Policy Characteristics'!I:I,MATCH($C468,'Policy Characteristics'!$C:$C,0))),"",INDEX('Policy Characteristics'!I:I,MATCH($C468,'Policy Characteristics'!$C:$C,0)))</f>
        <v>% reduction in downtime</v>
      </c>
      <c r="P468" s="3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4" t="str">
        <f>IF(ISBLANK(INDEX('Policy Characteristics'!K:K,MATCH($C468,'Policy Characteristics'!$C:$C,0))),"",INDEX('Policy Characteristics'!K:K,MATCH($C468,'Policy Characteristics'!$C:$C,0)))</f>
        <v>electricity-sector-main.html#red-downtime</v>
      </c>
      <c r="R468" s="354" t="str">
        <f>IF(ISBLANK(INDEX('Policy Characteristics'!L:L,MATCH($C468,'Policy Characteristics'!$C:$C,0))),"",INDEX('Policy Characteristics'!L:L,MATCH($C468,'Policy Characteristics'!$C:$C,0)))</f>
        <v>reduce-downtime.html</v>
      </c>
    </row>
    <row r="469" spans="1:18" s="345" customFormat="1" ht="20" customHeight="1">
      <c r="A469" s="354" t="str">
        <f>IF(ISBLANK(INDEX('Policy Characteristics'!A:A,MATCH($C469,'Policy Characteristics'!$C:$C,0))),"",INDEX('Policy Characteristics'!A:A,MATCH($C469,'Policy Characteristics'!$C:$C,0)))</f>
        <v>Electricity Supply</v>
      </c>
      <c r="B469" s="366"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48" t="s">
        <v>766</v>
      </c>
      <c r="E469" s="253"/>
      <c r="F469" s="348" t="s">
        <v>767</v>
      </c>
      <c r="G469" s="348"/>
      <c r="H469" s="241">
        <v>690</v>
      </c>
      <c r="I469" s="369" t="s">
        <v>680</v>
      </c>
      <c r="J469" s="368" t="str">
        <f>IF(ISBLANK(INDEX('Policy Characteristics'!D:D,MATCH($C469,'Policy Characteristics'!$C:$C,0))),"",INDEX('Policy Characteristics'!D:D,MATCH($C469,'Policy Characteristics'!$C:$C,0)))</f>
        <v>Reduce Plant Downtime</v>
      </c>
      <c r="K469" s="354"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4" t="str">
        <f>IF(ISBLANK(INDEX('Policy Characteristics'!I:I,MATCH($C469,'Policy Characteristics'!$C:$C,0))),"",INDEX('Policy Characteristics'!I:I,MATCH($C469,'Policy Characteristics'!$C:$C,0)))</f>
        <v>% reduction in downtime</v>
      </c>
      <c r="P469" s="3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4" t="str">
        <f>IF(ISBLANK(INDEX('Policy Characteristics'!K:K,MATCH($C469,'Policy Characteristics'!$C:$C,0))),"",INDEX('Policy Characteristics'!K:K,MATCH($C469,'Policy Characteristics'!$C:$C,0)))</f>
        <v>electricity-sector-main.html#red-downtime</v>
      </c>
      <c r="R469" s="354" t="str">
        <f>IF(ISBLANK(INDEX('Policy Characteristics'!L:L,MATCH($C469,'Policy Characteristics'!$C:$C,0))),"",INDEX('Policy Characteristics'!L:L,MATCH($C469,'Policy Characteristics'!$C:$C,0)))</f>
        <v>reduce-downtime.html</v>
      </c>
    </row>
    <row r="470" spans="1:18" s="345" customFormat="1" ht="20" customHeight="1">
      <c r="A470" s="354" t="str">
        <f>IF(ISBLANK(INDEX('Policy Characteristics'!A:A,MATCH($C470,'Policy Characteristics'!$C:$C,0))),"",INDEX('Policy Characteristics'!A:A,MATCH($C470,'Policy Characteristics'!$C:$C,0)))</f>
        <v>Electricity Supply</v>
      </c>
      <c r="B470" s="366"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48" t="s">
        <v>768</v>
      </c>
      <c r="E470" s="253"/>
      <c r="F470" s="348" t="s">
        <v>769</v>
      </c>
      <c r="G470" s="348"/>
      <c r="H470" s="241">
        <v>1782</v>
      </c>
      <c r="I470" s="369" t="s">
        <v>680</v>
      </c>
      <c r="J470" s="368" t="str">
        <f>IF(ISBLANK(INDEX('Policy Characteristics'!D:D,MATCH($C470,'Policy Characteristics'!$C:$C,0))),"",INDEX('Policy Characteristics'!D:D,MATCH($C470,'Policy Characteristics'!$C:$C,0)))</f>
        <v>Reduce Plant Downtime</v>
      </c>
      <c r="K470" s="354"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4" t="str">
        <f>IF(ISBLANK(INDEX('Policy Characteristics'!I:I,MATCH($C470,'Policy Characteristics'!$C:$C,0))),"",INDEX('Policy Characteristics'!I:I,MATCH($C470,'Policy Characteristics'!$C:$C,0)))</f>
        <v>% reduction in downtime</v>
      </c>
      <c r="P470" s="3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4" t="str">
        <f>IF(ISBLANK(INDEX('Policy Characteristics'!K:K,MATCH($C470,'Policy Characteristics'!$C:$C,0))),"",INDEX('Policy Characteristics'!K:K,MATCH($C470,'Policy Characteristics'!$C:$C,0)))</f>
        <v>electricity-sector-main.html#red-downtime</v>
      </c>
      <c r="R470" s="354" t="str">
        <f>IF(ISBLANK(INDEX('Policy Characteristics'!L:L,MATCH($C470,'Policy Characteristics'!$C:$C,0))),"",INDEX('Policy Characteristics'!L:L,MATCH($C470,'Policy Characteristics'!$C:$C,0)))</f>
        <v>reduce-downtime.html</v>
      </c>
    </row>
    <row r="471" spans="1:18" s="345" customFormat="1" ht="20" customHeight="1">
      <c r="A471" s="354" t="str">
        <f>IF(ISBLANK(INDEX('Policy Characteristics'!A:A,MATCH($C471,'Policy Characteristics'!$C:$C,0))),"",INDEX('Policy Characteristics'!A:A,MATCH($C471,'Policy Characteristics'!$C:$C,0)))</f>
        <v>Electricity Supply</v>
      </c>
      <c r="B471" s="366"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48" t="s">
        <v>770</v>
      </c>
      <c r="E471" s="253"/>
      <c r="F471" s="348" t="s">
        <v>771</v>
      </c>
      <c r="G471" s="348"/>
      <c r="H471" s="241">
        <v>1783</v>
      </c>
      <c r="I471" s="369" t="s">
        <v>680</v>
      </c>
      <c r="J471" s="368" t="str">
        <f>IF(ISBLANK(INDEX('Policy Characteristics'!D:D,MATCH($C471,'Policy Characteristics'!$C:$C,0))),"",INDEX('Policy Characteristics'!D:D,MATCH($C471,'Policy Characteristics'!$C:$C,0)))</f>
        <v>Reduce Plant Downtime</v>
      </c>
      <c r="K471" s="354"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4" t="str">
        <f>IF(ISBLANK(INDEX('Policy Characteristics'!I:I,MATCH($C471,'Policy Characteristics'!$C:$C,0))),"",INDEX('Policy Characteristics'!I:I,MATCH($C471,'Policy Characteristics'!$C:$C,0)))</f>
        <v>% reduction in downtime</v>
      </c>
      <c r="P471" s="3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4" t="str">
        <f>IF(ISBLANK(INDEX('Policy Characteristics'!K:K,MATCH($C471,'Policy Characteristics'!$C:$C,0))),"",INDEX('Policy Characteristics'!K:K,MATCH($C471,'Policy Characteristics'!$C:$C,0)))</f>
        <v>electricity-sector-main.html#red-downtime</v>
      </c>
      <c r="R471" s="354" t="str">
        <f>IF(ISBLANK(INDEX('Policy Characteristics'!L:L,MATCH($C471,'Policy Characteristics'!$C:$C,0))),"",INDEX('Policy Characteristics'!L:L,MATCH($C471,'Policy Characteristics'!$C:$C,0)))</f>
        <v>reduce-downtime.html</v>
      </c>
    </row>
    <row r="472" spans="1:18" s="345" customFormat="1" ht="20" customHeight="1">
      <c r="A472" s="354" t="str">
        <f>IF(ISBLANK(INDEX('Policy Characteristics'!A:A,MATCH($C472,'Policy Characteristics'!$C:$C,0))),"",INDEX('Policy Characteristics'!A:A,MATCH($C472,'Policy Characteristics'!$C:$C,0)))</f>
        <v>Electricity Supply</v>
      </c>
      <c r="B472" s="366"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48" t="s">
        <v>772</v>
      </c>
      <c r="E472" s="253"/>
      <c r="F472" s="348" t="s">
        <v>773</v>
      </c>
      <c r="G472" s="348"/>
      <c r="H472" s="241">
        <v>1784</v>
      </c>
      <c r="I472" s="369" t="s">
        <v>680</v>
      </c>
      <c r="J472" s="368" t="str">
        <f>IF(ISBLANK(INDEX('Policy Characteristics'!D:D,MATCH($C472,'Policy Characteristics'!$C:$C,0))),"",INDEX('Policy Characteristics'!D:D,MATCH($C472,'Policy Characteristics'!$C:$C,0)))</f>
        <v>Reduce Plant Downtime</v>
      </c>
      <c r="K472" s="354"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4" t="str">
        <f>IF(ISBLANK(INDEX('Policy Characteristics'!I:I,MATCH($C472,'Policy Characteristics'!$C:$C,0))),"",INDEX('Policy Characteristics'!I:I,MATCH($C472,'Policy Characteristics'!$C:$C,0)))</f>
        <v>% reduction in downtime</v>
      </c>
      <c r="P472" s="3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4" t="str">
        <f>IF(ISBLANK(INDEX('Policy Characteristics'!K:K,MATCH($C472,'Policy Characteristics'!$C:$C,0))),"",INDEX('Policy Characteristics'!K:K,MATCH($C472,'Policy Characteristics'!$C:$C,0)))</f>
        <v>electricity-sector-main.html#red-downtime</v>
      </c>
      <c r="R472" s="354" t="str">
        <f>IF(ISBLANK(INDEX('Policy Characteristics'!L:L,MATCH($C472,'Policy Characteristics'!$C:$C,0))),"",INDEX('Policy Characteristics'!L:L,MATCH($C472,'Policy Characteristics'!$C:$C,0)))</f>
        <v>reduce-downtime.html</v>
      </c>
    </row>
    <row r="473" spans="1:18" s="345" customFormat="1" ht="20" customHeight="1">
      <c r="A473" s="354" t="str">
        <f>IF(ISBLANK(INDEX('Policy Characteristics'!A:A,MATCH($C473,'Policy Characteristics'!$C:$C,0))),"",INDEX('Policy Characteristics'!A:A,MATCH($C473,'Policy Characteristics'!$C:$C,0)))</f>
        <v>Electricity Supply</v>
      </c>
      <c r="B473" s="366"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48" t="s">
        <v>774</v>
      </c>
      <c r="E473" s="253"/>
      <c r="F473" s="348" t="s">
        <v>775</v>
      </c>
      <c r="G473" s="348"/>
      <c r="H473" s="241">
        <v>1785</v>
      </c>
      <c r="I473" s="369" t="s">
        <v>680</v>
      </c>
      <c r="J473" s="368" t="str">
        <f>IF(ISBLANK(INDEX('Policy Characteristics'!D:D,MATCH($C473,'Policy Characteristics'!$C:$C,0))),"",INDEX('Policy Characteristics'!D:D,MATCH($C473,'Policy Characteristics'!$C:$C,0)))</f>
        <v>Reduce Plant Downtime</v>
      </c>
      <c r="K473" s="354"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4" t="str">
        <f>IF(ISBLANK(INDEX('Policy Characteristics'!I:I,MATCH($C473,'Policy Characteristics'!$C:$C,0))),"",INDEX('Policy Characteristics'!I:I,MATCH($C473,'Policy Characteristics'!$C:$C,0)))</f>
        <v>% reduction in downtime</v>
      </c>
      <c r="P473" s="3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4" t="str">
        <f>IF(ISBLANK(INDEX('Policy Characteristics'!K:K,MATCH($C473,'Policy Characteristics'!$C:$C,0))),"",INDEX('Policy Characteristics'!K:K,MATCH($C473,'Policy Characteristics'!$C:$C,0)))</f>
        <v>electricity-sector-main.html#red-downtime</v>
      </c>
      <c r="R473" s="354" t="str">
        <f>IF(ISBLANK(INDEX('Policy Characteristics'!L:L,MATCH($C473,'Policy Characteristics'!$C:$C,0))),"",INDEX('Policy Characteristics'!L:L,MATCH($C473,'Policy Characteristics'!$C:$C,0)))</f>
        <v>reduce-downtime.html</v>
      </c>
    </row>
    <row r="474" spans="1:18" s="345" customFormat="1" ht="20" customHeight="1">
      <c r="A474" s="354" t="str">
        <f>IF(ISBLANK(INDEX('Policy Characteristics'!A:A,MATCH($C474,'Policy Characteristics'!$C:$C,0))),"",INDEX('Policy Characteristics'!A:A,MATCH($C474,'Policy Characteristics'!$C:$C,0)))</f>
        <v>Electricity Supply</v>
      </c>
      <c r="B474" s="366"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48" t="s">
        <v>776</v>
      </c>
      <c r="E474" s="253"/>
      <c r="F474" s="348" t="s">
        <v>777</v>
      </c>
      <c r="G474" s="348"/>
      <c r="H474" s="241">
        <v>1786</v>
      </c>
      <c r="I474" s="369" t="s">
        <v>680</v>
      </c>
      <c r="J474" s="368" t="str">
        <f>IF(ISBLANK(INDEX('Policy Characteristics'!D:D,MATCH($C474,'Policy Characteristics'!$C:$C,0))),"",INDEX('Policy Characteristics'!D:D,MATCH($C474,'Policy Characteristics'!$C:$C,0)))</f>
        <v>Reduce Plant Downtime</v>
      </c>
      <c r="K474" s="354"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4" t="str">
        <f>IF(ISBLANK(INDEX('Policy Characteristics'!I:I,MATCH($C474,'Policy Characteristics'!$C:$C,0))),"",INDEX('Policy Characteristics'!I:I,MATCH($C474,'Policy Characteristics'!$C:$C,0)))</f>
        <v>% reduction in downtime</v>
      </c>
      <c r="P474" s="3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4" t="str">
        <f>IF(ISBLANK(INDEX('Policy Characteristics'!K:K,MATCH($C474,'Policy Characteristics'!$C:$C,0))),"",INDEX('Policy Characteristics'!K:K,MATCH($C474,'Policy Characteristics'!$C:$C,0)))</f>
        <v>electricity-sector-main.html#red-downtime</v>
      </c>
      <c r="R474" s="354" t="str">
        <f>IF(ISBLANK(INDEX('Policy Characteristics'!L:L,MATCH($C474,'Policy Characteristics'!$C:$C,0))),"",INDEX('Policy Characteristics'!L:L,MATCH($C474,'Policy Characteristics'!$C:$C,0)))</f>
        <v>reduce-downtime.html</v>
      </c>
    </row>
    <row r="475" spans="1:18" s="345" customFormat="1" ht="20" customHeight="1">
      <c r="A475" s="354" t="str">
        <f>IF(ISBLANK(INDEX('Policy Characteristics'!A:A,MATCH($C475,'Policy Characteristics'!$C:$C,0))),"",INDEX('Policy Characteristics'!A:A,MATCH($C475,'Policy Characteristics'!$C:$C,0)))</f>
        <v>Electricity Supply</v>
      </c>
      <c r="B475" s="366"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48" t="s">
        <v>778</v>
      </c>
      <c r="E475" s="253"/>
      <c r="F475" s="348" t="s">
        <v>779</v>
      </c>
      <c r="G475" s="348"/>
      <c r="H475" s="241">
        <v>1787</v>
      </c>
      <c r="I475" s="369" t="s">
        <v>680</v>
      </c>
      <c r="J475" s="368" t="str">
        <f>IF(ISBLANK(INDEX('Policy Characteristics'!D:D,MATCH($C475,'Policy Characteristics'!$C:$C,0))),"",INDEX('Policy Characteristics'!D:D,MATCH($C475,'Policy Characteristics'!$C:$C,0)))</f>
        <v>Reduce Plant Downtime</v>
      </c>
      <c r="K475" s="354"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4" t="str">
        <f>IF(ISBLANK(INDEX('Policy Characteristics'!I:I,MATCH($C475,'Policy Characteristics'!$C:$C,0))),"",INDEX('Policy Characteristics'!I:I,MATCH($C475,'Policy Characteristics'!$C:$C,0)))</f>
        <v>% reduction in downtime</v>
      </c>
      <c r="P475" s="3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4" t="str">
        <f>IF(ISBLANK(INDEX('Policy Characteristics'!K:K,MATCH($C475,'Policy Characteristics'!$C:$C,0))),"",INDEX('Policy Characteristics'!K:K,MATCH($C475,'Policy Characteristics'!$C:$C,0)))</f>
        <v>electricity-sector-main.html#red-downtime</v>
      </c>
      <c r="R475" s="354" t="str">
        <f>IF(ISBLANK(INDEX('Policy Characteristics'!L:L,MATCH($C475,'Policy Characteristics'!$C:$C,0))),"",INDEX('Policy Characteristics'!L:L,MATCH($C475,'Policy Characteristics'!$C:$C,0)))</f>
        <v>reduce-downtime.html</v>
      </c>
    </row>
    <row r="476" spans="1:18" s="345" customFormat="1" ht="20" customHeight="1">
      <c r="A476" s="354" t="str">
        <f>IF(ISBLANK(INDEX('Policy Characteristics'!A:A,MATCH($C476,'Policy Characteristics'!$C:$C,0))),"",INDEX('Policy Characteristics'!A:A,MATCH($C476,'Policy Characteristics'!$C:$C,0)))</f>
        <v>Electricity Supply</v>
      </c>
      <c r="B476" s="366" t="str">
        <f>IF(ISBLANK(INDEX('Policy Characteristics'!B:B,MATCH($C476,'Policy Characteristics'!$C:$C,0))),"",INDEX('Policy Characteristics'!B:B,MATCH($C476,'Policy Characteristics'!$C:$C,0)))</f>
        <v>Change in Expected Power Plant Capacity Factor</v>
      </c>
      <c r="C476" s="240" t="str">
        <f t="shared" si="26"/>
        <v>Percentage Reduction in Plant Downtime</v>
      </c>
      <c r="D476" s="348" t="s">
        <v>780</v>
      </c>
      <c r="E476" s="253"/>
      <c r="F476" s="348" t="s">
        <v>781</v>
      </c>
      <c r="G476" s="348"/>
      <c r="H476" s="241">
        <v>1788</v>
      </c>
      <c r="I476" s="369" t="s">
        <v>680</v>
      </c>
      <c r="J476" s="368" t="str">
        <f>IF(ISBLANK(INDEX('Policy Characteristics'!D:D,MATCH($C476,'Policy Characteristics'!$C:$C,0))),"",INDEX('Policy Characteristics'!D:D,MATCH($C476,'Policy Characteristics'!$C:$C,0)))</f>
        <v>Reduce Plant Downtime</v>
      </c>
      <c r="K476" s="354" t="str">
        <f>IF(ISBLANK(INDEX('Policy Characteristics'!E:E,MATCH($C476,'Policy Characteristics'!$C:$C,0))),"",INDEX('Policy Characteristics'!E:E,MATCH($C476,'Policy Characteristics'!$C:$C,0)))</f>
        <v>elec reduce plant downtime</v>
      </c>
      <c r="L476" s="222">
        <f>IF(ISBLANK(INDEX('Policy Characteristics'!F:F,MATCH($C476,'Policy Characteristics'!$C:$C,0))),"",INDEX('Policy Characteristics'!F:F,MATCH($C476,'Policy Characteristics'!$C:$C,0)))</f>
        <v>-0.3</v>
      </c>
      <c r="M476" s="222">
        <f>IF(ISBLANK(INDEX('Policy Characteristics'!G:G,MATCH($C476,'Policy Characteristics'!$C:$C,0))),"",INDEX('Policy Characteristics'!G:G,MATCH($C476,'Policy Characteristics'!$C:$C,0)))</f>
        <v>0.6</v>
      </c>
      <c r="N476" s="222">
        <f>IF(ISBLANK(INDEX('Policy Characteristics'!H:H,MATCH($C476,'Policy Characteristics'!$C:$C,0))),"",INDEX('Policy Characteristics'!H:H,MATCH($C476,'Policy Characteristics'!$C:$C,0)))</f>
        <v>0.01</v>
      </c>
      <c r="O476" s="354" t="str">
        <f>IF(ISBLANK(INDEX('Policy Characteristics'!I:I,MATCH($C476,'Policy Characteristics'!$C:$C,0))),"",INDEX('Policy Characteristics'!I:I,MATCH($C476,'Policy Characteristics'!$C:$C,0)))</f>
        <v>% reduction in downtime</v>
      </c>
      <c r="P476" s="3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6" s="354" t="str">
        <f>IF(ISBLANK(INDEX('Policy Characteristics'!K:K,MATCH($C476,'Policy Characteristics'!$C:$C,0))),"",INDEX('Policy Characteristics'!K:K,MATCH($C476,'Policy Characteristics'!$C:$C,0)))</f>
        <v>electricity-sector-main.html#red-downtime</v>
      </c>
      <c r="R476" s="354" t="str">
        <f>IF(ISBLANK(INDEX('Policy Characteristics'!L:L,MATCH($C476,'Policy Characteristics'!$C:$C,0))),"",INDEX('Policy Characteristics'!L:L,MATCH($C476,'Policy Characteristics'!$C:$C,0)))</f>
        <v>reduce-downtime.html</v>
      </c>
    </row>
    <row r="477" spans="1:18" s="345" customFormat="1" ht="20" customHeight="1">
      <c r="A477" s="354" t="str">
        <f>IF(ISBLANK(INDEX('Policy Characteristics'!A:A,MATCH($C477,'Policy Characteristics'!$C:$C,0))),"",INDEX('Policy Characteristics'!A:A,MATCH($C477,'Policy Characteristics'!$C:$C,0)))</f>
        <v>Electricity Supply</v>
      </c>
      <c r="B477" s="366" t="str">
        <f>IF(ISBLANK(INDEX('Policy Characteristics'!B:B,MATCH($C477,'Policy Characteristics'!$C:$C,0))),"",INDEX('Policy Characteristics'!B:B,MATCH($C477,'Policy Characteristics'!$C:$C,0)))</f>
        <v>Change in Expected Power Plant Capacity Factor</v>
      </c>
      <c r="C477" s="240" t="str">
        <f t="shared" si="26"/>
        <v>Percentage Reduction in Plant Downtime</v>
      </c>
      <c r="D477" s="348" t="s">
        <v>782</v>
      </c>
      <c r="E477" s="253"/>
      <c r="F477" s="348" t="s">
        <v>783</v>
      </c>
      <c r="G477" s="348"/>
      <c r="H477" s="241">
        <v>2242</v>
      </c>
      <c r="I477" s="369" t="s">
        <v>680</v>
      </c>
      <c r="J477" s="368" t="str">
        <f>IF(ISBLANK(INDEX('Policy Characteristics'!D:D,MATCH($C477,'Policy Characteristics'!$C:$C,0))),"",INDEX('Policy Characteristics'!D:D,MATCH($C477,'Policy Characteristics'!$C:$C,0)))</f>
        <v>Reduce Plant Downtime</v>
      </c>
      <c r="K477" s="354" t="str">
        <f>IF(ISBLANK(INDEX('Policy Characteristics'!E:E,MATCH($C477,'Policy Characteristics'!$C:$C,0))),"",INDEX('Policy Characteristics'!E:E,MATCH($C477,'Policy Characteristics'!$C:$C,0)))</f>
        <v>elec reduce plant downtime</v>
      </c>
      <c r="L477" s="222">
        <f>IF(ISBLANK(INDEX('Policy Characteristics'!F:F,MATCH($C477,'Policy Characteristics'!$C:$C,0))),"",INDEX('Policy Characteristics'!F:F,MATCH($C477,'Policy Characteristics'!$C:$C,0)))</f>
        <v>-0.3</v>
      </c>
      <c r="M477" s="222">
        <f>IF(ISBLANK(INDEX('Policy Characteristics'!G:G,MATCH($C477,'Policy Characteristics'!$C:$C,0))),"",INDEX('Policy Characteristics'!G:G,MATCH($C477,'Policy Characteristics'!$C:$C,0)))</f>
        <v>0.6</v>
      </c>
      <c r="N477" s="222">
        <f>IF(ISBLANK(INDEX('Policy Characteristics'!H:H,MATCH($C477,'Policy Characteristics'!$C:$C,0))),"",INDEX('Policy Characteristics'!H:H,MATCH($C477,'Policy Characteristics'!$C:$C,0)))</f>
        <v>0.01</v>
      </c>
      <c r="O477" s="354" t="str">
        <f>IF(ISBLANK(INDEX('Policy Characteristics'!I:I,MATCH($C477,'Policy Characteristics'!$C:$C,0))),"",INDEX('Policy Characteristics'!I:I,MATCH($C477,'Policy Characteristics'!$C:$C,0)))</f>
        <v>% reduction in downtime</v>
      </c>
      <c r="P477" s="3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7" s="354" t="str">
        <f>IF(ISBLANK(INDEX('Policy Characteristics'!K:K,MATCH($C477,'Policy Characteristics'!$C:$C,0))),"",INDEX('Policy Characteristics'!K:K,MATCH($C477,'Policy Characteristics'!$C:$C,0)))</f>
        <v>electricity-sector-main.html#red-downtime</v>
      </c>
      <c r="R477" s="354"/>
    </row>
    <row r="478" spans="1:18" s="345" customFormat="1" ht="20" customHeight="1">
      <c r="A478" s="354" t="str">
        <f>IF(ISBLANK(INDEX('Policy Characteristics'!A:A,MATCH($C478,'Policy Characteristics'!$C:$C,0))),"",INDEX('Policy Characteristics'!A:A,MATCH($C478,'Policy Characteristics'!$C:$C,0)))</f>
        <v>Electricity Supply</v>
      </c>
      <c r="B478" s="366" t="str">
        <f>IF(ISBLANK(INDEX('Policy Characteristics'!B:B,MATCH($C478,'Policy Characteristics'!$C:$C,0))),"",INDEX('Policy Characteristics'!B:B,MATCH($C478,'Policy Characteristics'!$C:$C,0)))</f>
        <v>Reduce Soft Costs</v>
      </c>
      <c r="C478" s="241" t="s">
        <v>294</v>
      </c>
      <c r="D478" s="348" t="s">
        <v>746</v>
      </c>
      <c r="E478" s="348"/>
      <c r="F478" s="348" t="s">
        <v>747</v>
      </c>
      <c r="G478" s="348"/>
      <c r="H478" s="241">
        <v>194</v>
      </c>
      <c r="I478" s="369" t="s">
        <v>670</v>
      </c>
      <c r="J478" s="368" t="str">
        <f>IF(ISBLANK(INDEX('Policy Characteristics'!D:D,MATCH($C478,'Policy Characteristics'!$C:$C,0))),"",INDEX('Policy Characteristics'!D:D,MATCH($C478,'Policy Characteristics'!$C:$C,0)))</f>
        <v>Reduce Soft Costs</v>
      </c>
      <c r="K478" s="354"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4" t="str">
        <f>IF(ISBLANK(INDEX('Policy Characteristics'!I:I,MATCH($C478,'Policy Characteristics'!$C:$C,0))),"",INDEX('Policy Characteristics'!I:I,MATCH($C478,'Policy Characteristics'!$C:$C,0)))</f>
        <v>% reduction in soft costs</v>
      </c>
      <c r="P478" s="3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4" t="str">
        <f>IF(ISBLANK(INDEX('Policy Characteristics'!K:K,MATCH($C478,'Policy Characteristics'!$C:$C,0))),"",INDEX('Policy Characteristics'!K:K,MATCH($C478,'Policy Characteristics'!$C:$C,0)))</f>
        <v>endogenous-learning.html#red-soft-costs</v>
      </c>
      <c r="R478" s="354" t="str">
        <f>IF(ISBLANK(INDEX('Policy Characteristics'!L:L,MATCH($C478,'Policy Characteristics'!$C:$C,0))),"",INDEX('Policy Characteristics'!L:L,MATCH($C478,'Policy Characteristics'!$C:$C,0)))</f>
        <v>reduce-soft-costs.html</v>
      </c>
    </row>
    <row r="479" spans="1:18" s="345" customFormat="1" ht="20" customHeight="1">
      <c r="A479" s="354" t="str">
        <f>IF(ISBLANK(INDEX('Policy Characteristics'!A:A,MATCH($C479,'Policy Characteristics'!$C:$C,0))),"",INDEX('Policy Characteristics'!A:A,MATCH($C479,'Policy Characteristics'!$C:$C,0)))</f>
        <v>Electricity Supply</v>
      </c>
      <c r="B479" s="366" t="str">
        <f>IF(ISBLANK(INDEX('Policy Characteristics'!B:B,MATCH($C479,'Policy Characteristics'!$C:$C,0))),"",INDEX('Policy Characteristics'!B:B,MATCH($C479,'Policy Characteristics'!$C:$C,0)))</f>
        <v>Reduce Soft Costs</v>
      </c>
      <c r="C479" s="240" t="str">
        <f t="shared" ref="C479:C480" si="27">C$478</f>
        <v>Percent Reduction in Soft Costs of Capacity Construction</v>
      </c>
      <c r="D479" s="348" t="s">
        <v>748</v>
      </c>
      <c r="E479" s="348"/>
      <c r="F479" s="348" t="s">
        <v>749</v>
      </c>
      <c r="G479" s="348"/>
      <c r="H479" s="241">
        <v>195</v>
      </c>
      <c r="I479" s="369" t="s">
        <v>670</v>
      </c>
      <c r="J479" s="368" t="str">
        <f>IF(ISBLANK(INDEX('Policy Characteristics'!D:D,MATCH($C479,'Policy Characteristics'!$C:$C,0))),"",INDEX('Policy Characteristics'!D:D,MATCH($C479,'Policy Characteristics'!$C:$C,0)))</f>
        <v>Reduce Soft Costs</v>
      </c>
      <c r="K479" s="354" t="str">
        <f>IF(ISBLANK(INDEX('Policy Characteristics'!E:E,MATCH($C479,'Policy Characteristics'!$C:$C,0))),"",INDEX('Policy Characteristics'!E:E,MATCH($C479,'Policy Characteristics'!$C:$C,0)))</f>
        <v>elec reduce soft costs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0.9</v>
      </c>
      <c r="N479" s="222">
        <f>IF(ISBLANK(INDEX('Policy Characteristics'!H:H,MATCH($C479,'Policy Characteristics'!$C:$C,0))),"",INDEX('Policy Characteristics'!H:H,MATCH($C479,'Policy Characteristics'!$C:$C,0)))</f>
        <v>0.01</v>
      </c>
      <c r="O479" s="354" t="str">
        <f>IF(ISBLANK(INDEX('Policy Characteristics'!I:I,MATCH($C479,'Policy Characteristics'!$C:$C,0))),"",INDEX('Policy Characteristics'!I:I,MATCH($C479,'Policy Characteristics'!$C:$C,0)))</f>
        <v>% reduction in soft costs</v>
      </c>
      <c r="P479" s="3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354" t="str">
        <f>IF(ISBLANK(INDEX('Policy Characteristics'!K:K,MATCH($C479,'Policy Characteristics'!$C:$C,0))),"",INDEX('Policy Characteristics'!K:K,MATCH($C479,'Policy Characteristics'!$C:$C,0)))</f>
        <v>endogenous-learning.html#red-soft-costs</v>
      </c>
      <c r="R479" s="354" t="str">
        <f>IF(ISBLANK(INDEX('Policy Characteristics'!L:L,MATCH($C479,'Policy Characteristics'!$C:$C,0))),"",INDEX('Policy Characteristics'!L:L,MATCH($C479,'Policy Characteristics'!$C:$C,0)))</f>
        <v>reduce-soft-costs.html</v>
      </c>
    </row>
    <row r="480" spans="1:18" s="345" customFormat="1" ht="20" customHeight="1">
      <c r="A480" s="354" t="str">
        <f>IF(ISBLANK(INDEX('Policy Characteristics'!A:A,MATCH($C480,'Policy Characteristics'!$C:$C,0))),"",INDEX('Policy Characteristics'!A:A,MATCH($C480,'Policy Characteristics'!$C:$C,0)))</f>
        <v>Electricity Supply</v>
      </c>
      <c r="B480" s="366" t="str">
        <f>IF(ISBLANK(INDEX('Policy Characteristics'!B:B,MATCH($C480,'Policy Characteristics'!$C:$C,0))),"",INDEX('Policy Characteristics'!B:B,MATCH($C480,'Policy Characteristics'!$C:$C,0)))</f>
        <v>Reduce Soft Costs</v>
      </c>
      <c r="C480" s="240" t="str">
        <f t="shared" si="27"/>
        <v>Percent Reduction in Soft Costs of Capacity Construction</v>
      </c>
      <c r="D480" s="348" t="s">
        <v>762</v>
      </c>
      <c r="E480" s="348"/>
      <c r="F480" s="348" t="s">
        <v>763</v>
      </c>
      <c r="G480" s="348"/>
      <c r="H480" s="241">
        <v>196</v>
      </c>
      <c r="I480" s="369" t="s">
        <v>670</v>
      </c>
      <c r="J480" s="368" t="str">
        <f>IF(ISBLANK(INDEX('Policy Characteristics'!D:D,MATCH($C480,'Policy Characteristics'!$C:$C,0))),"",INDEX('Policy Characteristics'!D:D,MATCH($C480,'Policy Characteristics'!$C:$C,0)))</f>
        <v>Reduce Soft Costs</v>
      </c>
      <c r="K480" s="354" t="str">
        <f>IF(ISBLANK(INDEX('Policy Characteristics'!E:E,MATCH($C480,'Policy Characteristics'!$C:$C,0))),"",INDEX('Policy Characteristics'!E:E,MATCH($C480,'Policy Characteristics'!$C:$C,0)))</f>
        <v>elec reduce soft costs</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v>
      </c>
      <c r="N480" s="222">
        <f>IF(ISBLANK(INDEX('Policy Characteristics'!H:H,MATCH($C480,'Policy Characteristics'!$C:$C,0))),"",INDEX('Policy Characteristics'!H:H,MATCH($C480,'Policy Characteristics'!$C:$C,0)))</f>
        <v>0.01</v>
      </c>
      <c r="O480" s="354" t="str">
        <f>IF(ISBLANK(INDEX('Policy Characteristics'!I:I,MATCH($C480,'Policy Characteristics'!$C:$C,0))),"",INDEX('Policy Characteristics'!I:I,MATCH($C480,'Policy Characteristics'!$C:$C,0)))</f>
        <v>% reduction in soft costs</v>
      </c>
      <c r="P480" s="3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354" t="str">
        <f>IF(ISBLANK(INDEX('Policy Characteristics'!K:K,MATCH($C480,'Policy Characteristics'!$C:$C,0))),"",INDEX('Policy Characteristics'!K:K,MATCH($C480,'Policy Characteristics'!$C:$C,0)))</f>
        <v>endogenous-learning.html#red-soft-costs</v>
      </c>
      <c r="R480" s="354" t="str">
        <f>IF(ISBLANK(INDEX('Policy Characteristics'!L:L,MATCH($C480,'Policy Characteristics'!$C:$C,0))),"",INDEX('Policy Characteristics'!L:L,MATCH($C480,'Policy Characteristics'!$C:$C,0)))</f>
        <v>reduce-soft-costs.html</v>
      </c>
    </row>
    <row r="481" spans="1:18" s="345" customFormat="1" ht="20" customHeight="1">
      <c r="A481" s="354" t="str">
        <f>IF(ISBLANK(INDEX('Policy Characteristics'!A:A,MATCH($C481,'Policy Characteristics'!$C:$C,0))),"",INDEX('Policy Characteristics'!A:A,MATCH($C481,'Policy Characteristics'!$C:$C,0)))</f>
        <v>Electricity Supply</v>
      </c>
      <c r="B481" s="366" t="str">
        <f>IF(ISBLANK(INDEX('Policy Characteristics'!B:B,MATCH($C481,'Policy Characteristics'!$C:$C,0))),"",INDEX('Policy Characteristics'!B:B,MATCH($C481,'Policy Characteristics'!$C:$C,0)))</f>
        <v>Reduce Transmission &amp; Distribution Losses</v>
      </c>
      <c r="C481" s="345" t="s">
        <v>301</v>
      </c>
      <c r="D481" s="348"/>
      <c r="E481" s="348"/>
      <c r="F481" s="348"/>
      <c r="G481" s="348"/>
      <c r="H481" s="241">
        <v>145</v>
      </c>
      <c r="I481" s="369" t="s">
        <v>670</v>
      </c>
      <c r="J481" s="368" t="str">
        <f>IF(ISBLANK(INDEX('Policy Characteristics'!D:D,MATCH($C481,'Policy Characteristics'!$C:$C,0))),"",INDEX('Policy Characteristics'!D:D,MATCH($C481,'Policy Characteristics'!$C:$C,0)))</f>
        <v>Reduce T&amp;D Losses</v>
      </c>
      <c r="K481" s="354" t="str">
        <f>IF(ISBLANK(INDEX('Policy Characteristics'!E:E,MATCH($C481,'Policy Characteristics'!$C:$C,0))),"",INDEX('Policy Characteristics'!E:E,MATCH($C481,'Policy Characteristics'!$C:$C,0)))</f>
        <v>elec avoid TND loss</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0.4</v>
      </c>
      <c r="N481" s="222">
        <f>IF(ISBLANK(INDEX('Policy Characteristics'!H:H,MATCH($C481,'Policy Characteristics'!$C:$C,0))),"",INDEX('Policy Characteristics'!H:H,MATCH($C481,'Policy Characteristics'!$C:$C,0)))</f>
        <v>0.01</v>
      </c>
      <c r="O481" s="354" t="str">
        <f>IF(ISBLANK(INDEX('Policy Characteristics'!I:I,MATCH($C481,'Policy Characteristics'!$C:$C,0))),"",INDEX('Policy Characteristics'!I:I,MATCH($C481,'Policy Characteristics'!$C:$C,0)))</f>
        <v>% of losses avoided</v>
      </c>
      <c r="P481" s="3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81" s="354" t="str">
        <f>IF(ISBLANK(INDEX('Policy Characteristics'!K:K,MATCH($C481,'Policy Characteristics'!$C:$C,0))),"",INDEX('Policy Characteristics'!K:K,MATCH($C481,'Policy Characteristics'!$C:$C,0)))</f>
        <v>electricity-sector-main.html#red-tnd-losses</v>
      </c>
      <c r="R481" s="354" t="str">
        <f>IF(ISBLANK(INDEX('Policy Characteristics'!L:L,MATCH($C481,'Policy Characteristics'!$C:$C,0))),"",INDEX('Policy Characteristics'!L:L,MATCH($C481,'Policy Characteristics'!$C:$C,0)))</f>
        <v>reduce-tnd-losses.html</v>
      </c>
    </row>
    <row r="482" spans="1:18" s="345" customFormat="1" ht="20" customHeight="1">
      <c r="A482" s="354" t="str">
        <f>IF(ISBLANK(INDEX('Policy Characteristics'!A:A,MATCH($C482,'Policy Characteristics'!$C:$C,0))),"",INDEX('Policy Characteristics'!A:A,MATCH($C482,'Policy Characteristics'!$C:$C,0)))</f>
        <v>Electricity Supply</v>
      </c>
      <c r="B482" s="366" t="str">
        <f>IF(ISBLANK(INDEX('Policy Characteristics'!B:B,MATCH($C482,'Policy Characteristics'!$C:$C,0))),"",INDEX('Policy Characteristics'!B:B,MATCH($C482,'Policy Characteristics'!$C:$C,0)))</f>
        <v>Subsidy for Capacity Construction</v>
      </c>
      <c r="C482" s="345" t="s">
        <v>310</v>
      </c>
      <c r="D482" s="253" t="s">
        <v>736</v>
      </c>
      <c r="E482" s="253"/>
      <c r="F482" s="253" t="s">
        <v>737</v>
      </c>
      <c r="G482" s="348"/>
      <c r="H482" s="241">
        <v>691</v>
      </c>
      <c r="I482" s="369" t="s">
        <v>680</v>
      </c>
      <c r="J482" s="368" t="str">
        <f>IF(ISBLANK(INDEX('Policy Characteristics'!D:D,MATCH($C482,'Policy Characteristics'!$C:$C,0))),"",INDEX('Policy Characteristics'!D:D,MATCH($C482,'Policy Characteristics'!$C:$C,0)))</f>
        <v>Subsidy for Capacity Construction</v>
      </c>
      <c r="K482" s="354"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4" t="str">
        <f>IF(ISBLANK(INDEX('Policy Characteristics'!I:I,MATCH($C482,'Policy Characteristics'!$C:$C,0))),"",INDEX('Policy Characteristics'!I:I,MATCH($C482,'Policy Characteristics'!$C:$C,0)))</f>
        <v>% of construction cost</v>
      </c>
      <c r="P482" s="3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4" t="str">
        <f>IF(ISBLANK(INDEX('Policy Characteristics'!K:K,MATCH($C482,'Policy Characteristics'!$C:$C,0))),"",INDEX('Policy Characteristics'!K:K,MATCH($C482,'Policy Characteristics'!$C:$C,0)))</f>
        <v>electricity-sector-main.html#subsidies</v>
      </c>
      <c r="R482" s="354" t="str">
        <f>IF(ISBLANK(INDEX('Policy Characteristics'!L:L,MATCH($C482,'Policy Characteristics'!$C:$C,0))),"",INDEX('Policy Characteristics'!L:L,MATCH($C482,'Policy Characteristics'!$C:$C,0)))</f>
        <v/>
      </c>
    </row>
    <row r="483" spans="1:18" s="345" customFormat="1" ht="20" customHeight="1">
      <c r="A483" s="354" t="str">
        <f>IF(ISBLANK(INDEX('Policy Characteristics'!A:A,MATCH($C483,'Policy Characteristics'!$C:$C,0))),"",INDEX('Policy Characteristics'!A:A,MATCH($C483,'Policy Characteristics'!$C:$C,0)))</f>
        <v>Electricity Supply</v>
      </c>
      <c r="B483" s="366" t="str">
        <f>IF(ISBLANK(INDEX('Policy Characteristics'!B:B,MATCH($C483,'Policy Characteristics'!$C:$C,0))),"",INDEX('Policy Characteristics'!B:B,MATCH($C483,'Policy Characteristics'!$C:$C,0)))</f>
        <v>Subsidy for Capacity Construction</v>
      </c>
      <c r="C483" s="240" t="str">
        <f>C$482</f>
        <v>Perc Subsidy for Elec Capacity Construction</v>
      </c>
      <c r="D483" s="348" t="s">
        <v>738</v>
      </c>
      <c r="E483" s="253"/>
      <c r="F483" s="348" t="s">
        <v>739</v>
      </c>
      <c r="G483" s="348"/>
      <c r="H483" s="241">
        <v>692</v>
      </c>
      <c r="I483" s="369" t="s">
        <v>680</v>
      </c>
      <c r="J483" s="368" t="str">
        <f>IF(ISBLANK(INDEX('Policy Characteristics'!D:D,MATCH($C483,'Policy Characteristics'!$C:$C,0))),"",INDEX('Policy Characteristics'!D:D,MATCH($C483,'Policy Characteristics'!$C:$C,0)))</f>
        <v>Subsidy for Capacity Construction</v>
      </c>
      <c r="K483" s="354"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4" t="str">
        <f>IF(ISBLANK(INDEX('Policy Characteristics'!I:I,MATCH($C483,'Policy Characteristics'!$C:$C,0))),"",INDEX('Policy Characteristics'!I:I,MATCH($C483,'Policy Characteristics'!$C:$C,0)))</f>
        <v>% of construction cost</v>
      </c>
      <c r="P483" s="3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4" t="str">
        <f>IF(ISBLANK(INDEX('Policy Characteristics'!K:K,MATCH($C483,'Policy Characteristics'!$C:$C,0))),"",INDEX('Policy Characteristics'!K:K,MATCH($C483,'Policy Characteristics'!$C:$C,0)))</f>
        <v>electricity-sector-main.html#subsidies</v>
      </c>
      <c r="R483" s="354" t="str">
        <f>IF(ISBLANK(INDEX('Policy Characteristics'!L:L,MATCH($C483,'Policy Characteristics'!$C:$C,0))),"",INDEX('Policy Characteristics'!L:L,MATCH($C483,'Policy Characteristics'!$C:$C,0)))</f>
        <v/>
      </c>
    </row>
    <row r="484" spans="1:18" s="345" customFormat="1" ht="20" customHeight="1">
      <c r="A484" s="354" t="str">
        <f>IF(ISBLANK(INDEX('Policy Characteristics'!A:A,MATCH($C484,'Policy Characteristics'!$C:$C,0))),"",INDEX('Policy Characteristics'!A:A,MATCH($C484,'Policy Characteristics'!$C:$C,0)))</f>
        <v>Electricity Supply</v>
      </c>
      <c r="B484" s="366" t="str">
        <f>IF(ISBLANK(INDEX('Policy Characteristics'!B:B,MATCH($C484,'Policy Characteristics'!$C:$C,0))),"",INDEX('Policy Characteristics'!B:B,MATCH($C484,'Policy Characteristics'!$C:$C,0)))</f>
        <v>Subsidy for Capacity Construction</v>
      </c>
      <c r="C484" s="240" t="str">
        <f t="shared" ref="C484:C505" si="28">C$482</f>
        <v>Perc Subsidy for Elec Capacity Construction</v>
      </c>
      <c r="D484" s="348" t="s">
        <v>740</v>
      </c>
      <c r="E484" s="253"/>
      <c r="F484" s="348" t="s">
        <v>741</v>
      </c>
      <c r="G484" s="348"/>
      <c r="H484" s="241">
        <v>1789</v>
      </c>
      <c r="I484" s="369" t="s">
        <v>680</v>
      </c>
      <c r="J484" s="368" t="str">
        <f>IF(ISBLANK(INDEX('Policy Characteristics'!D:D,MATCH($C484,'Policy Characteristics'!$C:$C,0))),"",INDEX('Policy Characteristics'!D:D,MATCH($C484,'Policy Characteristics'!$C:$C,0)))</f>
        <v>Subsidy for Capacity Construction</v>
      </c>
      <c r="K484" s="354"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4" t="str">
        <f>IF(ISBLANK(INDEX('Policy Characteristics'!I:I,MATCH($C484,'Policy Characteristics'!$C:$C,0))),"",INDEX('Policy Characteristics'!I:I,MATCH($C484,'Policy Characteristics'!$C:$C,0)))</f>
        <v>% of construction cost</v>
      </c>
      <c r="P484" s="3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4" t="str">
        <f>IF(ISBLANK(INDEX('Policy Characteristics'!K:K,MATCH($C484,'Policy Characteristics'!$C:$C,0))),"",INDEX('Policy Characteristics'!K:K,MATCH($C484,'Policy Characteristics'!$C:$C,0)))</f>
        <v>electricity-sector-main.html#subsidies</v>
      </c>
      <c r="R484" s="354" t="str">
        <f>IF(ISBLANK(INDEX('Policy Characteristics'!L:L,MATCH($C484,'Policy Characteristics'!$C:$C,0))),"",INDEX('Policy Characteristics'!L:L,MATCH($C484,'Policy Characteristics'!$C:$C,0)))</f>
        <v/>
      </c>
    </row>
    <row r="485" spans="1:18" s="345" customFormat="1" ht="20" customHeight="1">
      <c r="A485" s="354" t="str">
        <f>IF(ISBLANK(INDEX('Policy Characteristics'!A:A,MATCH($C485,'Policy Characteristics'!$C:$C,0))),"",INDEX('Policy Characteristics'!A:A,MATCH($C485,'Policy Characteristics'!$C:$C,0)))</f>
        <v>Electricity Supply</v>
      </c>
      <c r="B485" s="366" t="str">
        <f>IF(ISBLANK(INDEX('Policy Characteristics'!B:B,MATCH($C485,'Policy Characteristics'!$C:$C,0))),"",INDEX('Policy Characteristics'!B:B,MATCH($C485,'Policy Characteristics'!$C:$C,0)))</f>
        <v>Subsidy for Capacity Construction</v>
      </c>
      <c r="C485" s="240" t="str">
        <f t="shared" si="28"/>
        <v>Perc Subsidy for Elec Capacity Construction</v>
      </c>
      <c r="D485" s="348" t="s">
        <v>742</v>
      </c>
      <c r="E485" s="253"/>
      <c r="F485" s="348" t="s">
        <v>743</v>
      </c>
      <c r="G485" s="348"/>
      <c r="H485" s="241">
        <v>517</v>
      </c>
      <c r="I485" s="369" t="s">
        <v>670</v>
      </c>
      <c r="J485" s="368" t="str">
        <f>IF(ISBLANK(INDEX('Policy Characteristics'!D:D,MATCH($C485,'Policy Characteristics'!$C:$C,0))),"",INDEX('Policy Characteristics'!D:D,MATCH($C485,'Policy Characteristics'!$C:$C,0)))</f>
        <v>Subsidy for Capacity Construction</v>
      </c>
      <c r="K485" s="354"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4" t="str">
        <f>IF(ISBLANK(INDEX('Policy Characteristics'!I:I,MATCH($C485,'Policy Characteristics'!$C:$C,0))),"",INDEX('Policy Characteristics'!I:I,MATCH($C485,'Policy Characteristics'!$C:$C,0)))</f>
        <v>% of construction cost</v>
      </c>
      <c r="P485" s="3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4" t="str">
        <f>IF(ISBLANK(INDEX('Policy Characteristics'!K:K,MATCH($C485,'Policy Characteristics'!$C:$C,0))),"",INDEX('Policy Characteristics'!K:K,MATCH($C485,'Policy Characteristics'!$C:$C,0)))</f>
        <v>electricity-sector-main.html#subsidies</v>
      </c>
      <c r="R485" s="354" t="str">
        <f>IF(ISBLANK(INDEX('Policy Characteristics'!L:L,MATCH($C485,'Policy Characteristics'!$C:$C,0))),"",INDEX('Policy Characteristics'!L:L,MATCH($C485,'Policy Characteristics'!$C:$C,0)))</f>
        <v/>
      </c>
    </row>
    <row r="486" spans="1:18" s="345" customFormat="1" ht="20" customHeight="1">
      <c r="A486" s="354" t="str">
        <f>IF(ISBLANK(INDEX('Policy Characteristics'!A:A,MATCH($C486,'Policy Characteristics'!$C:$C,0))),"",INDEX('Policy Characteristics'!A:A,MATCH($C486,'Policy Characteristics'!$C:$C,0)))</f>
        <v>Electricity Supply</v>
      </c>
      <c r="B486" s="366" t="str">
        <f>IF(ISBLANK(INDEX('Policy Characteristics'!B:B,MATCH($C486,'Policy Characteristics'!$C:$C,0))),"",INDEX('Policy Characteristics'!B:B,MATCH($C486,'Policy Characteristics'!$C:$C,0)))</f>
        <v>Subsidy for Capacity Construction</v>
      </c>
      <c r="C486" s="240" t="str">
        <f t="shared" si="28"/>
        <v>Perc Subsidy for Elec Capacity Construction</v>
      </c>
      <c r="D486" s="348" t="s">
        <v>744</v>
      </c>
      <c r="E486" s="253"/>
      <c r="F486" s="348" t="s">
        <v>745</v>
      </c>
      <c r="G486" s="348"/>
      <c r="H486" s="241">
        <v>693</v>
      </c>
      <c r="I486" s="369" t="s">
        <v>680</v>
      </c>
      <c r="J486" s="368" t="str">
        <f>IF(ISBLANK(INDEX('Policy Characteristics'!D:D,MATCH($C486,'Policy Characteristics'!$C:$C,0))),"",INDEX('Policy Characteristics'!D:D,MATCH($C486,'Policy Characteristics'!$C:$C,0)))</f>
        <v>Subsidy for Capacity Construction</v>
      </c>
      <c r="K486" s="354"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4" t="str">
        <f>IF(ISBLANK(INDEX('Policy Characteristics'!I:I,MATCH($C486,'Policy Characteristics'!$C:$C,0))),"",INDEX('Policy Characteristics'!I:I,MATCH($C486,'Policy Characteristics'!$C:$C,0)))</f>
        <v>% of construction cost</v>
      </c>
      <c r="P486" s="3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4" t="str">
        <f>IF(ISBLANK(INDEX('Policy Characteristics'!K:K,MATCH($C486,'Policy Characteristics'!$C:$C,0))),"",INDEX('Policy Characteristics'!K:K,MATCH($C486,'Policy Characteristics'!$C:$C,0)))</f>
        <v>electricity-sector-main.html#subsidies</v>
      </c>
      <c r="R486" s="354" t="str">
        <f>IF(ISBLANK(INDEX('Policy Characteristics'!L:L,MATCH($C486,'Policy Characteristics'!$C:$C,0))),"",INDEX('Policy Characteristics'!L:L,MATCH($C486,'Policy Characteristics'!$C:$C,0)))</f>
        <v/>
      </c>
    </row>
    <row r="487" spans="1:18" s="345" customFormat="1" ht="20" customHeight="1">
      <c r="A487" s="354" t="str">
        <f>IF(ISBLANK(INDEX('Policy Characteristics'!A:A,MATCH($C487,'Policy Characteristics'!$C:$C,0))),"",INDEX('Policy Characteristics'!A:A,MATCH($C487,'Policy Characteristics'!$C:$C,0)))</f>
        <v>Electricity Supply</v>
      </c>
      <c r="B487" s="366" t="str">
        <f>IF(ISBLANK(INDEX('Policy Characteristics'!B:B,MATCH($C487,'Policy Characteristics'!$C:$C,0))),"",INDEX('Policy Characteristics'!B:B,MATCH($C487,'Policy Characteristics'!$C:$C,0)))</f>
        <v>Subsidy for Capacity Construction</v>
      </c>
      <c r="C487" s="240" t="str">
        <f t="shared" si="28"/>
        <v>Perc Subsidy for Elec Capacity Construction</v>
      </c>
      <c r="D487" s="348" t="s">
        <v>746</v>
      </c>
      <c r="E487" s="253"/>
      <c r="F487" s="348" t="s">
        <v>747</v>
      </c>
      <c r="G487" s="348"/>
      <c r="H487" s="241">
        <v>518</v>
      </c>
      <c r="I487" s="369" t="s">
        <v>670</v>
      </c>
      <c r="J487" s="368" t="str">
        <f>IF(ISBLANK(INDEX('Policy Characteristics'!D:D,MATCH($C487,'Policy Characteristics'!$C:$C,0))),"",INDEX('Policy Characteristics'!D:D,MATCH($C487,'Policy Characteristics'!$C:$C,0)))</f>
        <v>Subsidy for Capacity Construction</v>
      </c>
      <c r="K487" s="354"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4" t="str">
        <f>IF(ISBLANK(INDEX('Policy Characteristics'!I:I,MATCH($C487,'Policy Characteristics'!$C:$C,0))),"",INDEX('Policy Characteristics'!I:I,MATCH($C487,'Policy Characteristics'!$C:$C,0)))</f>
        <v>% of construction cost</v>
      </c>
      <c r="P487" s="3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4" t="str">
        <f>IF(ISBLANK(INDEX('Policy Characteristics'!K:K,MATCH($C487,'Policy Characteristics'!$C:$C,0))),"",INDEX('Policy Characteristics'!K:K,MATCH($C487,'Policy Characteristics'!$C:$C,0)))</f>
        <v>electricity-sector-main.html#subsidies</v>
      </c>
      <c r="R487" s="354" t="str">
        <f>IF(ISBLANK(INDEX('Policy Characteristics'!L:L,MATCH($C487,'Policy Characteristics'!$C:$C,0))),"",INDEX('Policy Characteristics'!L:L,MATCH($C487,'Policy Characteristics'!$C:$C,0)))</f>
        <v/>
      </c>
    </row>
    <row r="488" spans="1:18" s="345" customFormat="1" ht="20" customHeight="1">
      <c r="A488" s="354" t="str">
        <f>IF(ISBLANK(INDEX('Policy Characteristics'!A:A,MATCH($C488,'Policy Characteristics'!$C:$C,0))),"",INDEX('Policy Characteristics'!A:A,MATCH($C488,'Policy Characteristics'!$C:$C,0)))</f>
        <v>Electricity Supply</v>
      </c>
      <c r="B488" s="366" t="str">
        <f>IF(ISBLANK(INDEX('Policy Characteristics'!B:B,MATCH($C488,'Policy Characteristics'!$C:$C,0))),"",INDEX('Policy Characteristics'!B:B,MATCH($C488,'Policy Characteristics'!$C:$C,0)))</f>
        <v>Subsidy for Capacity Construction</v>
      </c>
      <c r="C488" s="240" t="str">
        <f t="shared" si="28"/>
        <v>Perc Subsidy for Elec Capacity Construction</v>
      </c>
      <c r="D488" s="348" t="s">
        <v>748</v>
      </c>
      <c r="E488" s="253"/>
      <c r="F488" s="348" t="s">
        <v>749</v>
      </c>
      <c r="G488" s="348"/>
      <c r="H488" s="241">
        <v>519</v>
      </c>
      <c r="I488" s="369" t="s">
        <v>670</v>
      </c>
      <c r="J488" s="368" t="str">
        <f>IF(ISBLANK(INDEX('Policy Characteristics'!D:D,MATCH($C488,'Policy Characteristics'!$C:$C,0))),"",INDEX('Policy Characteristics'!D:D,MATCH($C488,'Policy Characteristics'!$C:$C,0)))</f>
        <v>Subsidy for Capacity Construction</v>
      </c>
      <c r="K488" s="354"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4" t="str">
        <f>IF(ISBLANK(INDEX('Policy Characteristics'!I:I,MATCH($C488,'Policy Characteristics'!$C:$C,0))),"",INDEX('Policy Characteristics'!I:I,MATCH($C488,'Policy Characteristics'!$C:$C,0)))</f>
        <v>% of construction cost</v>
      </c>
      <c r="P488" s="3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4" t="str">
        <f>IF(ISBLANK(INDEX('Policy Characteristics'!K:K,MATCH($C488,'Policy Characteristics'!$C:$C,0))),"",INDEX('Policy Characteristics'!K:K,MATCH($C488,'Policy Characteristics'!$C:$C,0)))</f>
        <v>electricity-sector-main.html#subsidies</v>
      </c>
      <c r="R488" s="354" t="str">
        <f>IF(ISBLANK(INDEX('Policy Characteristics'!L:L,MATCH($C488,'Policy Characteristics'!$C:$C,0))),"",INDEX('Policy Characteristics'!L:L,MATCH($C488,'Policy Characteristics'!$C:$C,0)))</f>
        <v/>
      </c>
    </row>
    <row r="489" spans="1:18" s="345" customFormat="1" ht="20" customHeight="1">
      <c r="A489" s="354" t="str">
        <f>IF(ISBLANK(INDEX('Policy Characteristics'!A:A,MATCH($C489,'Policy Characteristics'!$C:$C,0))),"",INDEX('Policy Characteristics'!A:A,MATCH($C489,'Policy Characteristics'!$C:$C,0)))</f>
        <v>Electricity Supply</v>
      </c>
      <c r="B489" s="366" t="str">
        <f>IF(ISBLANK(INDEX('Policy Characteristics'!B:B,MATCH($C489,'Policy Characteristics'!$C:$C,0))),"",INDEX('Policy Characteristics'!B:B,MATCH($C489,'Policy Characteristics'!$C:$C,0)))</f>
        <v>Subsidy for Capacity Construction</v>
      </c>
      <c r="C489" s="240" t="str">
        <f t="shared" si="28"/>
        <v>Perc Subsidy for Elec Capacity Construction</v>
      </c>
      <c r="D489" s="348" t="s">
        <v>750</v>
      </c>
      <c r="E489" s="253"/>
      <c r="F489" s="348" t="s">
        <v>751</v>
      </c>
      <c r="G489" s="348"/>
      <c r="H489" s="241">
        <v>520</v>
      </c>
      <c r="I489" s="369" t="s">
        <v>670</v>
      </c>
      <c r="J489" s="368" t="str">
        <f>IF(ISBLANK(INDEX('Policy Characteristics'!D:D,MATCH($C489,'Policy Characteristics'!$C:$C,0))),"",INDEX('Policy Characteristics'!D:D,MATCH($C489,'Policy Characteristics'!$C:$C,0)))</f>
        <v>Subsidy for Capacity Construction</v>
      </c>
      <c r="K489" s="354"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4" t="str">
        <f>IF(ISBLANK(INDEX('Policy Characteristics'!I:I,MATCH($C489,'Policy Characteristics'!$C:$C,0))),"",INDEX('Policy Characteristics'!I:I,MATCH($C489,'Policy Characteristics'!$C:$C,0)))</f>
        <v>% of construction cost</v>
      </c>
      <c r="P489" s="3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4" t="str">
        <f>IF(ISBLANK(INDEX('Policy Characteristics'!K:K,MATCH($C489,'Policy Characteristics'!$C:$C,0))),"",INDEX('Policy Characteristics'!K:K,MATCH($C489,'Policy Characteristics'!$C:$C,0)))</f>
        <v>electricity-sector-main.html#subsidies</v>
      </c>
      <c r="R489" s="354" t="str">
        <f>IF(ISBLANK(INDEX('Policy Characteristics'!L:L,MATCH($C489,'Policy Characteristics'!$C:$C,0))),"",INDEX('Policy Characteristics'!L:L,MATCH($C489,'Policy Characteristics'!$C:$C,0)))</f>
        <v/>
      </c>
    </row>
    <row r="490" spans="1:18" s="345" customFormat="1" ht="20" customHeight="1">
      <c r="A490" s="354" t="str">
        <f>IF(ISBLANK(INDEX('Policy Characteristics'!A:A,MATCH($C490,'Policy Characteristics'!$C:$C,0))),"",INDEX('Policy Characteristics'!A:A,MATCH($C490,'Policy Characteristics'!$C:$C,0)))</f>
        <v>Electricity Supply</v>
      </c>
      <c r="B490" s="366" t="str">
        <f>IF(ISBLANK(INDEX('Policy Characteristics'!B:B,MATCH($C490,'Policy Characteristics'!$C:$C,0))),"",INDEX('Policy Characteristics'!B:B,MATCH($C490,'Policy Characteristics'!$C:$C,0)))</f>
        <v>Subsidy for Capacity Construction</v>
      </c>
      <c r="C490" s="240" t="str">
        <f t="shared" si="28"/>
        <v>Perc Subsidy for Elec Capacity Construction</v>
      </c>
      <c r="D490" s="348" t="s">
        <v>752</v>
      </c>
      <c r="E490" s="253"/>
      <c r="F490" s="348" t="s">
        <v>753</v>
      </c>
      <c r="G490" s="348"/>
      <c r="H490" s="241">
        <v>521</v>
      </c>
      <c r="I490" s="369" t="s">
        <v>670</v>
      </c>
      <c r="J490" s="368" t="str">
        <f>IF(ISBLANK(INDEX('Policy Characteristics'!D:D,MATCH($C490,'Policy Characteristics'!$C:$C,0))),"",INDEX('Policy Characteristics'!D:D,MATCH($C490,'Policy Characteristics'!$C:$C,0)))</f>
        <v>Subsidy for Capacity Construction</v>
      </c>
      <c r="K490" s="354"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4" t="str">
        <f>IF(ISBLANK(INDEX('Policy Characteristics'!I:I,MATCH($C490,'Policy Characteristics'!$C:$C,0))),"",INDEX('Policy Characteristics'!I:I,MATCH($C490,'Policy Characteristics'!$C:$C,0)))</f>
        <v>% of construction cost</v>
      </c>
      <c r="P490" s="3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4" t="str">
        <f>IF(ISBLANK(INDEX('Policy Characteristics'!K:K,MATCH($C490,'Policy Characteristics'!$C:$C,0))),"",INDEX('Policy Characteristics'!K:K,MATCH($C490,'Policy Characteristics'!$C:$C,0)))</f>
        <v>electricity-sector-main.html#subsidies</v>
      </c>
      <c r="R490" s="354" t="str">
        <f>IF(ISBLANK(INDEX('Policy Characteristics'!L:L,MATCH($C490,'Policy Characteristics'!$C:$C,0))),"",INDEX('Policy Characteristics'!L:L,MATCH($C490,'Policy Characteristics'!$C:$C,0)))</f>
        <v/>
      </c>
    </row>
    <row r="491" spans="1:18" s="345" customFormat="1" ht="20" customHeight="1">
      <c r="A491" s="354" t="str">
        <f>IF(ISBLANK(INDEX('Policy Characteristics'!A:A,MATCH($C491,'Policy Characteristics'!$C:$C,0))),"",INDEX('Policy Characteristics'!A:A,MATCH($C491,'Policy Characteristics'!$C:$C,0)))</f>
        <v>Electricity Supply</v>
      </c>
      <c r="B491" s="366" t="str">
        <f>IF(ISBLANK(INDEX('Policy Characteristics'!B:B,MATCH($C491,'Policy Characteristics'!$C:$C,0))),"",INDEX('Policy Characteristics'!B:B,MATCH($C491,'Policy Characteristics'!$C:$C,0)))</f>
        <v>Subsidy for Capacity Construction</v>
      </c>
      <c r="C491" s="240" t="str">
        <f t="shared" si="28"/>
        <v>Perc Subsidy for Elec Capacity Construction</v>
      </c>
      <c r="D491" s="348" t="s">
        <v>754</v>
      </c>
      <c r="E491" s="253"/>
      <c r="F491" s="348" t="s">
        <v>755</v>
      </c>
      <c r="G491" s="348"/>
      <c r="H491" s="241">
        <v>1598</v>
      </c>
      <c r="I491" s="369" t="s">
        <v>670</v>
      </c>
      <c r="J491" s="368" t="str">
        <f>IF(ISBLANK(INDEX('Policy Characteristics'!D:D,MATCH($C491,'Policy Characteristics'!$C:$C,0))),"",INDEX('Policy Characteristics'!D:D,MATCH($C491,'Policy Characteristics'!$C:$C,0)))</f>
        <v>Subsidy for Capacity Construction</v>
      </c>
      <c r="K491" s="354"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4" t="str">
        <f>IF(ISBLANK(INDEX('Policy Characteristics'!I:I,MATCH($C491,'Policy Characteristics'!$C:$C,0))),"",INDEX('Policy Characteristics'!I:I,MATCH($C491,'Policy Characteristics'!$C:$C,0)))</f>
        <v>% of construction cost</v>
      </c>
      <c r="P491" s="3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4" t="str">
        <f>IF(ISBLANK(INDEX('Policy Characteristics'!K:K,MATCH($C491,'Policy Characteristics'!$C:$C,0))),"",INDEX('Policy Characteristics'!K:K,MATCH($C491,'Policy Characteristics'!$C:$C,0)))</f>
        <v>electricity-sector-main.html#subsidies</v>
      </c>
      <c r="R491" s="354" t="str">
        <f>IF(ISBLANK(INDEX('Policy Characteristics'!L:L,MATCH($C491,'Policy Characteristics'!$C:$C,0))),"",INDEX('Policy Characteristics'!L:L,MATCH($C491,'Policy Characteristics'!$C:$C,0)))</f>
        <v/>
      </c>
    </row>
    <row r="492" spans="1:18" s="345" customFormat="1" ht="20" customHeight="1">
      <c r="A492" s="354" t="str">
        <f>IF(ISBLANK(INDEX('Policy Characteristics'!A:A,MATCH($C492,'Policy Characteristics'!$C:$C,0))),"",INDEX('Policy Characteristics'!A:A,MATCH($C492,'Policy Characteristics'!$C:$C,0)))</f>
        <v>Electricity Supply</v>
      </c>
      <c r="B492" s="366" t="str">
        <f>IF(ISBLANK(INDEX('Policy Characteristics'!B:B,MATCH($C492,'Policy Characteristics'!$C:$C,0))),"",INDEX('Policy Characteristics'!B:B,MATCH($C492,'Policy Characteristics'!$C:$C,0)))</f>
        <v>Subsidy for Capacity Construction</v>
      </c>
      <c r="C492" s="240" t="str">
        <f t="shared" si="28"/>
        <v>Perc Subsidy for Elec Capacity Construction</v>
      </c>
      <c r="D492" s="348" t="s">
        <v>756</v>
      </c>
      <c r="E492" s="253"/>
      <c r="F492" s="348" t="s">
        <v>757</v>
      </c>
      <c r="G492" s="348"/>
      <c r="H492" s="241">
        <v>1599</v>
      </c>
      <c r="I492" s="369" t="s">
        <v>680</v>
      </c>
      <c r="J492" s="368" t="str">
        <f>IF(ISBLANK(INDEX('Policy Characteristics'!D:D,MATCH($C492,'Policy Characteristics'!$C:$C,0))),"",INDEX('Policy Characteristics'!D:D,MATCH($C492,'Policy Characteristics'!$C:$C,0)))</f>
        <v>Subsidy for Capacity Construction</v>
      </c>
      <c r="K492" s="354"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4" t="str">
        <f>IF(ISBLANK(INDEX('Policy Characteristics'!I:I,MATCH($C492,'Policy Characteristics'!$C:$C,0))),"",INDEX('Policy Characteristics'!I:I,MATCH($C492,'Policy Characteristics'!$C:$C,0)))</f>
        <v>% of construction cost</v>
      </c>
      <c r="P492" s="3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4" t="str">
        <f>IF(ISBLANK(INDEX('Policy Characteristics'!K:K,MATCH($C492,'Policy Characteristics'!$C:$C,0))),"",INDEX('Policy Characteristics'!K:K,MATCH($C492,'Policy Characteristics'!$C:$C,0)))</f>
        <v>electricity-sector-main.html#subsidies</v>
      </c>
      <c r="R492" s="354" t="str">
        <f>IF(ISBLANK(INDEX('Policy Characteristics'!L:L,MATCH($C492,'Policy Characteristics'!$C:$C,0))),"",INDEX('Policy Characteristics'!L:L,MATCH($C492,'Policy Characteristics'!$C:$C,0)))</f>
        <v/>
      </c>
    </row>
    <row r="493" spans="1:18" s="345" customFormat="1" ht="20" customHeight="1">
      <c r="A493" s="354" t="str">
        <f>IF(ISBLANK(INDEX('Policy Characteristics'!A:A,MATCH($C493,'Policy Characteristics'!$C:$C,0))),"",INDEX('Policy Characteristics'!A:A,MATCH($C493,'Policy Characteristics'!$C:$C,0)))</f>
        <v>Electricity Supply</v>
      </c>
      <c r="B493" s="366" t="str">
        <f>IF(ISBLANK(INDEX('Policy Characteristics'!B:B,MATCH($C493,'Policy Characteristics'!$C:$C,0))),"",INDEX('Policy Characteristics'!B:B,MATCH($C493,'Policy Characteristics'!$C:$C,0)))</f>
        <v>Subsidy for Capacity Construction</v>
      </c>
      <c r="C493" s="240" t="str">
        <f t="shared" si="28"/>
        <v>Perc Subsidy for Elec Capacity Construction</v>
      </c>
      <c r="D493" s="348" t="s">
        <v>758</v>
      </c>
      <c r="E493" s="253"/>
      <c r="F493" s="348" t="s">
        <v>759</v>
      </c>
      <c r="G493" s="348"/>
      <c r="H493" s="241">
        <v>1600</v>
      </c>
      <c r="I493" s="369" t="s">
        <v>680</v>
      </c>
      <c r="J493" s="368" t="str">
        <f>IF(ISBLANK(INDEX('Policy Characteristics'!D:D,MATCH($C493,'Policy Characteristics'!$C:$C,0))),"",INDEX('Policy Characteristics'!D:D,MATCH($C493,'Policy Characteristics'!$C:$C,0)))</f>
        <v>Subsidy for Capacity Construction</v>
      </c>
      <c r="K493" s="354"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4" t="str">
        <f>IF(ISBLANK(INDEX('Policy Characteristics'!I:I,MATCH($C493,'Policy Characteristics'!$C:$C,0))),"",INDEX('Policy Characteristics'!I:I,MATCH($C493,'Policy Characteristics'!$C:$C,0)))</f>
        <v>% of construction cost</v>
      </c>
      <c r="P493" s="3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4" t="str">
        <f>IF(ISBLANK(INDEX('Policy Characteristics'!K:K,MATCH($C493,'Policy Characteristics'!$C:$C,0))),"",INDEX('Policy Characteristics'!K:K,MATCH($C493,'Policy Characteristics'!$C:$C,0)))</f>
        <v>electricity-sector-main.html#subsidies</v>
      </c>
      <c r="R493" s="354" t="str">
        <f>IF(ISBLANK(INDEX('Policy Characteristics'!L:L,MATCH($C493,'Policy Characteristics'!$C:$C,0))),"",INDEX('Policy Characteristics'!L:L,MATCH($C493,'Policy Characteristics'!$C:$C,0)))</f>
        <v/>
      </c>
    </row>
    <row r="494" spans="1:18" s="345" customFormat="1" ht="20" customHeight="1">
      <c r="A494" s="354" t="str">
        <f>IF(ISBLANK(INDEX('Policy Characteristics'!A:A,MATCH($C494,'Policy Characteristics'!$C:$C,0))),"",INDEX('Policy Characteristics'!A:A,MATCH($C494,'Policy Characteristics'!$C:$C,0)))</f>
        <v>Electricity Supply</v>
      </c>
      <c r="B494" s="366" t="str">
        <f>IF(ISBLANK(INDEX('Policy Characteristics'!B:B,MATCH($C494,'Policy Characteristics'!$C:$C,0))),"",INDEX('Policy Characteristics'!B:B,MATCH($C494,'Policy Characteristics'!$C:$C,0)))</f>
        <v>Subsidy for Capacity Construction</v>
      </c>
      <c r="C494" s="240" t="str">
        <f t="shared" si="28"/>
        <v>Perc Subsidy for Elec Capacity Construction</v>
      </c>
      <c r="D494" s="348" t="s">
        <v>760</v>
      </c>
      <c r="E494" s="253"/>
      <c r="F494" s="348" t="s">
        <v>761</v>
      </c>
      <c r="G494" s="348"/>
      <c r="H494" s="241">
        <v>694</v>
      </c>
      <c r="I494" s="369" t="s">
        <v>680</v>
      </c>
      <c r="J494" s="368" t="str">
        <f>IF(ISBLANK(INDEX('Policy Characteristics'!D:D,MATCH($C494,'Policy Characteristics'!$C:$C,0))),"",INDEX('Policy Characteristics'!D:D,MATCH($C494,'Policy Characteristics'!$C:$C,0)))</f>
        <v>Subsidy for Capacity Construction</v>
      </c>
      <c r="K494" s="354"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4" t="str">
        <f>IF(ISBLANK(INDEX('Policy Characteristics'!I:I,MATCH($C494,'Policy Characteristics'!$C:$C,0))),"",INDEX('Policy Characteristics'!I:I,MATCH($C494,'Policy Characteristics'!$C:$C,0)))</f>
        <v>% of construction cost</v>
      </c>
      <c r="P494" s="3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4" t="str">
        <f>IF(ISBLANK(INDEX('Policy Characteristics'!K:K,MATCH($C494,'Policy Characteristics'!$C:$C,0))),"",INDEX('Policy Characteristics'!K:K,MATCH($C494,'Policy Characteristics'!$C:$C,0)))</f>
        <v>electricity-sector-main.html#subsidies</v>
      </c>
      <c r="R494" s="354" t="str">
        <f>IF(ISBLANK(INDEX('Policy Characteristics'!L:L,MATCH($C494,'Policy Characteristics'!$C:$C,0))),"",INDEX('Policy Characteristics'!L:L,MATCH($C494,'Policy Characteristics'!$C:$C,0)))</f>
        <v/>
      </c>
    </row>
    <row r="495" spans="1:18" s="345" customFormat="1" ht="20" customHeight="1">
      <c r="A495" s="354" t="str">
        <f>IF(ISBLANK(INDEX('Policy Characteristics'!A:A,MATCH($C495,'Policy Characteristics'!$C:$C,0))),"",INDEX('Policy Characteristics'!A:A,MATCH($C495,'Policy Characteristics'!$C:$C,0)))</f>
        <v>Electricity Supply</v>
      </c>
      <c r="B495" s="366" t="str">
        <f>IF(ISBLANK(INDEX('Policy Characteristics'!B:B,MATCH($C495,'Policy Characteristics'!$C:$C,0))),"",INDEX('Policy Characteristics'!B:B,MATCH($C495,'Policy Characteristics'!$C:$C,0)))</f>
        <v>Subsidy for Capacity Construction</v>
      </c>
      <c r="C495" s="240" t="str">
        <f t="shared" si="28"/>
        <v>Perc Subsidy for Elec Capacity Construction</v>
      </c>
      <c r="D495" s="348" t="s">
        <v>762</v>
      </c>
      <c r="E495" s="253"/>
      <c r="F495" s="348" t="s">
        <v>763</v>
      </c>
      <c r="H495" s="241">
        <v>522</v>
      </c>
      <c r="I495" s="369" t="s">
        <v>670</v>
      </c>
      <c r="J495" s="368" t="str">
        <f>IF(ISBLANK(INDEX('Policy Characteristics'!D:D,MATCH($C495,'Policy Characteristics'!$C:$C,0))),"",INDEX('Policy Characteristics'!D:D,MATCH($C495,'Policy Characteristics'!$C:$C,0)))</f>
        <v>Subsidy for Capacity Construction</v>
      </c>
      <c r="K495" s="354"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4" t="str">
        <f>IF(ISBLANK(INDEX('Policy Characteristics'!I:I,MATCH($C495,'Policy Characteristics'!$C:$C,0))),"",INDEX('Policy Characteristics'!I:I,MATCH($C495,'Policy Characteristics'!$C:$C,0)))</f>
        <v>% of construction cost</v>
      </c>
      <c r="P495" s="3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4" t="str">
        <f>IF(ISBLANK(INDEX('Policy Characteristics'!K:K,MATCH($C495,'Policy Characteristics'!$C:$C,0))),"",INDEX('Policy Characteristics'!K:K,MATCH($C495,'Policy Characteristics'!$C:$C,0)))</f>
        <v>electricity-sector-main.html#subsidies</v>
      </c>
      <c r="R495" s="354" t="str">
        <f>IF(ISBLANK(INDEX('Policy Characteristics'!L:L,MATCH($C495,'Policy Characteristics'!$C:$C,0))),"",INDEX('Policy Characteristics'!L:L,MATCH($C495,'Policy Characteristics'!$C:$C,0)))</f>
        <v/>
      </c>
    </row>
    <row r="496" spans="1:18" s="345" customFormat="1" ht="20" customHeight="1">
      <c r="A496" s="354" t="str">
        <f>IF(ISBLANK(INDEX('Policy Characteristics'!A:A,MATCH($C496,'Policy Characteristics'!$C:$C,0))),"",INDEX('Policy Characteristics'!A:A,MATCH($C496,'Policy Characteristics'!$C:$C,0)))</f>
        <v>Electricity Supply</v>
      </c>
      <c r="B496" s="366" t="str">
        <f>IF(ISBLANK(INDEX('Policy Characteristics'!B:B,MATCH($C496,'Policy Characteristics'!$C:$C,0))),"",INDEX('Policy Characteristics'!B:B,MATCH($C496,'Policy Characteristics'!$C:$C,0)))</f>
        <v>Subsidy for Capacity Construction</v>
      </c>
      <c r="C496" s="240" t="str">
        <f t="shared" si="28"/>
        <v>Perc Subsidy for Elec Capacity Construction</v>
      </c>
      <c r="D496" s="348" t="s">
        <v>764</v>
      </c>
      <c r="E496" s="253"/>
      <c r="F496" s="348" t="s">
        <v>765</v>
      </c>
      <c r="G496" s="348"/>
      <c r="H496" s="241">
        <v>695</v>
      </c>
      <c r="I496" s="369" t="s">
        <v>680</v>
      </c>
      <c r="J496" s="368" t="str">
        <f>IF(ISBLANK(INDEX('Policy Characteristics'!D:D,MATCH($C496,'Policy Characteristics'!$C:$C,0))),"",INDEX('Policy Characteristics'!D:D,MATCH($C496,'Policy Characteristics'!$C:$C,0)))</f>
        <v>Subsidy for Capacity Construction</v>
      </c>
      <c r="K496" s="354"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4" t="str">
        <f>IF(ISBLANK(INDEX('Policy Characteristics'!I:I,MATCH($C496,'Policy Characteristics'!$C:$C,0))),"",INDEX('Policy Characteristics'!I:I,MATCH($C496,'Policy Characteristics'!$C:$C,0)))</f>
        <v>% of construction cost</v>
      </c>
      <c r="P496" s="3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4" t="str">
        <f>IF(ISBLANK(INDEX('Policy Characteristics'!K:K,MATCH($C496,'Policy Characteristics'!$C:$C,0))),"",INDEX('Policy Characteristics'!K:K,MATCH($C496,'Policy Characteristics'!$C:$C,0)))</f>
        <v>electricity-sector-main.html#subsidies</v>
      </c>
      <c r="R496" s="354" t="str">
        <f>IF(ISBLANK(INDEX('Policy Characteristics'!L:L,MATCH($C496,'Policy Characteristics'!$C:$C,0))),"",INDEX('Policy Characteristics'!L:L,MATCH($C496,'Policy Characteristics'!$C:$C,0)))</f>
        <v/>
      </c>
    </row>
    <row r="497" spans="1:19" s="345" customFormat="1" ht="20" customHeight="1">
      <c r="A497" s="354" t="str">
        <f>IF(ISBLANK(INDEX('Policy Characteristics'!A:A,MATCH($C497,'Policy Characteristics'!$C:$C,0))),"",INDEX('Policy Characteristics'!A:A,MATCH($C497,'Policy Characteristics'!$C:$C,0)))</f>
        <v>Electricity Supply</v>
      </c>
      <c r="B497" s="366" t="str">
        <f>IF(ISBLANK(INDEX('Policy Characteristics'!B:B,MATCH($C497,'Policy Characteristics'!$C:$C,0))),"",INDEX('Policy Characteristics'!B:B,MATCH($C497,'Policy Characteristics'!$C:$C,0)))</f>
        <v>Subsidy for Capacity Construction</v>
      </c>
      <c r="C497" s="240" t="str">
        <f t="shared" si="28"/>
        <v>Perc Subsidy for Elec Capacity Construction</v>
      </c>
      <c r="D497" s="348" t="s">
        <v>766</v>
      </c>
      <c r="E497" s="253"/>
      <c r="F497" s="348" t="s">
        <v>767</v>
      </c>
      <c r="G497" s="348"/>
      <c r="H497" s="241">
        <v>696</v>
      </c>
      <c r="I497" s="369" t="s">
        <v>680</v>
      </c>
      <c r="J497" s="368" t="str">
        <f>IF(ISBLANK(INDEX('Policy Characteristics'!D:D,MATCH($C497,'Policy Characteristics'!$C:$C,0))),"",INDEX('Policy Characteristics'!D:D,MATCH($C497,'Policy Characteristics'!$C:$C,0)))</f>
        <v>Subsidy for Capacity Construction</v>
      </c>
      <c r="K497" s="354"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4" t="str">
        <f>IF(ISBLANK(INDEX('Policy Characteristics'!I:I,MATCH($C497,'Policy Characteristics'!$C:$C,0))),"",INDEX('Policy Characteristics'!I:I,MATCH($C497,'Policy Characteristics'!$C:$C,0)))</f>
        <v>% of construction cost</v>
      </c>
      <c r="P497" s="3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4" t="str">
        <f>IF(ISBLANK(INDEX('Policy Characteristics'!K:K,MATCH($C497,'Policy Characteristics'!$C:$C,0))),"",INDEX('Policy Characteristics'!K:K,MATCH($C497,'Policy Characteristics'!$C:$C,0)))</f>
        <v>electricity-sector-main.html#subsidies</v>
      </c>
      <c r="R497" s="354" t="str">
        <f>IF(ISBLANK(INDEX('Policy Characteristics'!L:L,MATCH($C497,'Policy Characteristics'!$C:$C,0))),"",INDEX('Policy Characteristics'!L:L,MATCH($C497,'Policy Characteristics'!$C:$C,0)))</f>
        <v/>
      </c>
    </row>
    <row r="498" spans="1:19" s="345" customFormat="1" ht="20" customHeight="1">
      <c r="A498" s="354" t="str">
        <f>IF(ISBLANK(INDEX('Policy Characteristics'!A:A,MATCH($C498,'Policy Characteristics'!$C:$C,0))),"",INDEX('Policy Characteristics'!A:A,MATCH($C498,'Policy Characteristics'!$C:$C,0)))</f>
        <v>Electricity Supply</v>
      </c>
      <c r="B498" s="366" t="str">
        <f>IF(ISBLANK(INDEX('Policy Characteristics'!B:B,MATCH($C498,'Policy Characteristics'!$C:$C,0))),"",INDEX('Policy Characteristics'!B:B,MATCH($C498,'Policy Characteristics'!$C:$C,0)))</f>
        <v>Subsidy for Capacity Construction</v>
      </c>
      <c r="C498" s="240" t="str">
        <f t="shared" si="28"/>
        <v>Perc Subsidy for Elec Capacity Construction</v>
      </c>
      <c r="D498" s="348" t="s">
        <v>768</v>
      </c>
      <c r="E498" s="253"/>
      <c r="F498" s="348" t="s">
        <v>769</v>
      </c>
      <c r="G498" s="348"/>
      <c r="H498" s="241">
        <v>697</v>
      </c>
      <c r="I498" s="369" t="s">
        <v>680</v>
      </c>
      <c r="J498" s="368" t="str">
        <f>IF(ISBLANK(INDEX('Policy Characteristics'!D:D,MATCH($C498,'Policy Characteristics'!$C:$C,0))),"",INDEX('Policy Characteristics'!D:D,MATCH($C498,'Policy Characteristics'!$C:$C,0)))</f>
        <v>Subsidy for Capacity Construction</v>
      </c>
      <c r="K498" s="354"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4" t="str">
        <f>IF(ISBLANK(INDEX('Policy Characteristics'!I:I,MATCH($C498,'Policy Characteristics'!$C:$C,0))),"",INDEX('Policy Characteristics'!I:I,MATCH($C498,'Policy Characteristics'!$C:$C,0)))</f>
        <v>% of construction cost</v>
      </c>
      <c r="P498" s="3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4" t="str">
        <f>IF(ISBLANK(INDEX('Policy Characteristics'!K:K,MATCH($C498,'Policy Characteristics'!$C:$C,0))),"",INDEX('Policy Characteristics'!K:K,MATCH($C498,'Policy Characteristics'!$C:$C,0)))</f>
        <v>electricity-sector-main.html#subsidies</v>
      </c>
      <c r="R498" s="354" t="str">
        <f>IF(ISBLANK(INDEX('Policy Characteristics'!L:L,MATCH($C498,'Policy Characteristics'!$C:$C,0))),"",INDEX('Policy Characteristics'!L:L,MATCH($C498,'Policy Characteristics'!$C:$C,0)))</f>
        <v/>
      </c>
    </row>
    <row r="499" spans="1:19" s="345" customFormat="1" ht="20" customHeight="1">
      <c r="A499" s="354" t="str">
        <f>IF(ISBLANK(INDEX('Policy Characteristics'!A:A,MATCH($C499,'Policy Characteristics'!$C:$C,0))),"",INDEX('Policy Characteristics'!A:A,MATCH($C499,'Policy Characteristics'!$C:$C,0)))</f>
        <v>Electricity Supply</v>
      </c>
      <c r="B499" s="366" t="str">
        <f>IF(ISBLANK(INDEX('Policy Characteristics'!B:B,MATCH($C499,'Policy Characteristics'!$C:$C,0))),"",INDEX('Policy Characteristics'!B:B,MATCH($C499,'Policy Characteristics'!$C:$C,0)))</f>
        <v>Subsidy for Capacity Construction</v>
      </c>
      <c r="C499" s="240" t="str">
        <f t="shared" si="28"/>
        <v>Perc Subsidy for Elec Capacity Construction</v>
      </c>
      <c r="D499" s="348" t="s">
        <v>770</v>
      </c>
      <c r="E499" s="253"/>
      <c r="F499" s="348" t="s">
        <v>771</v>
      </c>
      <c r="G499" s="348"/>
      <c r="H499" s="241">
        <v>1790</v>
      </c>
      <c r="I499" s="369" t="s">
        <v>670</v>
      </c>
      <c r="J499" s="368" t="str">
        <f>IF(ISBLANK(INDEX('Policy Characteristics'!D:D,MATCH($C499,'Policy Characteristics'!$C:$C,0))),"",INDEX('Policy Characteristics'!D:D,MATCH($C499,'Policy Characteristics'!$C:$C,0)))</f>
        <v>Subsidy for Capacity Construction</v>
      </c>
      <c r="K499" s="354"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4" t="str">
        <f>IF(ISBLANK(INDEX('Policy Characteristics'!I:I,MATCH($C499,'Policy Characteristics'!$C:$C,0))),"",INDEX('Policy Characteristics'!I:I,MATCH($C499,'Policy Characteristics'!$C:$C,0)))</f>
        <v>% of construction cost</v>
      </c>
      <c r="P499" s="3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4" t="str">
        <f>IF(ISBLANK(INDEX('Policy Characteristics'!K:K,MATCH($C499,'Policy Characteristics'!$C:$C,0))),"",INDEX('Policy Characteristics'!K:K,MATCH($C499,'Policy Characteristics'!$C:$C,0)))</f>
        <v>electricity-sector-main.html#subsidies</v>
      </c>
      <c r="R499" s="354" t="str">
        <f>IF(ISBLANK(INDEX('Policy Characteristics'!L:L,MATCH($C499,'Policy Characteristics'!$C:$C,0))),"",INDEX('Policy Characteristics'!L:L,MATCH($C499,'Policy Characteristics'!$C:$C,0)))</f>
        <v/>
      </c>
    </row>
    <row r="500" spans="1:19" s="345" customFormat="1" ht="20" customHeight="1">
      <c r="A500" s="354" t="str">
        <f>IF(ISBLANK(INDEX('Policy Characteristics'!A:A,MATCH($C500,'Policy Characteristics'!$C:$C,0))),"",INDEX('Policy Characteristics'!A:A,MATCH($C500,'Policy Characteristics'!$C:$C,0)))</f>
        <v>Electricity Supply</v>
      </c>
      <c r="B500" s="366" t="str">
        <f>IF(ISBLANK(INDEX('Policy Characteristics'!B:B,MATCH($C500,'Policy Characteristics'!$C:$C,0))),"",INDEX('Policy Characteristics'!B:B,MATCH($C500,'Policy Characteristics'!$C:$C,0)))</f>
        <v>Subsidy for Capacity Construction</v>
      </c>
      <c r="C500" s="240" t="str">
        <f t="shared" si="28"/>
        <v>Perc Subsidy for Elec Capacity Construction</v>
      </c>
      <c r="D500" s="348" t="s">
        <v>772</v>
      </c>
      <c r="E500" s="253"/>
      <c r="F500" s="348" t="s">
        <v>773</v>
      </c>
      <c r="G500" s="348"/>
      <c r="H500" s="241">
        <v>1791</v>
      </c>
      <c r="I500" s="369" t="s">
        <v>670</v>
      </c>
      <c r="J500" s="368" t="str">
        <f>IF(ISBLANK(INDEX('Policy Characteristics'!D:D,MATCH($C500,'Policy Characteristics'!$C:$C,0))),"",INDEX('Policy Characteristics'!D:D,MATCH($C500,'Policy Characteristics'!$C:$C,0)))</f>
        <v>Subsidy for Capacity Construction</v>
      </c>
      <c r="K500" s="354"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4" t="str">
        <f>IF(ISBLANK(INDEX('Policy Characteristics'!I:I,MATCH($C500,'Policy Characteristics'!$C:$C,0))),"",INDEX('Policy Characteristics'!I:I,MATCH($C500,'Policy Characteristics'!$C:$C,0)))</f>
        <v>% of construction cost</v>
      </c>
      <c r="P500" s="3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4" t="str">
        <f>IF(ISBLANK(INDEX('Policy Characteristics'!K:K,MATCH($C500,'Policy Characteristics'!$C:$C,0))),"",INDEX('Policy Characteristics'!K:K,MATCH($C500,'Policy Characteristics'!$C:$C,0)))</f>
        <v>electricity-sector-main.html#subsidies</v>
      </c>
      <c r="R500" s="354" t="str">
        <f>IF(ISBLANK(INDEX('Policy Characteristics'!L:L,MATCH($C500,'Policy Characteristics'!$C:$C,0))),"",INDEX('Policy Characteristics'!L:L,MATCH($C500,'Policy Characteristics'!$C:$C,0)))</f>
        <v/>
      </c>
    </row>
    <row r="501" spans="1:19" s="345" customFormat="1" ht="20" customHeight="1">
      <c r="A501" s="354" t="str">
        <f>IF(ISBLANK(INDEX('Policy Characteristics'!A:A,MATCH($C501,'Policy Characteristics'!$C:$C,0))),"",INDEX('Policy Characteristics'!A:A,MATCH($C501,'Policy Characteristics'!$C:$C,0)))</f>
        <v>Electricity Supply</v>
      </c>
      <c r="B501" s="366" t="str">
        <f>IF(ISBLANK(INDEX('Policy Characteristics'!B:B,MATCH($C501,'Policy Characteristics'!$C:$C,0))),"",INDEX('Policy Characteristics'!B:B,MATCH($C501,'Policy Characteristics'!$C:$C,0)))</f>
        <v>Subsidy for Capacity Construction</v>
      </c>
      <c r="C501" s="240" t="str">
        <f t="shared" si="28"/>
        <v>Perc Subsidy for Elec Capacity Construction</v>
      </c>
      <c r="D501" s="348" t="s">
        <v>774</v>
      </c>
      <c r="E501" s="253"/>
      <c r="F501" s="348" t="s">
        <v>775</v>
      </c>
      <c r="G501" s="348"/>
      <c r="H501" s="241">
        <v>1792</v>
      </c>
      <c r="I501" s="369" t="s">
        <v>670</v>
      </c>
      <c r="J501" s="368" t="str">
        <f>IF(ISBLANK(INDEX('Policy Characteristics'!D:D,MATCH($C501,'Policy Characteristics'!$C:$C,0))),"",INDEX('Policy Characteristics'!D:D,MATCH($C501,'Policy Characteristics'!$C:$C,0)))</f>
        <v>Subsidy for Capacity Construction</v>
      </c>
      <c r="K501" s="354"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4" t="str">
        <f>IF(ISBLANK(INDEX('Policy Characteristics'!I:I,MATCH($C501,'Policy Characteristics'!$C:$C,0))),"",INDEX('Policy Characteristics'!I:I,MATCH($C501,'Policy Characteristics'!$C:$C,0)))</f>
        <v>% of construction cost</v>
      </c>
      <c r="P501" s="3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4" t="str">
        <f>IF(ISBLANK(INDEX('Policy Characteristics'!K:K,MATCH($C501,'Policy Characteristics'!$C:$C,0))),"",INDEX('Policy Characteristics'!K:K,MATCH($C501,'Policy Characteristics'!$C:$C,0)))</f>
        <v>electricity-sector-main.html#subsidies</v>
      </c>
      <c r="R501" s="354" t="str">
        <f>IF(ISBLANK(INDEX('Policy Characteristics'!L:L,MATCH($C501,'Policy Characteristics'!$C:$C,0))),"",INDEX('Policy Characteristics'!L:L,MATCH($C501,'Policy Characteristics'!$C:$C,0)))</f>
        <v/>
      </c>
    </row>
    <row r="502" spans="1:19" s="345" customFormat="1" ht="20" customHeight="1">
      <c r="A502" s="354" t="str">
        <f>IF(ISBLANK(INDEX('Policy Characteristics'!A:A,MATCH($C502,'Policy Characteristics'!$C:$C,0))),"",INDEX('Policy Characteristics'!A:A,MATCH($C502,'Policy Characteristics'!$C:$C,0)))</f>
        <v>Electricity Supply</v>
      </c>
      <c r="B502" s="366" t="str">
        <f>IF(ISBLANK(INDEX('Policy Characteristics'!B:B,MATCH($C502,'Policy Characteristics'!$C:$C,0))),"",INDEX('Policy Characteristics'!B:B,MATCH($C502,'Policy Characteristics'!$C:$C,0)))</f>
        <v>Subsidy for Capacity Construction</v>
      </c>
      <c r="C502" s="240" t="str">
        <f t="shared" si="28"/>
        <v>Perc Subsidy for Elec Capacity Construction</v>
      </c>
      <c r="D502" s="348" t="s">
        <v>776</v>
      </c>
      <c r="E502" s="253"/>
      <c r="F502" s="348" t="s">
        <v>777</v>
      </c>
      <c r="G502" s="348"/>
      <c r="H502" s="241">
        <v>1793</v>
      </c>
      <c r="I502" s="369" t="s">
        <v>670</v>
      </c>
      <c r="J502" s="368" t="str">
        <f>IF(ISBLANK(INDEX('Policy Characteristics'!D:D,MATCH($C502,'Policy Characteristics'!$C:$C,0))),"",INDEX('Policy Characteristics'!D:D,MATCH($C502,'Policy Characteristics'!$C:$C,0)))</f>
        <v>Subsidy for Capacity Construction</v>
      </c>
      <c r="K502" s="354"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4" t="str">
        <f>IF(ISBLANK(INDEX('Policy Characteristics'!I:I,MATCH($C502,'Policy Characteristics'!$C:$C,0))),"",INDEX('Policy Characteristics'!I:I,MATCH($C502,'Policy Characteristics'!$C:$C,0)))</f>
        <v>% of construction cost</v>
      </c>
      <c r="P502" s="3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4" t="str">
        <f>IF(ISBLANK(INDEX('Policy Characteristics'!K:K,MATCH($C502,'Policy Characteristics'!$C:$C,0))),"",INDEX('Policy Characteristics'!K:K,MATCH($C502,'Policy Characteristics'!$C:$C,0)))</f>
        <v>electricity-sector-main.html#subsidies</v>
      </c>
      <c r="R502" s="354" t="str">
        <f>IF(ISBLANK(INDEX('Policy Characteristics'!L:L,MATCH($C502,'Policy Characteristics'!$C:$C,0))),"",INDEX('Policy Characteristics'!L:L,MATCH($C502,'Policy Characteristics'!$C:$C,0)))</f>
        <v/>
      </c>
    </row>
    <row r="503" spans="1:19" s="345" customFormat="1" ht="20" customHeight="1">
      <c r="A503" s="354" t="str">
        <f>IF(ISBLANK(INDEX('Policy Characteristics'!A:A,MATCH($C503,'Policy Characteristics'!$C:$C,0))),"",INDEX('Policy Characteristics'!A:A,MATCH($C503,'Policy Characteristics'!$C:$C,0)))</f>
        <v>Electricity Supply</v>
      </c>
      <c r="B503" s="366" t="str">
        <f>IF(ISBLANK(INDEX('Policy Characteristics'!B:B,MATCH($C503,'Policy Characteristics'!$C:$C,0))),"",INDEX('Policy Characteristics'!B:B,MATCH($C503,'Policy Characteristics'!$C:$C,0)))</f>
        <v>Subsidy for Capacity Construction</v>
      </c>
      <c r="C503" s="240" t="str">
        <f t="shared" si="28"/>
        <v>Perc Subsidy for Elec Capacity Construction</v>
      </c>
      <c r="D503" s="348" t="s">
        <v>778</v>
      </c>
      <c r="E503" s="253"/>
      <c r="F503" s="348" t="s">
        <v>779</v>
      </c>
      <c r="G503" s="348"/>
      <c r="H503" s="241">
        <v>1794</v>
      </c>
      <c r="I503" s="369" t="s">
        <v>670</v>
      </c>
      <c r="J503" s="368" t="str">
        <f>IF(ISBLANK(INDEX('Policy Characteristics'!D:D,MATCH($C503,'Policy Characteristics'!$C:$C,0))),"",INDEX('Policy Characteristics'!D:D,MATCH($C503,'Policy Characteristics'!$C:$C,0)))</f>
        <v>Subsidy for Capacity Construction</v>
      </c>
      <c r="K503" s="354"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4" t="str">
        <f>IF(ISBLANK(INDEX('Policy Characteristics'!I:I,MATCH($C503,'Policy Characteristics'!$C:$C,0))),"",INDEX('Policy Characteristics'!I:I,MATCH($C503,'Policy Characteristics'!$C:$C,0)))</f>
        <v>% of construction cost</v>
      </c>
      <c r="P503" s="3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4" t="str">
        <f>IF(ISBLANK(INDEX('Policy Characteristics'!K:K,MATCH($C503,'Policy Characteristics'!$C:$C,0))),"",INDEX('Policy Characteristics'!K:K,MATCH($C503,'Policy Characteristics'!$C:$C,0)))</f>
        <v>electricity-sector-main.html#subsidies</v>
      </c>
      <c r="R503" s="354" t="str">
        <f>IF(ISBLANK(INDEX('Policy Characteristics'!L:L,MATCH($C503,'Policy Characteristics'!$C:$C,0))),"",INDEX('Policy Characteristics'!L:L,MATCH($C503,'Policy Characteristics'!$C:$C,0)))</f>
        <v/>
      </c>
    </row>
    <row r="504" spans="1:19" s="345" customFormat="1" ht="20" customHeight="1">
      <c r="A504" s="354" t="str">
        <f>IF(ISBLANK(INDEX('Policy Characteristics'!A:A,MATCH($C504,'Policy Characteristics'!$C:$C,0))),"",INDEX('Policy Characteristics'!A:A,MATCH($C504,'Policy Characteristics'!$C:$C,0)))</f>
        <v>Electricity Supply</v>
      </c>
      <c r="B504" s="366" t="str">
        <f>IF(ISBLANK(INDEX('Policy Characteristics'!B:B,MATCH($C504,'Policy Characteristics'!$C:$C,0))),"",INDEX('Policy Characteristics'!B:B,MATCH($C504,'Policy Characteristics'!$C:$C,0)))</f>
        <v>Subsidy for Capacity Construction</v>
      </c>
      <c r="C504" s="240" t="str">
        <f t="shared" si="28"/>
        <v>Perc Subsidy for Elec Capacity Construction</v>
      </c>
      <c r="D504" s="348" t="s">
        <v>780</v>
      </c>
      <c r="E504" s="253"/>
      <c r="F504" s="348" t="s">
        <v>781</v>
      </c>
      <c r="G504" s="348"/>
      <c r="H504" s="241">
        <v>1795</v>
      </c>
      <c r="I504" s="369" t="s">
        <v>670</v>
      </c>
      <c r="J504" s="368" t="str">
        <f>IF(ISBLANK(INDEX('Policy Characteristics'!D:D,MATCH($C504,'Policy Characteristics'!$C:$C,0))),"",INDEX('Policy Characteristics'!D:D,MATCH($C504,'Policy Characteristics'!$C:$C,0)))</f>
        <v>Subsidy for Capacity Construction</v>
      </c>
      <c r="K504" s="354" t="str">
        <f>IF(ISBLANK(INDEX('Policy Characteristics'!E:E,MATCH($C504,'Policy Characteristics'!$C:$C,0))),"",INDEX('Policy Characteristics'!E:E,MATCH($C504,'Policy Characteristics'!$C:$C,0)))</f>
        <v>elec capacity construction subsidy</v>
      </c>
      <c r="L504" s="222">
        <f>IF(ISBLANK(INDEX('Policy Characteristics'!F:F,MATCH($C504,'Policy Characteristics'!$C:$C,0))),"",INDEX('Policy Characteristics'!F:F,MATCH($C504,'Policy Characteristics'!$C:$C,0)))</f>
        <v>0</v>
      </c>
      <c r="M504" s="222">
        <f>IF(ISBLANK(INDEX('Policy Characteristics'!G:G,MATCH($C504,'Policy Characteristics'!$C:$C,0))),"",INDEX('Policy Characteristics'!G:G,MATCH($C504,'Policy Characteristics'!$C:$C,0)))</f>
        <v>0.95</v>
      </c>
      <c r="N504" s="222">
        <f>IF(ISBLANK(INDEX('Policy Characteristics'!H:H,MATCH($C504,'Policy Characteristics'!$C:$C,0))),"",INDEX('Policy Characteristics'!H:H,MATCH($C504,'Policy Characteristics'!$C:$C,0)))</f>
        <v>0.01</v>
      </c>
      <c r="O504" s="354" t="str">
        <f>IF(ISBLANK(INDEX('Policy Characteristics'!I:I,MATCH($C504,'Policy Characteristics'!$C:$C,0))),"",INDEX('Policy Characteristics'!I:I,MATCH($C504,'Policy Characteristics'!$C:$C,0)))</f>
        <v>% of construction cost</v>
      </c>
      <c r="P504" s="3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4" s="354" t="str">
        <f>IF(ISBLANK(INDEX('Policy Characteristics'!K:K,MATCH($C504,'Policy Characteristics'!$C:$C,0))),"",INDEX('Policy Characteristics'!K:K,MATCH($C504,'Policy Characteristics'!$C:$C,0)))</f>
        <v>electricity-sector-main.html#subsidies</v>
      </c>
      <c r="R504" s="354" t="str">
        <f>IF(ISBLANK(INDEX('Policy Characteristics'!L:L,MATCH($C504,'Policy Characteristics'!$C:$C,0))),"",INDEX('Policy Characteristics'!L:L,MATCH($C504,'Policy Characteristics'!$C:$C,0)))</f>
        <v/>
      </c>
    </row>
    <row r="505" spans="1:19" s="345" customFormat="1" ht="20" customHeight="1">
      <c r="A505" s="354" t="str">
        <f>IF(ISBLANK(INDEX('Policy Characteristics'!A:A,MATCH($C505,'Policy Characteristics'!$C:$C,0))),"",INDEX('Policy Characteristics'!A:A,MATCH($C505,'Policy Characteristics'!$C:$C,0)))</f>
        <v>Electricity Supply</v>
      </c>
      <c r="B505" s="366" t="str">
        <f>IF(ISBLANK(INDEX('Policy Characteristics'!B:B,MATCH($C505,'Policy Characteristics'!$C:$C,0))),"",INDEX('Policy Characteristics'!B:B,MATCH($C505,'Policy Characteristics'!$C:$C,0)))</f>
        <v>Subsidy for Capacity Construction</v>
      </c>
      <c r="C505" s="240" t="str">
        <f t="shared" si="28"/>
        <v>Perc Subsidy for Elec Capacity Construction</v>
      </c>
      <c r="D505" s="348" t="s">
        <v>782</v>
      </c>
      <c r="E505" s="253"/>
      <c r="F505" s="348" t="s">
        <v>783</v>
      </c>
      <c r="G505" s="348"/>
      <c r="H505" s="241">
        <v>2243</v>
      </c>
      <c r="I505" s="369" t="s">
        <v>670</v>
      </c>
      <c r="J505" s="368" t="str">
        <f>IF(ISBLANK(INDEX('Policy Characteristics'!D:D,MATCH($C505,'Policy Characteristics'!$C:$C,0))),"",INDEX('Policy Characteristics'!D:D,MATCH($C505,'Policy Characteristics'!$C:$C,0)))</f>
        <v>Subsidy for Capacity Construction</v>
      </c>
      <c r="K505" s="354" t="str">
        <f>IF(ISBLANK(INDEX('Policy Characteristics'!E:E,MATCH($C505,'Policy Characteristics'!$C:$C,0))),"",INDEX('Policy Characteristics'!E:E,MATCH($C505,'Policy Characteristics'!$C:$C,0)))</f>
        <v>elec capacity construction subsidy</v>
      </c>
      <c r="L505" s="222">
        <f>IF(ISBLANK(INDEX('Policy Characteristics'!F:F,MATCH($C505,'Policy Characteristics'!$C:$C,0))),"",INDEX('Policy Characteristics'!F:F,MATCH($C505,'Policy Characteristics'!$C:$C,0)))</f>
        <v>0</v>
      </c>
      <c r="M505" s="222">
        <f>IF(ISBLANK(INDEX('Policy Characteristics'!G:G,MATCH($C505,'Policy Characteristics'!$C:$C,0))),"",INDEX('Policy Characteristics'!G:G,MATCH($C505,'Policy Characteristics'!$C:$C,0)))</f>
        <v>0.95</v>
      </c>
      <c r="N505" s="222">
        <f>IF(ISBLANK(INDEX('Policy Characteristics'!H:H,MATCH($C505,'Policy Characteristics'!$C:$C,0))),"",INDEX('Policy Characteristics'!H:H,MATCH($C505,'Policy Characteristics'!$C:$C,0)))</f>
        <v>0.01</v>
      </c>
      <c r="O505" s="354" t="str">
        <f>IF(ISBLANK(INDEX('Policy Characteristics'!I:I,MATCH($C505,'Policy Characteristics'!$C:$C,0))),"",INDEX('Policy Characteristics'!I:I,MATCH($C505,'Policy Characteristics'!$C:$C,0)))</f>
        <v>% of construction cost</v>
      </c>
      <c r="P505" s="3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5" s="354" t="str">
        <f>IF(ISBLANK(INDEX('Policy Characteristics'!K:K,MATCH($C505,'Policy Characteristics'!$C:$C,0))),"",INDEX('Policy Characteristics'!K:K,MATCH($C505,'Policy Characteristics'!$C:$C,0)))</f>
        <v>electricity-sector-main.html#subsidies</v>
      </c>
      <c r="R505" s="354"/>
    </row>
    <row r="506" spans="1:19" s="354" customFormat="1" ht="20" customHeight="1">
      <c r="A506" s="354" t="str">
        <f>IF(ISBLANK(INDEX('Policy Characteristics'!A:A,MATCH($C506,'Policy Characteristics'!$C:$C,0))),"",INDEX('Policy Characteristics'!A:A,MATCH($C506,'Policy Characteristics'!$C:$C,0)))</f>
        <v>Electricity Supply</v>
      </c>
      <c r="B506" s="366" t="str">
        <f>IF(ISBLANK(INDEX('Policy Characteristics'!B:B,MATCH($C506,'Policy Characteristics'!$C:$C,0))),"",INDEX('Policy Characteristics'!B:B,MATCH($C506,'Policy Characteristics'!$C:$C,0)))</f>
        <v>Subsidy for Electricity Production</v>
      </c>
      <c r="C506" t="s">
        <v>317</v>
      </c>
      <c r="D506" s="253" t="s">
        <v>736</v>
      </c>
      <c r="E506" s="253"/>
      <c r="F506" s="253" t="s">
        <v>737</v>
      </c>
      <c r="G506" s="348"/>
      <c r="H506" s="18">
        <v>1564</v>
      </c>
      <c r="I506" s="369" t="s">
        <v>680</v>
      </c>
      <c r="J506" s="368" t="str">
        <f>IF(ISBLANK(INDEX('Policy Characteristics'!D:D,MATCH($C506,'Policy Characteristics'!$C:$C,0))),"",INDEX('Policy Characteristics'!D:D,MATCH($C506,'Policy Characteristics'!$C:$C,0)))</f>
        <v>Subsidy for Electricity Production</v>
      </c>
      <c r="K506" s="354" t="str">
        <f>IF(ISBLANK(INDEX('Policy Characteristics'!E:E,MATCH($C506,'Policy Characteristics'!$C:$C,0))),"",INDEX('Policy Characteristics'!E:E,MATCH($C506,'Policy Characteristics'!$C:$C,0)))</f>
        <v>elec generation subsidy</v>
      </c>
      <c r="L506" s="354">
        <f>IF(ISBLANK(INDEX('Policy Characteristics'!F:F,MATCH($C506,'Policy Characteristics'!$C:$C,0))),"",INDEX('Policy Characteristics'!F:F,MATCH($C506,'Policy Characteristics'!$C:$C,0)))</f>
        <v>0</v>
      </c>
      <c r="M506" s="354">
        <f>IF(ISBLANK(INDEX('Policy Characteristics'!G:G,MATCH($C506,'Policy Characteristics'!$C:$C,0))),"",INDEX('Policy Characteristics'!G:G,MATCH($C506,'Policy Characteristics'!$C:$C,0)))</f>
        <v>100</v>
      </c>
      <c r="N506" s="354">
        <f>IF(ISBLANK(INDEX('Policy Characteristics'!H:H,MATCH($C506,'Policy Characteristics'!$C:$C,0))),"",INDEX('Policy Characteristics'!H:H,MATCH($C506,'Policy Characteristics'!$C:$C,0)))</f>
        <v>1</v>
      </c>
      <c r="O506" s="354" t="str">
        <f>IF(ISBLANK(INDEX('Policy Characteristics'!I:I,MATCH($C506,'Policy Characteristics'!$C:$C,0))),"",INDEX('Policy Characteristics'!I:I,MATCH($C506,'Policy Characteristics'!$C:$C,0)))</f>
        <v>thousand KRW/kWh</v>
      </c>
      <c r="P506" s="3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4" t="str">
        <f>IF(ISBLANK(INDEX('Policy Characteristics'!K:K,MATCH($C506,'Policy Characteristics'!$C:$C,0))),"",INDEX('Policy Characteristics'!K:K,MATCH($C506,'Policy Characteristics'!$C:$C,0)))</f>
        <v>electricity-sector-main.html#subsidies</v>
      </c>
      <c r="R506" s="354" t="str">
        <f>IF(ISBLANK(INDEX('Policy Characteristics'!L:L,MATCH($C506,'Policy Characteristics'!$C:$C,0))),"",INDEX('Policy Characteristics'!L:L,MATCH($C506,'Policy Characteristics'!$C:$C,0)))</f>
        <v>subsidy-for-electricity-production.html</v>
      </c>
      <c r="S506" s="348"/>
    </row>
    <row r="507" spans="1:19" ht="20" customHeight="1">
      <c r="A507" s="354" t="str">
        <f>IF(ISBLANK(INDEX('Policy Characteristics'!A:A,MATCH($C507,'Policy Characteristics'!$C:$C,0))),"",INDEX('Policy Characteristics'!A:A,MATCH($C507,'Policy Characteristics'!$C:$C,0)))</f>
        <v>Electricity Supply</v>
      </c>
      <c r="B507" s="366" t="str">
        <f>IF(ISBLANK(INDEX('Policy Characteristics'!B:B,MATCH($C507,'Policy Characteristics'!$C:$C,0))),"",INDEX('Policy Characteristics'!B:B,MATCH($C507,'Policy Characteristics'!$C:$C,0)))</f>
        <v>Subsidy for Electricity Production</v>
      </c>
      <c r="C507" s="354" t="str">
        <f t="shared" ref="C507:C529" si="29">$C$506</f>
        <v>Subsidy for Elec Production by Fuel</v>
      </c>
      <c r="D507" s="348" t="s">
        <v>738</v>
      </c>
      <c r="E507" s="253"/>
      <c r="F507" s="348" t="s">
        <v>739</v>
      </c>
      <c r="G507" s="348"/>
      <c r="H507" s="18">
        <v>1566</v>
      </c>
      <c r="I507" s="369" t="s">
        <v>680</v>
      </c>
      <c r="J507" s="368" t="str">
        <f>IF(ISBLANK(INDEX('Policy Characteristics'!D:D,MATCH($C507,'Policy Characteristics'!$C:$C,0))),"",INDEX('Policy Characteristics'!D:D,MATCH($C507,'Policy Characteristics'!$C:$C,0)))</f>
        <v>Subsidy for Electricity Production</v>
      </c>
      <c r="K507" s="354" t="str">
        <f>IF(ISBLANK(INDEX('Policy Characteristics'!E:E,MATCH($C507,'Policy Characteristics'!$C:$C,0))),"",INDEX('Policy Characteristics'!E:E,MATCH($C507,'Policy Characteristics'!$C:$C,0)))</f>
        <v>elec generation subsidy</v>
      </c>
      <c r="L507" s="354">
        <f>IF(ISBLANK(INDEX('Policy Characteristics'!F:F,MATCH($C507,'Policy Characteristics'!$C:$C,0))),"",INDEX('Policy Characteristics'!F:F,MATCH($C507,'Policy Characteristics'!$C:$C,0)))</f>
        <v>0</v>
      </c>
      <c r="M507" s="354">
        <f>IF(ISBLANK(INDEX('Policy Characteristics'!G:G,MATCH($C507,'Policy Characteristics'!$C:$C,0))),"",INDEX('Policy Characteristics'!G:G,MATCH($C507,'Policy Characteristics'!$C:$C,0)))</f>
        <v>100</v>
      </c>
      <c r="N507" s="354">
        <f>IF(ISBLANK(INDEX('Policy Characteristics'!H:H,MATCH($C507,'Policy Characteristics'!$C:$C,0))),"",INDEX('Policy Characteristics'!H:H,MATCH($C507,'Policy Characteristics'!$C:$C,0)))</f>
        <v>1</v>
      </c>
      <c r="O507" s="354" t="str">
        <f>IF(ISBLANK(INDEX('Policy Characteristics'!I:I,MATCH($C507,'Policy Characteristics'!$C:$C,0))),"",INDEX('Policy Characteristics'!I:I,MATCH($C507,'Policy Characteristics'!$C:$C,0)))</f>
        <v>thousand KRW/kWh</v>
      </c>
      <c r="P507" s="3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4" t="str">
        <f>IF(ISBLANK(INDEX('Policy Characteristics'!K:K,MATCH($C507,'Policy Characteristics'!$C:$C,0))),"",INDEX('Policy Characteristics'!K:K,MATCH($C507,'Policy Characteristics'!$C:$C,0)))</f>
        <v>electricity-sector-main.html#subsidies</v>
      </c>
      <c r="R507" s="354" t="str">
        <f>IF(ISBLANK(INDEX('Policy Characteristics'!L:L,MATCH($C507,'Policy Characteristics'!$C:$C,0))),"",INDEX('Policy Characteristics'!L:L,MATCH($C507,'Policy Characteristics'!$C:$C,0)))</f>
        <v>subsidy-for-electricity-production.html</v>
      </c>
      <c r="S507" s="348"/>
    </row>
    <row r="508" spans="1:19" ht="20" customHeight="1">
      <c r="A508" s="354" t="str">
        <f>IF(ISBLANK(INDEX('Policy Characteristics'!A:A,MATCH($C508,'Policy Characteristics'!$C:$C,0))),"",INDEX('Policy Characteristics'!A:A,MATCH($C508,'Policy Characteristics'!$C:$C,0)))</f>
        <v>Electricity Supply</v>
      </c>
      <c r="B508" s="366" t="str">
        <f>IF(ISBLANK(INDEX('Policy Characteristics'!B:B,MATCH($C508,'Policy Characteristics'!$C:$C,0))),"",INDEX('Policy Characteristics'!B:B,MATCH($C508,'Policy Characteristics'!$C:$C,0)))</f>
        <v>Subsidy for Electricity Production</v>
      </c>
      <c r="C508" s="354" t="str">
        <f t="shared" si="29"/>
        <v>Subsidy for Elec Production by Fuel</v>
      </c>
      <c r="D508" s="348" t="s">
        <v>740</v>
      </c>
      <c r="E508" s="253"/>
      <c r="F508" s="348" t="s">
        <v>741</v>
      </c>
      <c r="G508" s="348"/>
      <c r="H508" s="18">
        <v>1796</v>
      </c>
      <c r="I508" s="369" t="s">
        <v>680</v>
      </c>
      <c r="J508" s="368" t="str">
        <f>IF(ISBLANK(INDEX('Policy Characteristics'!D:D,MATCH($C508,'Policy Characteristics'!$C:$C,0))),"",INDEX('Policy Characteristics'!D:D,MATCH($C508,'Policy Characteristics'!$C:$C,0)))</f>
        <v>Subsidy for Electricity Production</v>
      </c>
      <c r="K508" s="354" t="str">
        <f>IF(ISBLANK(INDEX('Policy Characteristics'!E:E,MATCH($C508,'Policy Characteristics'!$C:$C,0))),"",INDEX('Policy Characteristics'!E:E,MATCH($C508,'Policy Characteristics'!$C:$C,0)))</f>
        <v>elec generation subsidy</v>
      </c>
      <c r="L508" s="354">
        <f>IF(ISBLANK(INDEX('Policy Characteristics'!F:F,MATCH($C508,'Policy Characteristics'!$C:$C,0))),"",INDEX('Policy Characteristics'!F:F,MATCH($C508,'Policy Characteristics'!$C:$C,0)))</f>
        <v>0</v>
      </c>
      <c r="M508" s="354">
        <f>IF(ISBLANK(INDEX('Policy Characteristics'!G:G,MATCH($C508,'Policy Characteristics'!$C:$C,0))),"",INDEX('Policy Characteristics'!G:G,MATCH($C508,'Policy Characteristics'!$C:$C,0)))</f>
        <v>100</v>
      </c>
      <c r="N508" s="354">
        <f>IF(ISBLANK(INDEX('Policy Characteristics'!H:H,MATCH($C508,'Policy Characteristics'!$C:$C,0))),"",INDEX('Policy Characteristics'!H:H,MATCH($C508,'Policy Characteristics'!$C:$C,0)))</f>
        <v>1</v>
      </c>
      <c r="O508" s="354" t="str">
        <f>IF(ISBLANK(INDEX('Policy Characteristics'!I:I,MATCH($C508,'Policy Characteristics'!$C:$C,0))),"",INDEX('Policy Characteristics'!I:I,MATCH($C508,'Policy Characteristics'!$C:$C,0)))</f>
        <v>thousand KRW/kWh</v>
      </c>
      <c r="P508" s="3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4" t="str">
        <f>IF(ISBLANK(INDEX('Policy Characteristics'!K:K,MATCH($C508,'Policy Characteristics'!$C:$C,0))),"",INDEX('Policy Characteristics'!K:K,MATCH($C508,'Policy Characteristics'!$C:$C,0)))</f>
        <v>electricity-sector-main.html#subsidies</v>
      </c>
      <c r="R508" s="354" t="str">
        <f>IF(ISBLANK(INDEX('Policy Characteristics'!L:L,MATCH($C508,'Policy Characteristics'!$C:$C,0))),"",INDEX('Policy Characteristics'!L:L,MATCH($C508,'Policy Characteristics'!$C:$C,0)))</f>
        <v>subsidy-for-electricity-production.html</v>
      </c>
      <c r="S508" s="348"/>
    </row>
    <row r="509" spans="1:19" ht="20" customHeight="1">
      <c r="A509" s="354" t="str">
        <f>IF(ISBLANK(INDEX('Policy Characteristics'!A:A,MATCH($C509,'Policy Characteristics'!$C:$C,0))),"",INDEX('Policy Characteristics'!A:A,MATCH($C509,'Policy Characteristics'!$C:$C,0)))</f>
        <v>Electricity Supply</v>
      </c>
      <c r="B509" s="366" t="str">
        <f>IF(ISBLANK(INDEX('Policy Characteristics'!B:B,MATCH($C509,'Policy Characteristics'!$C:$C,0))),"",INDEX('Policy Characteristics'!B:B,MATCH($C509,'Policy Characteristics'!$C:$C,0)))</f>
        <v>Subsidy for Electricity Production</v>
      </c>
      <c r="C509" s="354" t="str">
        <f t="shared" si="29"/>
        <v>Subsidy for Elec Production by Fuel</v>
      </c>
      <c r="D509" s="348" t="s">
        <v>742</v>
      </c>
      <c r="E509" s="253"/>
      <c r="F509" s="348" t="s">
        <v>743</v>
      </c>
      <c r="G509" s="348"/>
      <c r="H509" s="18">
        <v>1568</v>
      </c>
      <c r="I509" s="367" t="s">
        <v>670</v>
      </c>
      <c r="J509" s="368" t="str">
        <f>IF(ISBLANK(INDEX('Policy Characteristics'!D:D,MATCH($C509,'Policy Characteristics'!$C:$C,0))),"",INDEX('Policy Characteristics'!D:D,MATCH($C509,'Policy Characteristics'!$C:$C,0)))</f>
        <v>Subsidy for Electricity Production</v>
      </c>
      <c r="K509" s="354" t="str">
        <f>IF(ISBLANK(INDEX('Policy Characteristics'!E:E,MATCH($C509,'Policy Characteristics'!$C:$C,0))),"",INDEX('Policy Characteristics'!E:E,MATCH($C509,'Policy Characteristics'!$C:$C,0)))</f>
        <v>elec generation subsidy</v>
      </c>
      <c r="L509" s="354">
        <f>IF(ISBLANK(INDEX('Policy Characteristics'!F:F,MATCH($C509,'Policy Characteristics'!$C:$C,0))),"",INDEX('Policy Characteristics'!F:F,MATCH($C509,'Policy Characteristics'!$C:$C,0)))</f>
        <v>0</v>
      </c>
      <c r="M509" s="354">
        <f>IF(ISBLANK(INDEX('Policy Characteristics'!G:G,MATCH($C509,'Policy Characteristics'!$C:$C,0))),"",INDEX('Policy Characteristics'!G:G,MATCH($C509,'Policy Characteristics'!$C:$C,0)))</f>
        <v>100</v>
      </c>
      <c r="N509" s="354">
        <f>IF(ISBLANK(INDEX('Policy Characteristics'!H:H,MATCH($C509,'Policy Characteristics'!$C:$C,0))),"",INDEX('Policy Characteristics'!H:H,MATCH($C509,'Policy Characteristics'!$C:$C,0)))</f>
        <v>1</v>
      </c>
      <c r="O509" s="354" t="str">
        <f>IF(ISBLANK(INDEX('Policy Characteristics'!I:I,MATCH($C509,'Policy Characteristics'!$C:$C,0))),"",INDEX('Policy Characteristics'!I:I,MATCH($C509,'Policy Characteristics'!$C:$C,0)))</f>
        <v>thousand KRW/kWh</v>
      </c>
      <c r="P509" s="3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4" t="str">
        <f>IF(ISBLANK(INDEX('Policy Characteristics'!K:K,MATCH($C509,'Policy Characteristics'!$C:$C,0))),"",INDEX('Policy Characteristics'!K:K,MATCH($C509,'Policy Characteristics'!$C:$C,0)))</f>
        <v>electricity-sector-main.html#subsidies</v>
      </c>
      <c r="R509" s="354" t="str">
        <f>IF(ISBLANK(INDEX('Policy Characteristics'!L:L,MATCH($C509,'Policy Characteristics'!$C:$C,0))),"",INDEX('Policy Characteristics'!L:L,MATCH($C509,'Policy Characteristics'!$C:$C,0)))</f>
        <v>subsidy-for-electricity-production.html</v>
      </c>
      <c r="S509" s="348"/>
    </row>
    <row r="510" spans="1:19" ht="20" customHeight="1">
      <c r="A510" s="354" t="str">
        <f>IF(ISBLANK(INDEX('Policy Characteristics'!A:A,MATCH($C510,'Policy Characteristics'!$C:$C,0))),"",INDEX('Policy Characteristics'!A:A,MATCH($C510,'Policy Characteristics'!$C:$C,0)))</f>
        <v>Electricity Supply</v>
      </c>
      <c r="B510" s="366" t="str">
        <f>IF(ISBLANK(INDEX('Policy Characteristics'!B:B,MATCH($C510,'Policy Characteristics'!$C:$C,0))),"",INDEX('Policy Characteristics'!B:B,MATCH($C510,'Policy Characteristics'!$C:$C,0)))</f>
        <v>Subsidy for Electricity Production</v>
      </c>
      <c r="C510" s="354" t="str">
        <f t="shared" si="29"/>
        <v>Subsidy for Elec Production by Fuel</v>
      </c>
      <c r="D510" s="348" t="s">
        <v>744</v>
      </c>
      <c r="E510" s="253"/>
      <c r="F510" s="348" t="s">
        <v>745</v>
      </c>
      <c r="G510" s="348"/>
      <c r="H510" s="18">
        <v>1570</v>
      </c>
      <c r="I510" s="367" t="s">
        <v>670</v>
      </c>
      <c r="J510" s="368" t="str">
        <f>IF(ISBLANK(INDEX('Policy Characteristics'!D:D,MATCH($C510,'Policy Characteristics'!$C:$C,0))),"",INDEX('Policy Characteristics'!D:D,MATCH($C510,'Policy Characteristics'!$C:$C,0)))</f>
        <v>Subsidy for Electricity Production</v>
      </c>
      <c r="K510" s="354" t="str">
        <f>IF(ISBLANK(INDEX('Policy Characteristics'!E:E,MATCH($C510,'Policy Characteristics'!$C:$C,0))),"",INDEX('Policy Characteristics'!E:E,MATCH($C510,'Policy Characteristics'!$C:$C,0)))</f>
        <v>elec generation subsidy</v>
      </c>
      <c r="L510" s="354">
        <f>IF(ISBLANK(INDEX('Policy Characteristics'!F:F,MATCH($C510,'Policy Characteristics'!$C:$C,0))),"",INDEX('Policy Characteristics'!F:F,MATCH($C510,'Policy Characteristics'!$C:$C,0)))</f>
        <v>0</v>
      </c>
      <c r="M510" s="354">
        <f>IF(ISBLANK(INDEX('Policy Characteristics'!G:G,MATCH($C510,'Policy Characteristics'!$C:$C,0))),"",INDEX('Policy Characteristics'!G:G,MATCH($C510,'Policy Characteristics'!$C:$C,0)))</f>
        <v>100</v>
      </c>
      <c r="N510" s="354">
        <f>IF(ISBLANK(INDEX('Policy Characteristics'!H:H,MATCH($C510,'Policy Characteristics'!$C:$C,0))),"",INDEX('Policy Characteristics'!H:H,MATCH($C510,'Policy Characteristics'!$C:$C,0)))</f>
        <v>1</v>
      </c>
      <c r="O510" s="354" t="str">
        <f>IF(ISBLANK(INDEX('Policy Characteristics'!I:I,MATCH($C510,'Policy Characteristics'!$C:$C,0))),"",INDEX('Policy Characteristics'!I:I,MATCH($C510,'Policy Characteristics'!$C:$C,0)))</f>
        <v>thousand KRW/kWh</v>
      </c>
      <c r="P510" s="3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4" t="str">
        <f>IF(ISBLANK(INDEX('Policy Characteristics'!K:K,MATCH($C510,'Policy Characteristics'!$C:$C,0))),"",INDEX('Policy Characteristics'!K:K,MATCH($C510,'Policy Characteristics'!$C:$C,0)))</f>
        <v>electricity-sector-main.html#subsidies</v>
      </c>
      <c r="R510" s="354" t="str">
        <f>IF(ISBLANK(INDEX('Policy Characteristics'!L:L,MATCH($C510,'Policy Characteristics'!$C:$C,0))),"",INDEX('Policy Characteristics'!L:L,MATCH($C510,'Policy Characteristics'!$C:$C,0)))</f>
        <v>subsidy-for-electricity-production.html</v>
      </c>
      <c r="S510" s="348"/>
    </row>
    <row r="511" spans="1:19" ht="20" customHeight="1">
      <c r="A511" s="354" t="str">
        <f>IF(ISBLANK(INDEX('Policy Characteristics'!A:A,MATCH($C511,'Policy Characteristics'!$C:$C,0))),"",INDEX('Policy Characteristics'!A:A,MATCH($C511,'Policy Characteristics'!$C:$C,0)))</f>
        <v>Electricity Supply</v>
      </c>
      <c r="B511" s="366" t="str">
        <f>IF(ISBLANK(INDEX('Policy Characteristics'!B:B,MATCH($C511,'Policy Characteristics'!$C:$C,0))),"",INDEX('Policy Characteristics'!B:B,MATCH($C511,'Policy Characteristics'!$C:$C,0)))</f>
        <v>Subsidy for Electricity Production</v>
      </c>
      <c r="C511" s="354" t="str">
        <f t="shared" si="29"/>
        <v>Subsidy for Elec Production by Fuel</v>
      </c>
      <c r="D511" s="348" t="s">
        <v>746</v>
      </c>
      <c r="E511" s="253"/>
      <c r="F511" s="348" t="s">
        <v>747</v>
      </c>
      <c r="G511" s="348"/>
      <c r="H511" s="18">
        <v>1572</v>
      </c>
      <c r="I511" s="367" t="s">
        <v>670</v>
      </c>
      <c r="J511" s="368" t="str">
        <f>IF(ISBLANK(INDEX('Policy Characteristics'!D:D,MATCH($C511,'Policy Characteristics'!$C:$C,0))),"",INDEX('Policy Characteristics'!D:D,MATCH($C511,'Policy Characteristics'!$C:$C,0)))</f>
        <v>Subsidy for Electricity Production</v>
      </c>
      <c r="K511" s="354" t="str">
        <f>IF(ISBLANK(INDEX('Policy Characteristics'!E:E,MATCH($C511,'Policy Characteristics'!$C:$C,0))),"",INDEX('Policy Characteristics'!E:E,MATCH($C511,'Policy Characteristics'!$C:$C,0)))</f>
        <v>elec generation subsidy</v>
      </c>
      <c r="L511" s="354">
        <f>IF(ISBLANK(INDEX('Policy Characteristics'!F:F,MATCH($C511,'Policy Characteristics'!$C:$C,0))),"",INDEX('Policy Characteristics'!F:F,MATCH($C511,'Policy Characteristics'!$C:$C,0)))</f>
        <v>0</v>
      </c>
      <c r="M511" s="354">
        <f>IF(ISBLANK(INDEX('Policy Characteristics'!G:G,MATCH($C511,'Policy Characteristics'!$C:$C,0))),"",INDEX('Policy Characteristics'!G:G,MATCH($C511,'Policy Characteristics'!$C:$C,0)))</f>
        <v>100</v>
      </c>
      <c r="N511" s="354">
        <f>IF(ISBLANK(INDEX('Policy Characteristics'!H:H,MATCH($C511,'Policy Characteristics'!$C:$C,0))),"",INDEX('Policy Characteristics'!H:H,MATCH($C511,'Policy Characteristics'!$C:$C,0)))</f>
        <v>1</v>
      </c>
      <c r="O511" s="354" t="str">
        <f>IF(ISBLANK(INDEX('Policy Characteristics'!I:I,MATCH($C511,'Policy Characteristics'!$C:$C,0))),"",INDEX('Policy Characteristics'!I:I,MATCH($C511,'Policy Characteristics'!$C:$C,0)))</f>
        <v>thousand KRW/kWh</v>
      </c>
      <c r="P511" s="3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4" t="str">
        <f>IF(ISBLANK(INDEX('Policy Characteristics'!K:K,MATCH($C511,'Policy Characteristics'!$C:$C,0))),"",INDEX('Policy Characteristics'!K:K,MATCH($C511,'Policy Characteristics'!$C:$C,0)))</f>
        <v>electricity-sector-main.html#subsidies</v>
      </c>
      <c r="R511" s="354" t="str">
        <f>IF(ISBLANK(INDEX('Policy Characteristics'!L:L,MATCH($C511,'Policy Characteristics'!$C:$C,0))),"",INDEX('Policy Characteristics'!L:L,MATCH($C511,'Policy Characteristics'!$C:$C,0)))</f>
        <v>subsidy-for-electricity-production.html</v>
      </c>
      <c r="S511" s="348"/>
    </row>
    <row r="512" spans="1:19" ht="20" customHeight="1">
      <c r="A512" s="354" t="str">
        <f>IF(ISBLANK(INDEX('Policy Characteristics'!A:A,MATCH($C512,'Policy Characteristics'!$C:$C,0))),"",INDEX('Policy Characteristics'!A:A,MATCH($C512,'Policy Characteristics'!$C:$C,0)))</f>
        <v>Electricity Supply</v>
      </c>
      <c r="B512" s="366" t="str">
        <f>IF(ISBLANK(INDEX('Policy Characteristics'!B:B,MATCH($C512,'Policy Characteristics'!$C:$C,0))),"",INDEX('Policy Characteristics'!B:B,MATCH($C512,'Policy Characteristics'!$C:$C,0)))</f>
        <v>Subsidy for Electricity Production</v>
      </c>
      <c r="C512" s="354" t="str">
        <f t="shared" si="29"/>
        <v>Subsidy for Elec Production by Fuel</v>
      </c>
      <c r="D512" s="348" t="s">
        <v>748</v>
      </c>
      <c r="E512" s="253"/>
      <c r="F512" s="348" t="s">
        <v>749</v>
      </c>
      <c r="G512" s="348"/>
      <c r="H512" s="18">
        <v>1574</v>
      </c>
      <c r="I512" s="367" t="s">
        <v>670</v>
      </c>
      <c r="J512" s="368" t="str">
        <f>IF(ISBLANK(INDEX('Policy Characteristics'!D:D,MATCH($C512,'Policy Characteristics'!$C:$C,0))),"",INDEX('Policy Characteristics'!D:D,MATCH($C512,'Policy Characteristics'!$C:$C,0)))</f>
        <v>Subsidy for Electricity Production</v>
      </c>
      <c r="K512" s="354" t="str">
        <f>IF(ISBLANK(INDEX('Policy Characteristics'!E:E,MATCH($C512,'Policy Characteristics'!$C:$C,0))),"",INDEX('Policy Characteristics'!E:E,MATCH($C512,'Policy Characteristics'!$C:$C,0)))</f>
        <v>elec generation subsidy</v>
      </c>
      <c r="L512" s="354">
        <f>IF(ISBLANK(INDEX('Policy Characteristics'!F:F,MATCH($C512,'Policy Characteristics'!$C:$C,0))),"",INDEX('Policy Characteristics'!F:F,MATCH($C512,'Policy Characteristics'!$C:$C,0)))</f>
        <v>0</v>
      </c>
      <c r="M512" s="354">
        <f>IF(ISBLANK(INDEX('Policy Characteristics'!G:G,MATCH($C512,'Policy Characteristics'!$C:$C,0))),"",INDEX('Policy Characteristics'!G:G,MATCH($C512,'Policy Characteristics'!$C:$C,0)))</f>
        <v>100</v>
      </c>
      <c r="N512" s="354">
        <f>IF(ISBLANK(INDEX('Policy Characteristics'!H:H,MATCH($C512,'Policy Characteristics'!$C:$C,0))),"",INDEX('Policy Characteristics'!H:H,MATCH($C512,'Policy Characteristics'!$C:$C,0)))</f>
        <v>1</v>
      </c>
      <c r="O512" s="354" t="str">
        <f>IF(ISBLANK(INDEX('Policy Characteristics'!I:I,MATCH($C512,'Policy Characteristics'!$C:$C,0))),"",INDEX('Policy Characteristics'!I:I,MATCH($C512,'Policy Characteristics'!$C:$C,0)))</f>
        <v>thousand KRW/kWh</v>
      </c>
      <c r="P512" s="3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4" t="str">
        <f>IF(ISBLANK(INDEX('Policy Characteristics'!K:K,MATCH($C512,'Policy Characteristics'!$C:$C,0))),"",INDEX('Policy Characteristics'!K:K,MATCH($C512,'Policy Characteristics'!$C:$C,0)))</f>
        <v>electricity-sector-main.html#subsidies</v>
      </c>
      <c r="R512" s="354" t="str">
        <f>IF(ISBLANK(INDEX('Policy Characteristics'!L:L,MATCH($C512,'Policy Characteristics'!$C:$C,0))),"",INDEX('Policy Characteristics'!L:L,MATCH($C512,'Policy Characteristics'!$C:$C,0)))</f>
        <v>subsidy-for-electricity-production.html</v>
      </c>
      <c r="S512" s="348"/>
    </row>
    <row r="513" spans="1:19" ht="20" customHeight="1">
      <c r="A513" s="354" t="str">
        <f>IF(ISBLANK(INDEX('Policy Characteristics'!A:A,MATCH($C513,'Policy Characteristics'!$C:$C,0))),"",INDEX('Policy Characteristics'!A:A,MATCH($C513,'Policy Characteristics'!$C:$C,0)))</f>
        <v>Electricity Supply</v>
      </c>
      <c r="B513" s="366" t="str">
        <f>IF(ISBLANK(INDEX('Policy Characteristics'!B:B,MATCH($C513,'Policy Characteristics'!$C:$C,0))),"",INDEX('Policy Characteristics'!B:B,MATCH($C513,'Policy Characteristics'!$C:$C,0)))</f>
        <v>Subsidy for Electricity Production</v>
      </c>
      <c r="C513" s="354" t="str">
        <f t="shared" si="29"/>
        <v>Subsidy for Elec Production by Fuel</v>
      </c>
      <c r="D513" s="348" t="s">
        <v>750</v>
      </c>
      <c r="E513" s="253"/>
      <c r="F513" s="348" t="s">
        <v>751</v>
      </c>
      <c r="G513" s="348"/>
      <c r="H513" s="18">
        <v>1576</v>
      </c>
      <c r="I513" s="367" t="s">
        <v>670</v>
      </c>
      <c r="J513" s="368" t="str">
        <f>IF(ISBLANK(INDEX('Policy Characteristics'!D:D,MATCH($C513,'Policy Characteristics'!$C:$C,0))),"",INDEX('Policy Characteristics'!D:D,MATCH($C513,'Policy Characteristics'!$C:$C,0)))</f>
        <v>Subsidy for Electricity Production</v>
      </c>
      <c r="K513" s="354" t="str">
        <f>IF(ISBLANK(INDEX('Policy Characteristics'!E:E,MATCH($C513,'Policy Characteristics'!$C:$C,0))),"",INDEX('Policy Characteristics'!E:E,MATCH($C513,'Policy Characteristics'!$C:$C,0)))</f>
        <v>elec generation subsidy</v>
      </c>
      <c r="L513" s="354">
        <f>IF(ISBLANK(INDEX('Policy Characteristics'!F:F,MATCH($C513,'Policy Characteristics'!$C:$C,0))),"",INDEX('Policy Characteristics'!F:F,MATCH($C513,'Policy Characteristics'!$C:$C,0)))</f>
        <v>0</v>
      </c>
      <c r="M513" s="354">
        <f>IF(ISBLANK(INDEX('Policy Characteristics'!G:G,MATCH($C513,'Policy Characteristics'!$C:$C,0))),"",INDEX('Policy Characteristics'!G:G,MATCH($C513,'Policy Characteristics'!$C:$C,0)))</f>
        <v>100</v>
      </c>
      <c r="N513" s="354">
        <f>IF(ISBLANK(INDEX('Policy Characteristics'!H:H,MATCH($C513,'Policy Characteristics'!$C:$C,0))),"",INDEX('Policy Characteristics'!H:H,MATCH($C513,'Policy Characteristics'!$C:$C,0)))</f>
        <v>1</v>
      </c>
      <c r="O513" s="354" t="str">
        <f>IF(ISBLANK(INDEX('Policy Characteristics'!I:I,MATCH($C513,'Policy Characteristics'!$C:$C,0))),"",INDEX('Policy Characteristics'!I:I,MATCH($C513,'Policy Characteristics'!$C:$C,0)))</f>
        <v>thousand KRW/kWh</v>
      </c>
      <c r="P513" s="3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4" t="str">
        <f>IF(ISBLANK(INDEX('Policy Characteristics'!K:K,MATCH($C513,'Policy Characteristics'!$C:$C,0))),"",INDEX('Policy Characteristics'!K:K,MATCH($C513,'Policy Characteristics'!$C:$C,0)))</f>
        <v>electricity-sector-main.html#subsidies</v>
      </c>
      <c r="R513" s="354" t="str">
        <f>IF(ISBLANK(INDEX('Policy Characteristics'!L:L,MATCH($C513,'Policy Characteristics'!$C:$C,0))),"",INDEX('Policy Characteristics'!L:L,MATCH($C513,'Policy Characteristics'!$C:$C,0)))</f>
        <v>subsidy-for-electricity-production.html</v>
      </c>
      <c r="S513" s="348"/>
    </row>
    <row r="514" spans="1:19" ht="20" customHeight="1">
      <c r="A514" s="354" t="str">
        <f>IF(ISBLANK(INDEX('Policy Characteristics'!A:A,MATCH($C514,'Policy Characteristics'!$C:$C,0))),"",INDEX('Policy Characteristics'!A:A,MATCH($C514,'Policy Characteristics'!$C:$C,0)))</f>
        <v>Electricity Supply</v>
      </c>
      <c r="B514" s="366" t="str">
        <f>IF(ISBLANK(INDEX('Policy Characteristics'!B:B,MATCH($C514,'Policy Characteristics'!$C:$C,0))),"",INDEX('Policy Characteristics'!B:B,MATCH($C514,'Policy Characteristics'!$C:$C,0)))</f>
        <v>Subsidy for Electricity Production</v>
      </c>
      <c r="C514" s="354" t="str">
        <f t="shared" si="29"/>
        <v>Subsidy for Elec Production by Fuel</v>
      </c>
      <c r="D514" s="348" t="s">
        <v>752</v>
      </c>
      <c r="E514" s="253"/>
      <c r="F514" s="348" t="s">
        <v>753</v>
      </c>
      <c r="G514" s="348"/>
      <c r="H514" s="18">
        <v>1578</v>
      </c>
      <c r="I514" s="367" t="s">
        <v>670</v>
      </c>
      <c r="J514" s="368" t="str">
        <f>IF(ISBLANK(INDEX('Policy Characteristics'!D:D,MATCH($C514,'Policy Characteristics'!$C:$C,0))),"",INDEX('Policy Characteristics'!D:D,MATCH($C514,'Policy Characteristics'!$C:$C,0)))</f>
        <v>Subsidy for Electricity Production</v>
      </c>
      <c r="K514" s="354" t="str">
        <f>IF(ISBLANK(INDEX('Policy Characteristics'!E:E,MATCH($C514,'Policy Characteristics'!$C:$C,0))),"",INDEX('Policy Characteristics'!E:E,MATCH($C514,'Policy Characteristics'!$C:$C,0)))</f>
        <v>elec generation subsidy</v>
      </c>
      <c r="L514" s="354">
        <f>IF(ISBLANK(INDEX('Policy Characteristics'!F:F,MATCH($C514,'Policy Characteristics'!$C:$C,0))),"",INDEX('Policy Characteristics'!F:F,MATCH($C514,'Policy Characteristics'!$C:$C,0)))</f>
        <v>0</v>
      </c>
      <c r="M514" s="354">
        <f>IF(ISBLANK(INDEX('Policy Characteristics'!G:G,MATCH($C514,'Policy Characteristics'!$C:$C,0))),"",INDEX('Policy Characteristics'!G:G,MATCH($C514,'Policy Characteristics'!$C:$C,0)))</f>
        <v>100</v>
      </c>
      <c r="N514" s="354">
        <f>IF(ISBLANK(INDEX('Policy Characteristics'!H:H,MATCH($C514,'Policy Characteristics'!$C:$C,0))),"",INDEX('Policy Characteristics'!H:H,MATCH($C514,'Policy Characteristics'!$C:$C,0)))</f>
        <v>1</v>
      </c>
      <c r="O514" s="354" t="str">
        <f>IF(ISBLANK(INDEX('Policy Characteristics'!I:I,MATCH($C514,'Policy Characteristics'!$C:$C,0))),"",INDEX('Policy Characteristics'!I:I,MATCH($C514,'Policy Characteristics'!$C:$C,0)))</f>
        <v>thousand KRW/kWh</v>
      </c>
      <c r="P514" s="3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4" t="str">
        <f>IF(ISBLANK(INDEX('Policy Characteristics'!K:K,MATCH($C514,'Policy Characteristics'!$C:$C,0))),"",INDEX('Policy Characteristics'!K:K,MATCH($C514,'Policy Characteristics'!$C:$C,0)))</f>
        <v>electricity-sector-main.html#subsidies</v>
      </c>
      <c r="R514" s="354" t="str">
        <f>IF(ISBLANK(INDEX('Policy Characteristics'!L:L,MATCH($C514,'Policy Characteristics'!$C:$C,0))),"",INDEX('Policy Characteristics'!L:L,MATCH($C514,'Policy Characteristics'!$C:$C,0)))</f>
        <v>subsidy-for-electricity-production.html</v>
      </c>
      <c r="S514" s="348"/>
    </row>
    <row r="515" spans="1:19" ht="20" customHeight="1">
      <c r="A515" s="354" t="str">
        <f>IF(ISBLANK(INDEX('Policy Characteristics'!A:A,MATCH($C515,'Policy Characteristics'!$C:$C,0))),"",INDEX('Policy Characteristics'!A:A,MATCH($C515,'Policy Characteristics'!$C:$C,0)))</f>
        <v>Electricity Supply</v>
      </c>
      <c r="B515" s="366" t="str">
        <f>IF(ISBLANK(INDEX('Policy Characteristics'!B:B,MATCH($C515,'Policy Characteristics'!$C:$C,0))),"",INDEX('Policy Characteristics'!B:B,MATCH($C515,'Policy Characteristics'!$C:$C,0)))</f>
        <v>Subsidy for Electricity Production</v>
      </c>
      <c r="C515" s="354" t="str">
        <f t="shared" si="29"/>
        <v>Subsidy for Elec Production by Fuel</v>
      </c>
      <c r="D515" s="348" t="s">
        <v>754</v>
      </c>
      <c r="E515" s="253"/>
      <c r="F515" s="348" t="s">
        <v>755</v>
      </c>
      <c r="G515" s="348"/>
      <c r="H515" s="18">
        <v>1591</v>
      </c>
      <c r="I515" s="367" t="s">
        <v>670</v>
      </c>
      <c r="J515" s="368" t="str">
        <f>IF(ISBLANK(INDEX('Policy Characteristics'!D:D,MATCH($C515,'Policy Characteristics'!$C:$C,0))),"",INDEX('Policy Characteristics'!D:D,MATCH($C515,'Policy Characteristics'!$C:$C,0)))</f>
        <v>Subsidy for Electricity Production</v>
      </c>
      <c r="K515" s="354" t="str">
        <f>IF(ISBLANK(INDEX('Policy Characteristics'!E:E,MATCH($C515,'Policy Characteristics'!$C:$C,0))),"",INDEX('Policy Characteristics'!E:E,MATCH($C515,'Policy Characteristics'!$C:$C,0)))</f>
        <v>elec generation subsidy</v>
      </c>
      <c r="L515" s="354">
        <f>IF(ISBLANK(INDEX('Policy Characteristics'!F:F,MATCH($C515,'Policy Characteristics'!$C:$C,0))),"",INDEX('Policy Characteristics'!F:F,MATCH($C515,'Policy Characteristics'!$C:$C,0)))</f>
        <v>0</v>
      </c>
      <c r="M515" s="354">
        <f>IF(ISBLANK(INDEX('Policy Characteristics'!G:G,MATCH($C515,'Policy Characteristics'!$C:$C,0))),"",INDEX('Policy Characteristics'!G:G,MATCH($C515,'Policy Characteristics'!$C:$C,0)))</f>
        <v>100</v>
      </c>
      <c r="N515" s="354">
        <f>IF(ISBLANK(INDEX('Policy Characteristics'!H:H,MATCH($C515,'Policy Characteristics'!$C:$C,0))),"",INDEX('Policy Characteristics'!H:H,MATCH($C515,'Policy Characteristics'!$C:$C,0)))</f>
        <v>1</v>
      </c>
      <c r="O515" s="354" t="str">
        <f>IF(ISBLANK(INDEX('Policy Characteristics'!I:I,MATCH($C515,'Policy Characteristics'!$C:$C,0))),"",INDEX('Policy Characteristics'!I:I,MATCH($C515,'Policy Characteristics'!$C:$C,0)))</f>
        <v>thousand KRW/kWh</v>
      </c>
      <c r="P515" s="3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4" t="str">
        <f>IF(ISBLANK(INDEX('Policy Characteristics'!K:K,MATCH($C515,'Policy Characteristics'!$C:$C,0))),"",INDEX('Policy Characteristics'!K:K,MATCH($C515,'Policy Characteristics'!$C:$C,0)))</f>
        <v>electricity-sector-main.html#subsidies</v>
      </c>
      <c r="R515" s="354" t="str">
        <f>IF(ISBLANK(INDEX('Policy Characteristics'!L:L,MATCH($C515,'Policy Characteristics'!$C:$C,0))),"",INDEX('Policy Characteristics'!L:L,MATCH($C515,'Policy Characteristics'!$C:$C,0)))</f>
        <v>subsidy-for-electricity-production.html</v>
      </c>
      <c r="S515" s="348"/>
    </row>
    <row r="516" spans="1:19" ht="20" customHeight="1">
      <c r="A516" s="354" t="str">
        <f>IF(ISBLANK(INDEX('Policy Characteristics'!A:A,MATCH($C516,'Policy Characteristics'!$C:$C,0))),"",INDEX('Policy Characteristics'!A:A,MATCH($C516,'Policy Characteristics'!$C:$C,0)))</f>
        <v>Electricity Supply</v>
      </c>
      <c r="B516" s="366" t="str">
        <f>IF(ISBLANK(INDEX('Policy Characteristics'!B:B,MATCH($C516,'Policy Characteristics'!$C:$C,0))),"",INDEX('Policy Characteristics'!B:B,MATCH($C516,'Policy Characteristics'!$C:$C,0)))</f>
        <v>Subsidy for Electricity Production</v>
      </c>
      <c r="C516" s="354" t="str">
        <f t="shared" si="29"/>
        <v>Subsidy for Elec Production by Fuel</v>
      </c>
      <c r="D516" s="348" t="s">
        <v>756</v>
      </c>
      <c r="E516" s="253"/>
      <c r="F516" s="348" t="s">
        <v>757</v>
      </c>
      <c r="G516" s="348"/>
      <c r="H516" s="18">
        <v>1594</v>
      </c>
      <c r="I516" s="369" t="s">
        <v>680</v>
      </c>
      <c r="J516" s="368" t="str">
        <f>IF(ISBLANK(INDEX('Policy Characteristics'!D:D,MATCH($C516,'Policy Characteristics'!$C:$C,0))),"",INDEX('Policy Characteristics'!D:D,MATCH($C516,'Policy Characteristics'!$C:$C,0)))</f>
        <v>Subsidy for Electricity Production</v>
      </c>
      <c r="K516" s="354" t="str">
        <f>IF(ISBLANK(INDEX('Policy Characteristics'!E:E,MATCH($C516,'Policy Characteristics'!$C:$C,0))),"",INDEX('Policy Characteristics'!E:E,MATCH($C516,'Policy Characteristics'!$C:$C,0)))</f>
        <v>elec generation subsidy</v>
      </c>
      <c r="L516" s="354">
        <f>IF(ISBLANK(INDEX('Policy Characteristics'!F:F,MATCH($C516,'Policy Characteristics'!$C:$C,0))),"",INDEX('Policy Characteristics'!F:F,MATCH($C516,'Policy Characteristics'!$C:$C,0)))</f>
        <v>0</v>
      </c>
      <c r="M516" s="354">
        <f>IF(ISBLANK(INDEX('Policy Characteristics'!G:G,MATCH($C516,'Policy Characteristics'!$C:$C,0))),"",INDEX('Policy Characteristics'!G:G,MATCH($C516,'Policy Characteristics'!$C:$C,0)))</f>
        <v>100</v>
      </c>
      <c r="N516" s="354">
        <f>IF(ISBLANK(INDEX('Policy Characteristics'!H:H,MATCH($C516,'Policy Characteristics'!$C:$C,0))),"",INDEX('Policy Characteristics'!H:H,MATCH($C516,'Policy Characteristics'!$C:$C,0)))</f>
        <v>1</v>
      </c>
      <c r="O516" s="354" t="str">
        <f>IF(ISBLANK(INDEX('Policy Characteristics'!I:I,MATCH($C516,'Policy Characteristics'!$C:$C,0))),"",INDEX('Policy Characteristics'!I:I,MATCH($C516,'Policy Characteristics'!$C:$C,0)))</f>
        <v>thousand KRW/kWh</v>
      </c>
      <c r="P516" s="3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4" t="str">
        <f>IF(ISBLANK(INDEX('Policy Characteristics'!K:K,MATCH($C516,'Policy Characteristics'!$C:$C,0))),"",INDEX('Policy Characteristics'!K:K,MATCH($C516,'Policy Characteristics'!$C:$C,0)))</f>
        <v>electricity-sector-main.html#subsidies</v>
      </c>
      <c r="R516" s="354" t="str">
        <f>IF(ISBLANK(INDEX('Policy Characteristics'!L:L,MATCH($C516,'Policy Characteristics'!$C:$C,0))),"",INDEX('Policy Characteristics'!L:L,MATCH($C516,'Policy Characteristics'!$C:$C,0)))</f>
        <v>subsidy-for-electricity-production.html</v>
      </c>
      <c r="S516" s="348"/>
    </row>
    <row r="517" spans="1:19" ht="20" customHeight="1">
      <c r="A517" s="354" t="str">
        <f>IF(ISBLANK(INDEX('Policy Characteristics'!A:A,MATCH($C517,'Policy Characteristics'!$C:$C,0))),"",INDEX('Policy Characteristics'!A:A,MATCH($C517,'Policy Characteristics'!$C:$C,0)))</f>
        <v>Electricity Supply</v>
      </c>
      <c r="B517" s="366" t="str">
        <f>IF(ISBLANK(INDEX('Policy Characteristics'!B:B,MATCH($C517,'Policy Characteristics'!$C:$C,0))),"",INDEX('Policy Characteristics'!B:B,MATCH($C517,'Policy Characteristics'!$C:$C,0)))</f>
        <v>Subsidy for Electricity Production</v>
      </c>
      <c r="C517" s="354" t="str">
        <f t="shared" si="29"/>
        <v>Subsidy for Elec Production by Fuel</v>
      </c>
      <c r="D517" s="348" t="s">
        <v>758</v>
      </c>
      <c r="E517" s="253"/>
      <c r="F517" s="348" t="s">
        <v>759</v>
      </c>
      <c r="G517" s="348"/>
      <c r="H517" s="18">
        <v>1597</v>
      </c>
      <c r="I517" s="369" t="s">
        <v>680</v>
      </c>
      <c r="J517" s="368" t="str">
        <f>IF(ISBLANK(INDEX('Policy Characteristics'!D:D,MATCH($C517,'Policy Characteristics'!$C:$C,0))),"",INDEX('Policy Characteristics'!D:D,MATCH($C517,'Policy Characteristics'!$C:$C,0)))</f>
        <v>Subsidy for Electricity Production</v>
      </c>
      <c r="K517" s="354" t="str">
        <f>IF(ISBLANK(INDEX('Policy Characteristics'!E:E,MATCH($C517,'Policy Characteristics'!$C:$C,0))),"",INDEX('Policy Characteristics'!E:E,MATCH($C517,'Policy Characteristics'!$C:$C,0)))</f>
        <v>elec generation subsidy</v>
      </c>
      <c r="L517" s="354">
        <f>IF(ISBLANK(INDEX('Policy Characteristics'!F:F,MATCH($C517,'Policy Characteristics'!$C:$C,0))),"",INDEX('Policy Characteristics'!F:F,MATCH($C517,'Policy Characteristics'!$C:$C,0)))</f>
        <v>0</v>
      </c>
      <c r="M517" s="354">
        <f>IF(ISBLANK(INDEX('Policy Characteristics'!G:G,MATCH($C517,'Policy Characteristics'!$C:$C,0))),"",INDEX('Policy Characteristics'!G:G,MATCH($C517,'Policy Characteristics'!$C:$C,0)))</f>
        <v>100</v>
      </c>
      <c r="N517" s="354">
        <f>IF(ISBLANK(INDEX('Policy Characteristics'!H:H,MATCH($C517,'Policy Characteristics'!$C:$C,0))),"",INDEX('Policy Characteristics'!H:H,MATCH($C517,'Policy Characteristics'!$C:$C,0)))</f>
        <v>1</v>
      </c>
      <c r="O517" s="354" t="str">
        <f>IF(ISBLANK(INDEX('Policy Characteristics'!I:I,MATCH($C517,'Policy Characteristics'!$C:$C,0))),"",INDEX('Policy Characteristics'!I:I,MATCH($C517,'Policy Characteristics'!$C:$C,0)))</f>
        <v>thousand KRW/kWh</v>
      </c>
      <c r="P517" s="3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4" t="str">
        <f>IF(ISBLANK(INDEX('Policy Characteristics'!K:K,MATCH($C517,'Policy Characteristics'!$C:$C,0))),"",INDEX('Policy Characteristics'!K:K,MATCH($C517,'Policy Characteristics'!$C:$C,0)))</f>
        <v>electricity-sector-main.html#subsidies</v>
      </c>
      <c r="R517" s="354" t="str">
        <f>IF(ISBLANK(INDEX('Policy Characteristics'!L:L,MATCH($C517,'Policy Characteristics'!$C:$C,0))),"",INDEX('Policy Characteristics'!L:L,MATCH($C517,'Policy Characteristics'!$C:$C,0)))</f>
        <v>subsidy-for-electricity-production.html</v>
      </c>
      <c r="S517" s="348"/>
    </row>
    <row r="518" spans="1:19" ht="20" customHeight="1">
      <c r="A518" s="354" t="str">
        <f>IF(ISBLANK(INDEX('Policy Characteristics'!A:A,MATCH($C518,'Policy Characteristics'!$C:$C,0))),"",INDEX('Policy Characteristics'!A:A,MATCH($C518,'Policy Characteristics'!$C:$C,0)))</f>
        <v>Electricity Supply</v>
      </c>
      <c r="B518" s="366" t="str">
        <f>IF(ISBLANK(INDEX('Policy Characteristics'!B:B,MATCH($C518,'Policy Characteristics'!$C:$C,0))),"",INDEX('Policy Characteristics'!B:B,MATCH($C518,'Policy Characteristics'!$C:$C,0)))</f>
        <v>Subsidy for Electricity Production</v>
      </c>
      <c r="C518" s="354" t="str">
        <f t="shared" si="29"/>
        <v>Subsidy for Elec Production by Fuel</v>
      </c>
      <c r="D518" s="348" t="s">
        <v>760</v>
      </c>
      <c r="E518" s="253"/>
      <c r="F518" s="348" t="s">
        <v>761</v>
      </c>
      <c r="G518" s="348"/>
      <c r="H518" s="18">
        <v>1580</v>
      </c>
      <c r="I518" s="369" t="s">
        <v>680</v>
      </c>
      <c r="J518" s="368" t="str">
        <f>IF(ISBLANK(INDEX('Policy Characteristics'!D:D,MATCH($C518,'Policy Characteristics'!$C:$C,0))),"",INDEX('Policy Characteristics'!D:D,MATCH($C518,'Policy Characteristics'!$C:$C,0)))</f>
        <v>Subsidy for Electricity Production</v>
      </c>
      <c r="K518" s="354" t="str">
        <f>IF(ISBLANK(INDEX('Policy Characteristics'!E:E,MATCH($C518,'Policy Characteristics'!$C:$C,0))),"",INDEX('Policy Characteristics'!E:E,MATCH($C518,'Policy Characteristics'!$C:$C,0)))</f>
        <v>elec generation subsidy</v>
      </c>
      <c r="L518" s="354">
        <f>IF(ISBLANK(INDEX('Policy Characteristics'!F:F,MATCH($C518,'Policy Characteristics'!$C:$C,0))),"",INDEX('Policy Characteristics'!F:F,MATCH($C518,'Policy Characteristics'!$C:$C,0)))</f>
        <v>0</v>
      </c>
      <c r="M518" s="354">
        <f>IF(ISBLANK(INDEX('Policy Characteristics'!G:G,MATCH($C518,'Policy Characteristics'!$C:$C,0))),"",INDEX('Policy Characteristics'!G:G,MATCH($C518,'Policy Characteristics'!$C:$C,0)))</f>
        <v>100</v>
      </c>
      <c r="N518" s="354">
        <f>IF(ISBLANK(INDEX('Policy Characteristics'!H:H,MATCH($C518,'Policy Characteristics'!$C:$C,0))),"",INDEX('Policy Characteristics'!H:H,MATCH($C518,'Policy Characteristics'!$C:$C,0)))</f>
        <v>1</v>
      </c>
      <c r="O518" s="354" t="str">
        <f>IF(ISBLANK(INDEX('Policy Characteristics'!I:I,MATCH($C518,'Policy Characteristics'!$C:$C,0))),"",INDEX('Policy Characteristics'!I:I,MATCH($C518,'Policy Characteristics'!$C:$C,0)))</f>
        <v>thousand KRW/kWh</v>
      </c>
      <c r="P518" s="3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4" t="str">
        <f>IF(ISBLANK(INDEX('Policy Characteristics'!K:K,MATCH($C518,'Policy Characteristics'!$C:$C,0))),"",INDEX('Policy Characteristics'!K:K,MATCH($C518,'Policy Characteristics'!$C:$C,0)))</f>
        <v>electricity-sector-main.html#subsidies</v>
      </c>
      <c r="R518" s="354" t="str">
        <f>IF(ISBLANK(INDEX('Policy Characteristics'!L:L,MATCH($C518,'Policy Characteristics'!$C:$C,0))),"",INDEX('Policy Characteristics'!L:L,MATCH($C518,'Policy Characteristics'!$C:$C,0)))</f>
        <v>subsidy-for-electricity-production.html</v>
      </c>
      <c r="S518" s="348"/>
    </row>
    <row r="519" spans="1:19" ht="20" customHeight="1">
      <c r="A519" s="354" t="str">
        <f>IF(ISBLANK(INDEX('Policy Characteristics'!A:A,MATCH($C519,'Policy Characteristics'!$C:$C,0))),"",INDEX('Policy Characteristics'!A:A,MATCH($C519,'Policy Characteristics'!$C:$C,0)))</f>
        <v>Electricity Supply</v>
      </c>
      <c r="B519" s="366" t="str">
        <f>IF(ISBLANK(INDEX('Policy Characteristics'!B:B,MATCH($C519,'Policy Characteristics'!$C:$C,0))),"",INDEX('Policy Characteristics'!B:B,MATCH($C519,'Policy Characteristics'!$C:$C,0)))</f>
        <v>Subsidy for Electricity Production</v>
      </c>
      <c r="C519" s="354" t="str">
        <f t="shared" si="29"/>
        <v>Subsidy for Elec Production by Fuel</v>
      </c>
      <c r="D519" s="348" t="s">
        <v>762</v>
      </c>
      <c r="E519" s="253"/>
      <c r="F519" s="348" t="s">
        <v>763</v>
      </c>
      <c r="G519" s="348"/>
      <c r="H519" s="18">
        <v>1582</v>
      </c>
      <c r="I519" s="367" t="s">
        <v>670</v>
      </c>
      <c r="J519" s="368" t="str">
        <f>IF(ISBLANK(INDEX('Policy Characteristics'!D:D,MATCH($C519,'Policy Characteristics'!$C:$C,0))),"",INDEX('Policy Characteristics'!D:D,MATCH($C519,'Policy Characteristics'!$C:$C,0)))</f>
        <v>Subsidy for Electricity Production</v>
      </c>
      <c r="K519" s="354" t="str">
        <f>IF(ISBLANK(INDEX('Policy Characteristics'!E:E,MATCH($C519,'Policy Characteristics'!$C:$C,0))),"",INDEX('Policy Characteristics'!E:E,MATCH($C519,'Policy Characteristics'!$C:$C,0)))</f>
        <v>elec generation subsidy</v>
      </c>
      <c r="L519" s="354">
        <f>IF(ISBLANK(INDEX('Policy Characteristics'!F:F,MATCH($C519,'Policy Characteristics'!$C:$C,0))),"",INDEX('Policy Characteristics'!F:F,MATCH($C519,'Policy Characteristics'!$C:$C,0)))</f>
        <v>0</v>
      </c>
      <c r="M519" s="354">
        <f>IF(ISBLANK(INDEX('Policy Characteristics'!G:G,MATCH($C519,'Policy Characteristics'!$C:$C,0))),"",INDEX('Policy Characteristics'!G:G,MATCH($C519,'Policy Characteristics'!$C:$C,0)))</f>
        <v>100</v>
      </c>
      <c r="N519" s="354">
        <f>IF(ISBLANK(INDEX('Policy Characteristics'!H:H,MATCH($C519,'Policy Characteristics'!$C:$C,0))),"",INDEX('Policy Characteristics'!H:H,MATCH($C519,'Policy Characteristics'!$C:$C,0)))</f>
        <v>1</v>
      </c>
      <c r="O519" s="354" t="str">
        <f>IF(ISBLANK(INDEX('Policy Characteristics'!I:I,MATCH($C519,'Policy Characteristics'!$C:$C,0))),"",INDEX('Policy Characteristics'!I:I,MATCH($C519,'Policy Characteristics'!$C:$C,0)))</f>
        <v>thousand KRW/kWh</v>
      </c>
      <c r="P519" s="3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4" t="str">
        <f>IF(ISBLANK(INDEX('Policy Characteristics'!K:K,MATCH($C519,'Policy Characteristics'!$C:$C,0))),"",INDEX('Policy Characteristics'!K:K,MATCH($C519,'Policy Characteristics'!$C:$C,0)))</f>
        <v>electricity-sector-main.html#subsidies</v>
      </c>
      <c r="R519" s="354" t="str">
        <f>IF(ISBLANK(INDEX('Policy Characteristics'!L:L,MATCH($C519,'Policy Characteristics'!$C:$C,0))),"",INDEX('Policy Characteristics'!L:L,MATCH($C519,'Policy Characteristics'!$C:$C,0)))</f>
        <v>subsidy-for-electricity-production.html</v>
      </c>
      <c r="S519" s="348"/>
    </row>
    <row r="520" spans="1:19" ht="20" customHeight="1">
      <c r="A520" s="354" t="str">
        <f>IF(ISBLANK(INDEX('Policy Characteristics'!A:A,MATCH($C520,'Policy Characteristics'!$C:$C,0))),"",INDEX('Policy Characteristics'!A:A,MATCH($C520,'Policy Characteristics'!$C:$C,0)))</f>
        <v>Electricity Supply</v>
      </c>
      <c r="B520" s="366" t="str">
        <f>IF(ISBLANK(INDEX('Policy Characteristics'!B:B,MATCH($C520,'Policy Characteristics'!$C:$C,0))),"",INDEX('Policy Characteristics'!B:B,MATCH($C520,'Policy Characteristics'!$C:$C,0)))</f>
        <v>Subsidy for Electricity Production</v>
      </c>
      <c r="C520" s="354" t="str">
        <f t="shared" si="29"/>
        <v>Subsidy for Elec Production by Fuel</v>
      </c>
      <c r="D520" s="348" t="s">
        <v>764</v>
      </c>
      <c r="E520" s="253"/>
      <c r="F520" s="348" t="s">
        <v>765</v>
      </c>
      <c r="G520" s="348"/>
      <c r="H520" s="18">
        <v>1584</v>
      </c>
      <c r="I520" s="369" t="s">
        <v>680</v>
      </c>
      <c r="J520" s="368" t="str">
        <f>IF(ISBLANK(INDEX('Policy Characteristics'!D:D,MATCH($C520,'Policy Characteristics'!$C:$C,0))),"",INDEX('Policy Characteristics'!D:D,MATCH($C520,'Policy Characteristics'!$C:$C,0)))</f>
        <v>Subsidy for Electricity Production</v>
      </c>
      <c r="K520" s="354" t="str">
        <f>IF(ISBLANK(INDEX('Policy Characteristics'!E:E,MATCH($C520,'Policy Characteristics'!$C:$C,0))),"",INDEX('Policy Characteristics'!E:E,MATCH($C520,'Policy Characteristics'!$C:$C,0)))</f>
        <v>elec generation subsidy</v>
      </c>
      <c r="L520" s="354">
        <f>IF(ISBLANK(INDEX('Policy Characteristics'!F:F,MATCH($C520,'Policy Characteristics'!$C:$C,0))),"",INDEX('Policy Characteristics'!F:F,MATCH($C520,'Policy Characteristics'!$C:$C,0)))</f>
        <v>0</v>
      </c>
      <c r="M520" s="354">
        <f>IF(ISBLANK(INDEX('Policy Characteristics'!G:G,MATCH($C520,'Policy Characteristics'!$C:$C,0))),"",INDEX('Policy Characteristics'!G:G,MATCH($C520,'Policy Characteristics'!$C:$C,0)))</f>
        <v>100</v>
      </c>
      <c r="N520" s="354">
        <f>IF(ISBLANK(INDEX('Policy Characteristics'!H:H,MATCH($C520,'Policy Characteristics'!$C:$C,0))),"",INDEX('Policy Characteristics'!H:H,MATCH($C520,'Policy Characteristics'!$C:$C,0)))</f>
        <v>1</v>
      </c>
      <c r="O520" s="354" t="str">
        <f>IF(ISBLANK(INDEX('Policy Characteristics'!I:I,MATCH($C520,'Policy Characteristics'!$C:$C,0))),"",INDEX('Policy Characteristics'!I:I,MATCH($C520,'Policy Characteristics'!$C:$C,0)))</f>
        <v>thousand KRW/kWh</v>
      </c>
      <c r="P520" s="3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4" t="str">
        <f>IF(ISBLANK(INDEX('Policy Characteristics'!K:K,MATCH($C520,'Policy Characteristics'!$C:$C,0))),"",INDEX('Policy Characteristics'!K:K,MATCH($C520,'Policy Characteristics'!$C:$C,0)))</f>
        <v>electricity-sector-main.html#subsidies</v>
      </c>
      <c r="R520" s="354" t="str">
        <f>IF(ISBLANK(INDEX('Policy Characteristics'!L:L,MATCH($C520,'Policy Characteristics'!$C:$C,0))),"",INDEX('Policy Characteristics'!L:L,MATCH($C520,'Policy Characteristics'!$C:$C,0)))</f>
        <v>subsidy-for-electricity-production.html</v>
      </c>
      <c r="S520" s="348"/>
    </row>
    <row r="521" spans="1:19" ht="20" customHeight="1">
      <c r="A521" s="354" t="str">
        <f>IF(ISBLANK(INDEX('Policy Characteristics'!A:A,MATCH($C521,'Policy Characteristics'!$C:$C,0))),"",INDEX('Policy Characteristics'!A:A,MATCH($C521,'Policy Characteristics'!$C:$C,0)))</f>
        <v>Electricity Supply</v>
      </c>
      <c r="B521" s="366" t="str">
        <f>IF(ISBLANK(INDEX('Policy Characteristics'!B:B,MATCH($C521,'Policy Characteristics'!$C:$C,0))),"",INDEX('Policy Characteristics'!B:B,MATCH($C521,'Policy Characteristics'!$C:$C,0)))</f>
        <v>Subsidy for Electricity Production</v>
      </c>
      <c r="C521" s="354" t="str">
        <f t="shared" si="29"/>
        <v>Subsidy for Elec Production by Fuel</v>
      </c>
      <c r="D521" s="348" t="s">
        <v>766</v>
      </c>
      <c r="E521" s="253"/>
      <c r="F521" s="348" t="s">
        <v>767</v>
      </c>
      <c r="G521" s="348"/>
      <c r="H521" s="18">
        <v>1586</v>
      </c>
      <c r="I521" s="369" t="s">
        <v>680</v>
      </c>
      <c r="J521" s="368" t="str">
        <f>IF(ISBLANK(INDEX('Policy Characteristics'!D:D,MATCH($C521,'Policy Characteristics'!$C:$C,0))),"",INDEX('Policy Characteristics'!D:D,MATCH($C521,'Policy Characteristics'!$C:$C,0)))</f>
        <v>Subsidy for Electricity Production</v>
      </c>
      <c r="K521" s="354" t="str">
        <f>IF(ISBLANK(INDEX('Policy Characteristics'!E:E,MATCH($C521,'Policy Characteristics'!$C:$C,0))),"",INDEX('Policy Characteristics'!E:E,MATCH($C521,'Policy Characteristics'!$C:$C,0)))</f>
        <v>elec generation subsidy</v>
      </c>
      <c r="L521" s="354">
        <f>IF(ISBLANK(INDEX('Policy Characteristics'!F:F,MATCH($C521,'Policy Characteristics'!$C:$C,0))),"",INDEX('Policy Characteristics'!F:F,MATCH($C521,'Policy Characteristics'!$C:$C,0)))</f>
        <v>0</v>
      </c>
      <c r="M521" s="354">
        <f>IF(ISBLANK(INDEX('Policy Characteristics'!G:G,MATCH($C521,'Policy Characteristics'!$C:$C,0))),"",INDEX('Policy Characteristics'!G:G,MATCH($C521,'Policy Characteristics'!$C:$C,0)))</f>
        <v>100</v>
      </c>
      <c r="N521" s="354">
        <f>IF(ISBLANK(INDEX('Policy Characteristics'!H:H,MATCH($C521,'Policy Characteristics'!$C:$C,0))),"",INDEX('Policy Characteristics'!H:H,MATCH($C521,'Policy Characteristics'!$C:$C,0)))</f>
        <v>1</v>
      </c>
      <c r="O521" s="354" t="str">
        <f>IF(ISBLANK(INDEX('Policy Characteristics'!I:I,MATCH($C521,'Policy Characteristics'!$C:$C,0))),"",INDEX('Policy Characteristics'!I:I,MATCH($C521,'Policy Characteristics'!$C:$C,0)))</f>
        <v>thousand KRW/kWh</v>
      </c>
      <c r="P521" s="3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4" t="str">
        <f>IF(ISBLANK(INDEX('Policy Characteristics'!K:K,MATCH($C521,'Policy Characteristics'!$C:$C,0))),"",INDEX('Policy Characteristics'!K:K,MATCH($C521,'Policy Characteristics'!$C:$C,0)))</f>
        <v>electricity-sector-main.html#subsidies</v>
      </c>
      <c r="R521" s="354" t="str">
        <f>IF(ISBLANK(INDEX('Policy Characteristics'!L:L,MATCH($C521,'Policy Characteristics'!$C:$C,0))),"",INDEX('Policy Characteristics'!L:L,MATCH($C521,'Policy Characteristics'!$C:$C,0)))</f>
        <v>subsidy-for-electricity-production.html</v>
      </c>
      <c r="S521" s="348"/>
    </row>
    <row r="522" spans="1:19" ht="20" customHeight="1">
      <c r="A522" s="354" t="str">
        <f>IF(ISBLANK(INDEX('Policy Characteristics'!A:A,MATCH($C522,'Policy Characteristics'!$C:$C,0))),"",INDEX('Policy Characteristics'!A:A,MATCH($C522,'Policy Characteristics'!$C:$C,0)))</f>
        <v>Electricity Supply</v>
      </c>
      <c r="B522" s="366" t="str">
        <f>IF(ISBLANK(INDEX('Policy Characteristics'!B:B,MATCH($C522,'Policy Characteristics'!$C:$C,0))),"",INDEX('Policy Characteristics'!B:B,MATCH($C522,'Policy Characteristics'!$C:$C,0)))</f>
        <v>Subsidy for Electricity Production</v>
      </c>
      <c r="C522" s="354" t="str">
        <f t="shared" si="29"/>
        <v>Subsidy for Elec Production by Fuel</v>
      </c>
      <c r="D522" s="348" t="s">
        <v>768</v>
      </c>
      <c r="E522" s="253"/>
      <c r="F522" s="348" t="s">
        <v>769</v>
      </c>
      <c r="G522" s="348"/>
      <c r="H522" s="18">
        <v>1588</v>
      </c>
      <c r="I522" s="369" t="s">
        <v>670</v>
      </c>
      <c r="J522" s="368" t="str">
        <f>IF(ISBLANK(INDEX('Policy Characteristics'!D:D,MATCH($C522,'Policy Characteristics'!$C:$C,0))),"",INDEX('Policy Characteristics'!D:D,MATCH($C522,'Policy Characteristics'!$C:$C,0)))</f>
        <v>Subsidy for Electricity Production</v>
      </c>
      <c r="K522" s="354" t="str">
        <f>IF(ISBLANK(INDEX('Policy Characteristics'!E:E,MATCH($C522,'Policy Characteristics'!$C:$C,0))),"",INDEX('Policy Characteristics'!E:E,MATCH($C522,'Policy Characteristics'!$C:$C,0)))</f>
        <v>elec generation subsidy</v>
      </c>
      <c r="L522" s="354">
        <f>IF(ISBLANK(INDEX('Policy Characteristics'!F:F,MATCH($C522,'Policy Characteristics'!$C:$C,0))),"",INDEX('Policy Characteristics'!F:F,MATCH($C522,'Policy Characteristics'!$C:$C,0)))</f>
        <v>0</v>
      </c>
      <c r="M522" s="354">
        <f>IF(ISBLANK(INDEX('Policy Characteristics'!G:G,MATCH($C522,'Policy Characteristics'!$C:$C,0))),"",INDEX('Policy Characteristics'!G:G,MATCH($C522,'Policy Characteristics'!$C:$C,0)))</f>
        <v>100</v>
      </c>
      <c r="N522" s="354">
        <f>IF(ISBLANK(INDEX('Policy Characteristics'!H:H,MATCH($C522,'Policy Characteristics'!$C:$C,0))),"",INDEX('Policy Characteristics'!H:H,MATCH($C522,'Policy Characteristics'!$C:$C,0)))</f>
        <v>1</v>
      </c>
      <c r="O522" s="354" t="str">
        <f>IF(ISBLANK(INDEX('Policy Characteristics'!I:I,MATCH($C522,'Policy Characteristics'!$C:$C,0))),"",INDEX('Policy Characteristics'!I:I,MATCH($C522,'Policy Characteristics'!$C:$C,0)))</f>
        <v>thousand KRW/kWh</v>
      </c>
      <c r="P522" s="3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4" t="str">
        <f>IF(ISBLANK(INDEX('Policy Characteristics'!K:K,MATCH($C522,'Policy Characteristics'!$C:$C,0))),"",INDEX('Policy Characteristics'!K:K,MATCH($C522,'Policy Characteristics'!$C:$C,0)))</f>
        <v>electricity-sector-main.html#subsidies</v>
      </c>
      <c r="R522" s="354" t="str">
        <f>IF(ISBLANK(INDEX('Policy Characteristics'!L:L,MATCH($C522,'Policy Characteristics'!$C:$C,0))),"",INDEX('Policy Characteristics'!L:L,MATCH($C522,'Policy Characteristics'!$C:$C,0)))</f>
        <v>subsidy-for-electricity-production.html</v>
      </c>
      <c r="S522" s="348"/>
    </row>
    <row r="523" spans="1:19" ht="20" customHeight="1">
      <c r="A523" s="354" t="str">
        <f>IF(ISBLANK(INDEX('Policy Characteristics'!A:A,MATCH($C523,'Policy Characteristics'!$C:$C,0))),"",INDEX('Policy Characteristics'!A:A,MATCH($C523,'Policy Characteristics'!$C:$C,0)))</f>
        <v>Electricity Supply</v>
      </c>
      <c r="B523" s="366" t="str">
        <f>IF(ISBLANK(INDEX('Policy Characteristics'!B:B,MATCH($C523,'Policy Characteristics'!$C:$C,0))),"",INDEX('Policy Characteristics'!B:B,MATCH($C523,'Policy Characteristics'!$C:$C,0)))</f>
        <v>Subsidy for Electricity Production</v>
      </c>
      <c r="C523" s="354" t="str">
        <f t="shared" si="29"/>
        <v>Subsidy for Elec Production by Fuel</v>
      </c>
      <c r="D523" s="348" t="s">
        <v>770</v>
      </c>
      <c r="E523" s="253"/>
      <c r="F523" s="348" t="s">
        <v>771</v>
      </c>
      <c r="G523" s="348"/>
      <c r="H523" s="18">
        <v>1797</v>
      </c>
      <c r="I523" s="369" t="s">
        <v>670</v>
      </c>
      <c r="J523" s="368" t="str">
        <f>IF(ISBLANK(INDEX('Policy Characteristics'!D:D,MATCH($C523,'Policy Characteristics'!$C:$C,0))),"",INDEX('Policy Characteristics'!D:D,MATCH($C523,'Policy Characteristics'!$C:$C,0)))</f>
        <v>Subsidy for Electricity Production</v>
      </c>
      <c r="K523" s="354" t="str">
        <f>IF(ISBLANK(INDEX('Policy Characteristics'!E:E,MATCH($C523,'Policy Characteristics'!$C:$C,0))),"",INDEX('Policy Characteristics'!E:E,MATCH($C523,'Policy Characteristics'!$C:$C,0)))</f>
        <v>elec generation subsidy</v>
      </c>
      <c r="L523" s="354">
        <f>IF(ISBLANK(INDEX('Policy Characteristics'!F:F,MATCH($C523,'Policy Characteristics'!$C:$C,0))),"",INDEX('Policy Characteristics'!F:F,MATCH($C523,'Policy Characteristics'!$C:$C,0)))</f>
        <v>0</v>
      </c>
      <c r="M523" s="354">
        <f>IF(ISBLANK(INDEX('Policy Characteristics'!G:G,MATCH($C523,'Policy Characteristics'!$C:$C,0))),"",INDEX('Policy Characteristics'!G:G,MATCH($C523,'Policy Characteristics'!$C:$C,0)))</f>
        <v>100</v>
      </c>
      <c r="N523" s="354">
        <f>IF(ISBLANK(INDEX('Policy Characteristics'!H:H,MATCH($C523,'Policy Characteristics'!$C:$C,0))),"",INDEX('Policy Characteristics'!H:H,MATCH($C523,'Policy Characteristics'!$C:$C,0)))</f>
        <v>1</v>
      </c>
      <c r="O523" s="354" t="str">
        <f>IF(ISBLANK(INDEX('Policy Characteristics'!I:I,MATCH($C523,'Policy Characteristics'!$C:$C,0))),"",INDEX('Policy Characteristics'!I:I,MATCH($C523,'Policy Characteristics'!$C:$C,0)))</f>
        <v>thousand KRW/kWh</v>
      </c>
      <c r="P523" s="3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4" t="str">
        <f>IF(ISBLANK(INDEX('Policy Characteristics'!K:K,MATCH($C523,'Policy Characteristics'!$C:$C,0))),"",INDEX('Policy Characteristics'!K:K,MATCH($C523,'Policy Characteristics'!$C:$C,0)))</f>
        <v>electricity-sector-main.html#subsidies</v>
      </c>
      <c r="R523" s="354" t="str">
        <f>IF(ISBLANK(INDEX('Policy Characteristics'!L:L,MATCH($C523,'Policy Characteristics'!$C:$C,0))),"",INDEX('Policy Characteristics'!L:L,MATCH($C523,'Policy Characteristics'!$C:$C,0)))</f>
        <v>subsidy-for-electricity-production.html</v>
      </c>
      <c r="S523" s="348"/>
    </row>
    <row r="524" spans="1:19" ht="20" customHeight="1">
      <c r="A524" s="354" t="str">
        <f>IF(ISBLANK(INDEX('Policy Characteristics'!A:A,MATCH($C524,'Policy Characteristics'!$C:$C,0))),"",INDEX('Policy Characteristics'!A:A,MATCH($C524,'Policy Characteristics'!$C:$C,0)))</f>
        <v>Electricity Supply</v>
      </c>
      <c r="B524" s="366" t="str">
        <f>IF(ISBLANK(INDEX('Policy Characteristics'!B:B,MATCH($C524,'Policy Characteristics'!$C:$C,0))),"",INDEX('Policy Characteristics'!B:B,MATCH($C524,'Policy Characteristics'!$C:$C,0)))</f>
        <v>Subsidy for Electricity Production</v>
      </c>
      <c r="C524" s="354" t="str">
        <f t="shared" si="29"/>
        <v>Subsidy for Elec Production by Fuel</v>
      </c>
      <c r="D524" s="348" t="s">
        <v>772</v>
      </c>
      <c r="E524" s="253"/>
      <c r="F524" s="348" t="s">
        <v>773</v>
      </c>
      <c r="G524" s="348"/>
      <c r="H524" s="18">
        <v>1798</v>
      </c>
      <c r="I524" s="369" t="s">
        <v>670</v>
      </c>
      <c r="J524" s="368" t="str">
        <f>IF(ISBLANK(INDEX('Policy Characteristics'!D:D,MATCH($C524,'Policy Characteristics'!$C:$C,0))),"",INDEX('Policy Characteristics'!D:D,MATCH($C524,'Policy Characteristics'!$C:$C,0)))</f>
        <v>Subsidy for Electricity Production</v>
      </c>
      <c r="K524" s="354" t="str">
        <f>IF(ISBLANK(INDEX('Policy Characteristics'!E:E,MATCH($C524,'Policy Characteristics'!$C:$C,0))),"",INDEX('Policy Characteristics'!E:E,MATCH($C524,'Policy Characteristics'!$C:$C,0)))</f>
        <v>elec generation subsidy</v>
      </c>
      <c r="L524" s="354">
        <f>IF(ISBLANK(INDEX('Policy Characteristics'!F:F,MATCH($C524,'Policy Characteristics'!$C:$C,0))),"",INDEX('Policy Characteristics'!F:F,MATCH($C524,'Policy Characteristics'!$C:$C,0)))</f>
        <v>0</v>
      </c>
      <c r="M524" s="354">
        <f>IF(ISBLANK(INDEX('Policy Characteristics'!G:G,MATCH($C524,'Policy Characteristics'!$C:$C,0))),"",INDEX('Policy Characteristics'!G:G,MATCH($C524,'Policy Characteristics'!$C:$C,0)))</f>
        <v>100</v>
      </c>
      <c r="N524" s="354">
        <f>IF(ISBLANK(INDEX('Policy Characteristics'!H:H,MATCH($C524,'Policy Characteristics'!$C:$C,0))),"",INDEX('Policy Characteristics'!H:H,MATCH($C524,'Policy Characteristics'!$C:$C,0)))</f>
        <v>1</v>
      </c>
      <c r="O524" s="354" t="str">
        <f>IF(ISBLANK(INDEX('Policy Characteristics'!I:I,MATCH($C524,'Policy Characteristics'!$C:$C,0))),"",INDEX('Policy Characteristics'!I:I,MATCH($C524,'Policy Characteristics'!$C:$C,0)))</f>
        <v>thousand KRW/kWh</v>
      </c>
      <c r="P524" s="3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4" t="str">
        <f>IF(ISBLANK(INDEX('Policy Characteristics'!K:K,MATCH($C524,'Policy Characteristics'!$C:$C,0))),"",INDEX('Policy Characteristics'!K:K,MATCH($C524,'Policy Characteristics'!$C:$C,0)))</f>
        <v>electricity-sector-main.html#subsidies</v>
      </c>
      <c r="R524" s="354" t="str">
        <f>IF(ISBLANK(INDEX('Policy Characteristics'!L:L,MATCH($C524,'Policy Characteristics'!$C:$C,0))),"",INDEX('Policy Characteristics'!L:L,MATCH($C524,'Policy Characteristics'!$C:$C,0)))</f>
        <v>subsidy-for-electricity-production.html</v>
      </c>
      <c r="S524" s="348"/>
    </row>
    <row r="525" spans="1:19" ht="20" customHeight="1">
      <c r="A525" s="354" t="str">
        <f>IF(ISBLANK(INDEX('Policy Characteristics'!A:A,MATCH($C525,'Policy Characteristics'!$C:$C,0))),"",INDEX('Policy Characteristics'!A:A,MATCH($C525,'Policy Characteristics'!$C:$C,0)))</f>
        <v>Electricity Supply</v>
      </c>
      <c r="B525" s="366" t="str">
        <f>IF(ISBLANK(INDEX('Policy Characteristics'!B:B,MATCH($C525,'Policy Characteristics'!$C:$C,0))),"",INDEX('Policy Characteristics'!B:B,MATCH($C525,'Policy Characteristics'!$C:$C,0)))</f>
        <v>Subsidy for Electricity Production</v>
      </c>
      <c r="C525" s="354" t="str">
        <f t="shared" si="29"/>
        <v>Subsidy for Elec Production by Fuel</v>
      </c>
      <c r="D525" s="348" t="s">
        <v>774</v>
      </c>
      <c r="E525" s="253"/>
      <c r="F525" s="348" t="s">
        <v>775</v>
      </c>
      <c r="G525" s="348"/>
      <c r="H525" s="18">
        <v>1799</v>
      </c>
      <c r="I525" s="369" t="s">
        <v>670</v>
      </c>
      <c r="J525" s="368" t="str">
        <f>IF(ISBLANK(INDEX('Policy Characteristics'!D:D,MATCH($C525,'Policy Characteristics'!$C:$C,0))),"",INDEX('Policy Characteristics'!D:D,MATCH($C525,'Policy Characteristics'!$C:$C,0)))</f>
        <v>Subsidy for Electricity Production</v>
      </c>
      <c r="K525" s="354" t="str">
        <f>IF(ISBLANK(INDEX('Policy Characteristics'!E:E,MATCH($C525,'Policy Characteristics'!$C:$C,0))),"",INDEX('Policy Characteristics'!E:E,MATCH($C525,'Policy Characteristics'!$C:$C,0)))</f>
        <v>elec generation subsidy</v>
      </c>
      <c r="L525" s="354">
        <f>IF(ISBLANK(INDEX('Policy Characteristics'!F:F,MATCH($C525,'Policy Characteristics'!$C:$C,0))),"",INDEX('Policy Characteristics'!F:F,MATCH($C525,'Policy Characteristics'!$C:$C,0)))</f>
        <v>0</v>
      </c>
      <c r="M525" s="354">
        <f>IF(ISBLANK(INDEX('Policy Characteristics'!G:G,MATCH($C525,'Policy Characteristics'!$C:$C,0))),"",INDEX('Policy Characteristics'!G:G,MATCH($C525,'Policy Characteristics'!$C:$C,0)))</f>
        <v>100</v>
      </c>
      <c r="N525" s="354">
        <f>IF(ISBLANK(INDEX('Policy Characteristics'!H:H,MATCH($C525,'Policy Characteristics'!$C:$C,0))),"",INDEX('Policy Characteristics'!H:H,MATCH($C525,'Policy Characteristics'!$C:$C,0)))</f>
        <v>1</v>
      </c>
      <c r="O525" s="354" t="str">
        <f>IF(ISBLANK(INDEX('Policy Characteristics'!I:I,MATCH($C525,'Policy Characteristics'!$C:$C,0))),"",INDEX('Policy Characteristics'!I:I,MATCH($C525,'Policy Characteristics'!$C:$C,0)))</f>
        <v>thousand KRW/kWh</v>
      </c>
      <c r="P525" s="3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4" t="str">
        <f>IF(ISBLANK(INDEX('Policy Characteristics'!K:K,MATCH($C525,'Policy Characteristics'!$C:$C,0))),"",INDEX('Policy Characteristics'!K:K,MATCH($C525,'Policy Characteristics'!$C:$C,0)))</f>
        <v>electricity-sector-main.html#subsidies</v>
      </c>
      <c r="R525" s="354" t="str">
        <f>IF(ISBLANK(INDEX('Policy Characteristics'!L:L,MATCH($C525,'Policy Characteristics'!$C:$C,0))),"",INDEX('Policy Characteristics'!L:L,MATCH($C525,'Policy Characteristics'!$C:$C,0)))</f>
        <v>subsidy-for-electricity-production.html</v>
      </c>
      <c r="S525" s="348"/>
    </row>
    <row r="526" spans="1:19" ht="20" customHeight="1">
      <c r="A526" s="354" t="str">
        <f>IF(ISBLANK(INDEX('Policy Characteristics'!A:A,MATCH($C526,'Policy Characteristics'!$C:$C,0))),"",INDEX('Policy Characteristics'!A:A,MATCH($C526,'Policy Characteristics'!$C:$C,0)))</f>
        <v>Electricity Supply</v>
      </c>
      <c r="B526" s="366" t="str">
        <f>IF(ISBLANK(INDEX('Policy Characteristics'!B:B,MATCH($C526,'Policy Characteristics'!$C:$C,0))),"",INDEX('Policy Characteristics'!B:B,MATCH($C526,'Policy Characteristics'!$C:$C,0)))</f>
        <v>Subsidy for Electricity Production</v>
      </c>
      <c r="C526" s="354" t="str">
        <f t="shared" si="29"/>
        <v>Subsidy for Elec Production by Fuel</v>
      </c>
      <c r="D526" s="348" t="s">
        <v>776</v>
      </c>
      <c r="E526" s="253"/>
      <c r="F526" s="348" t="s">
        <v>777</v>
      </c>
      <c r="G526" s="348"/>
      <c r="H526" s="18">
        <v>1800</v>
      </c>
      <c r="I526" s="369" t="s">
        <v>670</v>
      </c>
      <c r="J526" s="368" t="str">
        <f>IF(ISBLANK(INDEX('Policy Characteristics'!D:D,MATCH($C526,'Policy Characteristics'!$C:$C,0))),"",INDEX('Policy Characteristics'!D:D,MATCH($C526,'Policy Characteristics'!$C:$C,0)))</f>
        <v>Subsidy for Electricity Production</v>
      </c>
      <c r="K526" s="354" t="str">
        <f>IF(ISBLANK(INDEX('Policy Characteristics'!E:E,MATCH($C526,'Policy Characteristics'!$C:$C,0))),"",INDEX('Policy Characteristics'!E:E,MATCH($C526,'Policy Characteristics'!$C:$C,0)))</f>
        <v>elec generation subsidy</v>
      </c>
      <c r="L526" s="354">
        <f>IF(ISBLANK(INDEX('Policy Characteristics'!F:F,MATCH($C526,'Policy Characteristics'!$C:$C,0))),"",INDEX('Policy Characteristics'!F:F,MATCH($C526,'Policy Characteristics'!$C:$C,0)))</f>
        <v>0</v>
      </c>
      <c r="M526" s="354">
        <f>IF(ISBLANK(INDEX('Policy Characteristics'!G:G,MATCH($C526,'Policy Characteristics'!$C:$C,0))),"",INDEX('Policy Characteristics'!G:G,MATCH($C526,'Policy Characteristics'!$C:$C,0)))</f>
        <v>100</v>
      </c>
      <c r="N526" s="354">
        <f>IF(ISBLANK(INDEX('Policy Characteristics'!H:H,MATCH($C526,'Policy Characteristics'!$C:$C,0))),"",INDEX('Policy Characteristics'!H:H,MATCH($C526,'Policy Characteristics'!$C:$C,0)))</f>
        <v>1</v>
      </c>
      <c r="O526" s="354" t="str">
        <f>IF(ISBLANK(INDEX('Policy Characteristics'!I:I,MATCH($C526,'Policy Characteristics'!$C:$C,0))),"",INDEX('Policy Characteristics'!I:I,MATCH($C526,'Policy Characteristics'!$C:$C,0)))</f>
        <v>thousand KRW/kWh</v>
      </c>
      <c r="P526" s="3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4" t="str">
        <f>IF(ISBLANK(INDEX('Policy Characteristics'!K:K,MATCH($C526,'Policy Characteristics'!$C:$C,0))),"",INDEX('Policy Characteristics'!K:K,MATCH($C526,'Policy Characteristics'!$C:$C,0)))</f>
        <v>electricity-sector-main.html#subsidies</v>
      </c>
      <c r="R526" s="354" t="str">
        <f>IF(ISBLANK(INDEX('Policy Characteristics'!L:L,MATCH($C526,'Policy Characteristics'!$C:$C,0))),"",INDEX('Policy Characteristics'!L:L,MATCH($C526,'Policy Characteristics'!$C:$C,0)))</f>
        <v>subsidy-for-electricity-production.html</v>
      </c>
      <c r="S526" s="348"/>
    </row>
    <row r="527" spans="1:19" ht="20" customHeight="1">
      <c r="A527" s="354" t="str">
        <f>IF(ISBLANK(INDEX('Policy Characteristics'!A:A,MATCH($C527,'Policy Characteristics'!$C:$C,0))),"",INDEX('Policy Characteristics'!A:A,MATCH($C527,'Policy Characteristics'!$C:$C,0)))</f>
        <v>Electricity Supply</v>
      </c>
      <c r="B527" s="366" t="str">
        <f>IF(ISBLANK(INDEX('Policy Characteristics'!B:B,MATCH($C527,'Policy Characteristics'!$C:$C,0))),"",INDEX('Policy Characteristics'!B:B,MATCH($C527,'Policy Characteristics'!$C:$C,0)))</f>
        <v>Subsidy for Electricity Production</v>
      </c>
      <c r="C527" s="354" t="str">
        <f t="shared" si="29"/>
        <v>Subsidy for Elec Production by Fuel</v>
      </c>
      <c r="D527" s="348" t="s">
        <v>778</v>
      </c>
      <c r="E527" s="253"/>
      <c r="F527" s="348" t="s">
        <v>779</v>
      </c>
      <c r="G527" s="348"/>
      <c r="H527" s="18">
        <v>1801</v>
      </c>
      <c r="I527" s="369" t="s">
        <v>670</v>
      </c>
      <c r="J527" s="368" t="str">
        <f>IF(ISBLANK(INDEX('Policy Characteristics'!D:D,MATCH($C527,'Policy Characteristics'!$C:$C,0))),"",INDEX('Policy Characteristics'!D:D,MATCH($C527,'Policy Characteristics'!$C:$C,0)))</f>
        <v>Subsidy for Electricity Production</v>
      </c>
      <c r="K527" s="354" t="str">
        <f>IF(ISBLANK(INDEX('Policy Characteristics'!E:E,MATCH($C527,'Policy Characteristics'!$C:$C,0))),"",INDEX('Policy Characteristics'!E:E,MATCH($C527,'Policy Characteristics'!$C:$C,0)))</f>
        <v>elec generation subsidy</v>
      </c>
      <c r="L527" s="354">
        <f>IF(ISBLANK(INDEX('Policy Characteristics'!F:F,MATCH($C527,'Policy Characteristics'!$C:$C,0))),"",INDEX('Policy Characteristics'!F:F,MATCH($C527,'Policy Characteristics'!$C:$C,0)))</f>
        <v>0</v>
      </c>
      <c r="M527" s="354">
        <f>IF(ISBLANK(INDEX('Policy Characteristics'!G:G,MATCH($C527,'Policy Characteristics'!$C:$C,0))),"",INDEX('Policy Characteristics'!G:G,MATCH($C527,'Policy Characteristics'!$C:$C,0)))</f>
        <v>100</v>
      </c>
      <c r="N527" s="354">
        <f>IF(ISBLANK(INDEX('Policy Characteristics'!H:H,MATCH($C527,'Policy Characteristics'!$C:$C,0))),"",INDEX('Policy Characteristics'!H:H,MATCH($C527,'Policy Characteristics'!$C:$C,0)))</f>
        <v>1</v>
      </c>
      <c r="O527" s="354" t="str">
        <f>IF(ISBLANK(INDEX('Policy Characteristics'!I:I,MATCH($C527,'Policy Characteristics'!$C:$C,0))),"",INDEX('Policy Characteristics'!I:I,MATCH($C527,'Policy Characteristics'!$C:$C,0)))</f>
        <v>thousand KRW/kWh</v>
      </c>
      <c r="P527" s="3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4" t="str">
        <f>IF(ISBLANK(INDEX('Policy Characteristics'!K:K,MATCH($C527,'Policy Characteristics'!$C:$C,0))),"",INDEX('Policy Characteristics'!K:K,MATCH($C527,'Policy Characteristics'!$C:$C,0)))</f>
        <v>electricity-sector-main.html#subsidies</v>
      </c>
      <c r="R527" s="354" t="str">
        <f>IF(ISBLANK(INDEX('Policy Characteristics'!L:L,MATCH($C527,'Policy Characteristics'!$C:$C,0))),"",INDEX('Policy Characteristics'!L:L,MATCH($C527,'Policy Characteristics'!$C:$C,0)))</f>
        <v>subsidy-for-electricity-production.html</v>
      </c>
      <c r="S527" s="348"/>
    </row>
    <row r="528" spans="1:19" ht="20" customHeight="1">
      <c r="A528" s="354" t="str">
        <f>IF(ISBLANK(INDEX('Policy Characteristics'!A:A,MATCH($C528,'Policy Characteristics'!$C:$C,0))),"",INDEX('Policy Characteristics'!A:A,MATCH($C528,'Policy Characteristics'!$C:$C,0)))</f>
        <v>Electricity Supply</v>
      </c>
      <c r="B528" s="366" t="str">
        <f>IF(ISBLANK(INDEX('Policy Characteristics'!B:B,MATCH($C528,'Policy Characteristics'!$C:$C,0))),"",INDEX('Policy Characteristics'!B:B,MATCH($C528,'Policy Characteristics'!$C:$C,0)))</f>
        <v>Subsidy for Electricity Production</v>
      </c>
      <c r="C528" s="354" t="str">
        <f t="shared" si="29"/>
        <v>Subsidy for Elec Production by Fuel</v>
      </c>
      <c r="D528" s="348" t="s">
        <v>780</v>
      </c>
      <c r="E528" s="253"/>
      <c r="F528" s="348" t="s">
        <v>781</v>
      </c>
      <c r="G528" s="348"/>
      <c r="H528" s="18">
        <v>1802</v>
      </c>
      <c r="I528" s="369" t="s">
        <v>670</v>
      </c>
      <c r="J528" s="368" t="str">
        <f>IF(ISBLANK(INDEX('Policy Characteristics'!D:D,MATCH($C528,'Policy Characteristics'!$C:$C,0))),"",INDEX('Policy Characteristics'!D:D,MATCH($C528,'Policy Characteristics'!$C:$C,0)))</f>
        <v>Subsidy for Electricity Production</v>
      </c>
      <c r="K528" s="354" t="str">
        <f>IF(ISBLANK(INDEX('Policy Characteristics'!E:E,MATCH($C528,'Policy Characteristics'!$C:$C,0))),"",INDEX('Policy Characteristics'!E:E,MATCH($C528,'Policy Characteristics'!$C:$C,0)))</f>
        <v>elec generation subsidy</v>
      </c>
      <c r="L528" s="354">
        <f>IF(ISBLANK(INDEX('Policy Characteristics'!F:F,MATCH($C528,'Policy Characteristics'!$C:$C,0))),"",INDEX('Policy Characteristics'!F:F,MATCH($C528,'Policy Characteristics'!$C:$C,0)))</f>
        <v>0</v>
      </c>
      <c r="M528" s="354">
        <f>IF(ISBLANK(INDEX('Policy Characteristics'!G:G,MATCH($C528,'Policy Characteristics'!$C:$C,0))),"",INDEX('Policy Characteristics'!G:G,MATCH($C528,'Policy Characteristics'!$C:$C,0)))</f>
        <v>100</v>
      </c>
      <c r="N528" s="354">
        <f>IF(ISBLANK(INDEX('Policy Characteristics'!H:H,MATCH($C528,'Policy Characteristics'!$C:$C,0))),"",INDEX('Policy Characteristics'!H:H,MATCH($C528,'Policy Characteristics'!$C:$C,0)))</f>
        <v>1</v>
      </c>
      <c r="O528" s="354" t="str">
        <f>IF(ISBLANK(INDEX('Policy Characteristics'!I:I,MATCH($C528,'Policy Characteristics'!$C:$C,0))),"",INDEX('Policy Characteristics'!I:I,MATCH($C528,'Policy Characteristics'!$C:$C,0)))</f>
        <v>thousand KRW/kWh</v>
      </c>
      <c r="P528" s="3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8" s="354" t="str">
        <f>IF(ISBLANK(INDEX('Policy Characteristics'!K:K,MATCH($C528,'Policy Characteristics'!$C:$C,0))),"",INDEX('Policy Characteristics'!K:K,MATCH($C528,'Policy Characteristics'!$C:$C,0)))</f>
        <v>electricity-sector-main.html#subsidies</v>
      </c>
      <c r="R528" s="354" t="str">
        <f>IF(ISBLANK(INDEX('Policy Characteristics'!L:L,MATCH($C528,'Policy Characteristics'!$C:$C,0))),"",INDEX('Policy Characteristics'!L:L,MATCH($C528,'Policy Characteristics'!$C:$C,0)))</f>
        <v>subsidy-for-electricity-production.html</v>
      </c>
      <c r="S528" s="348"/>
    </row>
    <row r="529" spans="1:19" ht="20" customHeight="1">
      <c r="A529" s="354" t="str">
        <f>IF(ISBLANK(INDEX('Policy Characteristics'!A:A,MATCH($C529,'Policy Characteristics'!$C:$C,0))),"",INDEX('Policy Characteristics'!A:A,MATCH($C529,'Policy Characteristics'!$C:$C,0)))</f>
        <v>Electricity Supply</v>
      </c>
      <c r="B529" s="366" t="str">
        <f>IF(ISBLANK(INDEX('Policy Characteristics'!B:B,MATCH($C529,'Policy Characteristics'!$C:$C,0))),"",INDEX('Policy Characteristics'!B:B,MATCH($C529,'Policy Characteristics'!$C:$C,0)))</f>
        <v>Subsidy for Electricity Production</v>
      </c>
      <c r="C529" s="354" t="str">
        <f t="shared" si="29"/>
        <v>Subsidy for Elec Production by Fuel</v>
      </c>
      <c r="D529" s="348" t="s">
        <v>782</v>
      </c>
      <c r="E529" s="253"/>
      <c r="F529" s="348" t="s">
        <v>783</v>
      </c>
      <c r="G529" s="348"/>
      <c r="H529" s="18">
        <v>2244</v>
      </c>
      <c r="I529" s="369" t="s">
        <v>670</v>
      </c>
      <c r="J529" s="368" t="str">
        <f>IF(ISBLANK(INDEX('Policy Characteristics'!D:D,MATCH($C529,'Policy Characteristics'!$C:$C,0))),"",INDEX('Policy Characteristics'!D:D,MATCH($C529,'Policy Characteristics'!$C:$C,0)))</f>
        <v>Subsidy for Electricity Production</v>
      </c>
      <c r="K529" s="354" t="str">
        <f>IF(ISBLANK(INDEX('Policy Characteristics'!E:E,MATCH($C529,'Policy Characteristics'!$C:$C,0))),"",INDEX('Policy Characteristics'!E:E,MATCH($C529,'Policy Characteristics'!$C:$C,0)))</f>
        <v>elec generation subsidy</v>
      </c>
      <c r="L529" s="354">
        <f>IF(ISBLANK(INDEX('Policy Characteristics'!F:F,MATCH($C529,'Policy Characteristics'!$C:$C,0))),"",INDEX('Policy Characteristics'!F:F,MATCH($C529,'Policy Characteristics'!$C:$C,0)))</f>
        <v>0</v>
      </c>
      <c r="M529" s="354">
        <f>IF(ISBLANK(INDEX('Policy Characteristics'!G:G,MATCH($C529,'Policy Characteristics'!$C:$C,0))),"",INDEX('Policy Characteristics'!G:G,MATCH($C529,'Policy Characteristics'!$C:$C,0)))</f>
        <v>100</v>
      </c>
      <c r="N529" s="354">
        <f>IF(ISBLANK(INDEX('Policy Characteristics'!H:H,MATCH($C529,'Policy Characteristics'!$C:$C,0))),"",INDEX('Policy Characteristics'!H:H,MATCH($C529,'Policy Characteristics'!$C:$C,0)))</f>
        <v>1</v>
      </c>
      <c r="O529" s="354" t="str">
        <f>IF(ISBLANK(INDEX('Policy Characteristics'!I:I,MATCH($C529,'Policy Characteristics'!$C:$C,0))),"",INDEX('Policy Characteristics'!I:I,MATCH($C529,'Policy Characteristics'!$C:$C,0)))</f>
        <v>thousand KRW/kWh</v>
      </c>
      <c r="P529" s="3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9" s="354" t="str">
        <f>IF(ISBLANK(INDEX('Policy Characteristics'!K:K,MATCH($C529,'Policy Characteristics'!$C:$C,0))),"",INDEX('Policy Characteristics'!K:K,MATCH($C529,'Policy Characteristics'!$C:$C,0)))</f>
        <v>electricity-sector-main.html#subsidies</v>
      </c>
      <c r="R529" s="354"/>
      <c r="S529" s="348"/>
    </row>
    <row r="530" spans="1:19" ht="15">
      <c r="A530" s="354" t="str">
        <f>IF(ISBLANK(INDEX('Policy Characteristics'!A:A,MATCH($C530,'Policy Characteristics'!$C:$C,0))),"",INDEX('Policy Characteristics'!A:A,MATCH($C530,'Policy Characteristics'!$C:$C,0)))</f>
        <v>Electricity Supply</v>
      </c>
      <c r="B530" s="366" t="str">
        <f>IF(ISBLANK(INDEX('Policy Characteristics'!B:B,MATCH($C530,'Policy Characteristics'!$C:$C,0))),"",INDEX('Policy Characteristics'!B:B,MATCH($C530,'Policy Characteristics'!$C:$C,0)))</f>
        <v>Existing Power Plant Production Subsidy</v>
      </c>
      <c r="C530" t="s">
        <v>3864</v>
      </c>
      <c r="D530" s="253" t="s">
        <v>736</v>
      </c>
      <c r="E530" s="253"/>
      <c r="F530" s="253" t="s">
        <v>737</v>
      </c>
      <c r="G530" s="348"/>
      <c r="H530" s="18">
        <v>2774</v>
      </c>
      <c r="I530" s="369" t="s">
        <v>680</v>
      </c>
      <c r="J530" s="368" t="str">
        <f>IF(ISBLANK(INDEX('Policy Characteristics'!D:D,MATCH($C530,'Policy Characteristics'!$C:$C,0))),"",INDEX('Policy Characteristics'!D:D,MATCH($C530,'Policy Characteristics'!$C:$C,0)))</f>
        <v>Existing Power Plant Production Subsidy</v>
      </c>
      <c r="K530" s="354" t="str">
        <f>IF(ISBLANK(INDEX('Policy Characteristics'!E:E,MATCH($C530,'Policy Characteristics'!$C:$C,0))),"",INDEX('Policy Characteristics'!E:E,MATCH($C530,'Policy Characteristics'!$C:$C,0)))</f>
        <v>elec existing plant generation subsidy</v>
      </c>
      <c r="L530" s="354">
        <f>IF(ISBLANK(INDEX('Policy Characteristics'!F:F,MATCH($C530,'Policy Characteristics'!$C:$C,0))),"",INDEX('Policy Characteristics'!F:F,MATCH($C530,'Policy Characteristics'!$C:$C,0)))</f>
        <v>0</v>
      </c>
      <c r="M530" s="354">
        <f>IF(ISBLANK(INDEX('Policy Characteristics'!G:G,MATCH($C530,'Policy Characteristics'!$C:$C,0))),"",INDEX('Policy Characteristics'!G:G,MATCH($C530,'Policy Characteristics'!$C:$C,0)))</f>
        <v>60</v>
      </c>
      <c r="N530" s="354">
        <f>IF(ISBLANK(INDEX('Policy Characteristics'!H:H,MATCH($C530,'Policy Characteristics'!$C:$C,0))),"",INDEX('Policy Characteristics'!H:H,MATCH($C530,'Policy Characteristics'!$C:$C,0)))</f>
        <v>1</v>
      </c>
      <c r="O530" s="354" t="str">
        <f>IF(ISBLANK(INDEX('Policy Characteristics'!I:I,MATCH($C530,'Policy Characteristics'!$C:$C,0))),"",INDEX('Policy Characteristics'!I:I,MATCH($C530,'Policy Characteristics'!$C:$C,0)))</f>
        <v>thousand KRW/MWh</v>
      </c>
      <c r="P530" s="354"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0" s="354" t="str">
        <f>IF(ISBLANK(INDEX('Policy Characteristics'!K:K,MATCH($C530,'Policy Characteristics'!$C:$C,0))),"",INDEX('Policy Characteristics'!K:K,MATCH($C530,'Policy Characteristics'!$C:$C,0)))</f>
        <v/>
      </c>
      <c r="R530" s="354"/>
      <c r="S530" s="345"/>
    </row>
    <row r="531" spans="1:19" ht="15">
      <c r="A531" s="354" t="str">
        <f>IF(ISBLANK(INDEX('Policy Characteristics'!A:A,MATCH($C531,'Policy Characteristics'!$C:$C,0))),"",INDEX('Policy Characteristics'!A:A,MATCH($C531,'Policy Characteristics'!$C:$C,0)))</f>
        <v>Electricity Supply</v>
      </c>
      <c r="B531" s="366" t="str">
        <f>IF(ISBLANK(INDEX('Policy Characteristics'!B:B,MATCH($C531,'Policy Characteristics'!$C:$C,0))),"",INDEX('Policy Characteristics'!B:B,MATCH($C531,'Policy Characteristics'!$C:$C,0)))</f>
        <v>Existing Power Plant Production Subsidy</v>
      </c>
      <c r="C531" s="354" t="str">
        <f>$C$530</f>
        <v>Additional Subsidy for Elec Production for Existing Plants</v>
      </c>
      <c r="D531" s="348" t="s">
        <v>738</v>
      </c>
      <c r="E531" s="253"/>
      <c r="F531" s="348" t="s">
        <v>739</v>
      </c>
      <c r="G531" s="348"/>
      <c r="H531" s="18">
        <v>2775</v>
      </c>
      <c r="I531" s="369" t="s">
        <v>680</v>
      </c>
      <c r="J531" s="368" t="str">
        <f>IF(ISBLANK(INDEX('Policy Characteristics'!D:D,MATCH($C531,'Policy Characteristics'!$C:$C,0))),"",INDEX('Policy Characteristics'!D:D,MATCH($C531,'Policy Characteristics'!$C:$C,0)))</f>
        <v>Existing Power Plant Production Subsidy</v>
      </c>
      <c r="K531" s="354" t="str">
        <f>IF(ISBLANK(INDEX('Policy Characteristics'!E:E,MATCH($C531,'Policy Characteristics'!$C:$C,0))),"",INDEX('Policy Characteristics'!E:E,MATCH($C531,'Policy Characteristics'!$C:$C,0)))</f>
        <v>elec existing plant generation subsidy</v>
      </c>
      <c r="L531" s="354">
        <f>IF(ISBLANK(INDEX('Policy Characteristics'!F:F,MATCH($C531,'Policy Characteristics'!$C:$C,0))),"",INDEX('Policy Characteristics'!F:F,MATCH($C531,'Policy Characteristics'!$C:$C,0)))</f>
        <v>0</v>
      </c>
      <c r="M531" s="354">
        <f>IF(ISBLANK(INDEX('Policy Characteristics'!G:G,MATCH($C531,'Policy Characteristics'!$C:$C,0))),"",INDEX('Policy Characteristics'!G:G,MATCH($C531,'Policy Characteristics'!$C:$C,0)))</f>
        <v>60</v>
      </c>
      <c r="N531" s="354">
        <f>IF(ISBLANK(INDEX('Policy Characteristics'!H:H,MATCH($C531,'Policy Characteristics'!$C:$C,0))),"",INDEX('Policy Characteristics'!H:H,MATCH($C531,'Policy Characteristics'!$C:$C,0)))</f>
        <v>1</v>
      </c>
      <c r="O531" s="354" t="str">
        <f>IF(ISBLANK(INDEX('Policy Characteristics'!I:I,MATCH($C531,'Policy Characteristics'!$C:$C,0))),"",INDEX('Policy Characteristics'!I:I,MATCH($C531,'Policy Characteristics'!$C:$C,0)))</f>
        <v>thousand KRW/MWh</v>
      </c>
      <c r="P531" s="354"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1" s="354" t="str">
        <f>IF(ISBLANK(INDEX('Policy Characteristics'!K:K,MATCH($C531,'Policy Characteristics'!$C:$C,0))),"",INDEX('Policy Characteristics'!K:K,MATCH($C531,'Policy Characteristics'!$C:$C,0)))</f>
        <v/>
      </c>
      <c r="R531" s="354"/>
      <c r="S531" s="345"/>
    </row>
    <row r="532" spans="1:19" ht="15">
      <c r="A532" s="354" t="str">
        <f>IF(ISBLANK(INDEX('Policy Characteristics'!A:A,MATCH($C532,'Policy Characteristics'!$C:$C,0))),"",INDEX('Policy Characteristics'!A:A,MATCH($C532,'Policy Characteristics'!$C:$C,0)))</f>
        <v>Electricity Supply</v>
      </c>
      <c r="B532" s="366" t="str">
        <f>IF(ISBLANK(INDEX('Policy Characteristics'!B:B,MATCH($C532,'Policy Characteristics'!$C:$C,0))),"",INDEX('Policy Characteristics'!B:B,MATCH($C532,'Policy Characteristics'!$C:$C,0)))</f>
        <v>Existing Power Plant Production Subsidy</v>
      </c>
      <c r="C532" s="354" t="str">
        <f t="shared" ref="C532:C553" si="30">$C$530</f>
        <v>Additional Subsidy for Elec Production for Existing Plants</v>
      </c>
      <c r="D532" s="348" t="s">
        <v>740</v>
      </c>
      <c r="E532" s="253"/>
      <c r="F532" s="348" t="s">
        <v>741</v>
      </c>
      <c r="G532" s="348"/>
      <c r="H532" s="18">
        <v>2776</v>
      </c>
      <c r="I532" s="369" t="s">
        <v>680</v>
      </c>
      <c r="J532" s="368" t="str">
        <f>IF(ISBLANK(INDEX('Policy Characteristics'!D:D,MATCH($C532,'Policy Characteristics'!$C:$C,0))),"",INDEX('Policy Characteristics'!D:D,MATCH($C532,'Policy Characteristics'!$C:$C,0)))</f>
        <v>Existing Power Plant Production Subsidy</v>
      </c>
      <c r="K532" s="354" t="str">
        <f>IF(ISBLANK(INDEX('Policy Characteristics'!E:E,MATCH($C532,'Policy Characteristics'!$C:$C,0))),"",INDEX('Policy Characteristics'!E:E,MATCH($C532,'Policy Characteristics'!$C:$C,0)))</f>
        <v>elec existing plant generation subsidy</v>
      </c>
      <c r="L532" s="354">
        <f>IF(ISBLANK(INDEX('Policy Characteristics'!F:F,MATCH($C532,'Policy Characteristics'!$C:$C,0))),"",INDEX('Policy Characteristics'!F:F,MATCH($C532,'Policy Characteristics'!$C:$C,0)))</f>
        <v>0</v>
      </c>
      <c r="M532" s="354">
        <f>IF(ISBLANK(INDEX('Policy Characteristics'!G:G,MATCH($C532,'Policy Characteristics'!$C:$C,0))),"",INDEX('Policy Characteristics'!G:G,MATCH($C532,'Policy Characteristics'!$C:$C,0)))</f>
        <v>60</v>
      </c>
      <c r="N532" s="354">
        <f>IF(ISBLANK(INDEX('Policy Characteristics'!H:H,MATCH($C532,'Policy Characteristics'!$C:$C,0))),"",INDEX('Policy Characteristics'!H:H,MATCH($C532,'Policy Characteristics'!$C:$C,0)))</f>
        <v>1</v>
      </c>
      <c r="O532" s="354" t="str">
        <f>IF(ISBLANK(INDEX('Policy Characteristics'!I:I,MATCH($C532,'Policy Characteristics'!$C:$C,0))),"",INDEX('Policy Characteristics'!I:I,MATCH($C532,'Policy Characteristics'!$C:$C,0)))</f>
        <v>thousand KRW/MWh</v>
      </c>
      <c r="P532" s="354"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2" s="354" t="str">
        <f>IF(ISBLANK(INDEX('Policy Characteristics'!K:K,MATCH($C532,'Policy Characteristics'!$C:$C,0))),"",INDEX('Policy Characteristics'!K:K,MATCH($C532,'Policy Characteristics'!$C:$C,0)))</f>
        <v/>
      </c>
      <c r="R532" s="354"/>
      <c r="S532" s="345"/>
    </row>
    <row r="533" spans="1:19" ht="15">
      <c r="A533" s="354" t="str">
        <f>IF(ISBLANK(INDEX('Policy Characteristics'!A:A,MATCH($C533,'Policy Characteristics'!$C:$C,0))),"",INDEX('Policy Characteristics'!A:A,MATCH($C533,'Policy Characteristics'!$C:$C,0)))</f>
        <v>Electricity Supply</v>
      </c>
      <c r="B533" s="366" t="str">
        <f>IF(ISBLANK(INDEX('Policy Characteristics'!B:B,MATCH($C533,'Policy Characteristics'!$C:$C,0))),"",INDEX('Policy Characteristics'!B:B,MATCH($C533,'Policy Characteristics'!$C:$C,0)))</f>
        <v>Existing Power Plant Production Subsidy</v>
      </c>
      <c r="C533" s="354" t="str">
        <f t="shared" si="30"/>
        <v>Additional Subsidy for Elec Production for Existing Plants</v>
      </c>
      <c r="D533" s="348" t="s">
        <v>742</v>
      </c>
      <c r="E533" s="253"/>
      <c r="F533" s="348" t="s">
        <v>743</v>
      </c>
      <c r="G533" s="348"/>
      <c r="H533" s="18">
        <v>2777</v>
      </c>
      <c r="I533" s="369" t="s">
        <v>680</v>
      </c>
      <c r="J533" s="368" t="str">
        <f>IF(ISBLANK(INDEX('Policy Characteristics'!D:D,MATCH($C533,'Policy Characteristics'!$C:$C,0))),"",INDEX('Policy Characteristics'!D:D,MATCH($C533,'Policy Characteristics'!$C:$C,0)))</f>
        <v>Existing Power Plant Production Subsidy</v>
      </c>
      <c r="K533" s="354" t="str">
        <f>IF(ISBLANK(INDEX('Policy Characteristics'!E:E,MATCH($C533,'Policy Characteristics'!$C:$C,0))),"",INDEX('Policy Characteristics'!E:E,MATCH($C533,'Policy Characteristics'!$C:$C,0)))</f>
        <v>elec existing plant generation subsidy</v>
      </c>
      <c r="L533" s="354">
        <f>IF(ISBLANK(INDEX('Policy Characteristics'!F:F,MATCH($C533,'Policy Characteristics'!$C:$C,0))),"",INDEX('Policy Characteristics'!F:F,MATCH($C533,'Policy Characteristics'!$C:$C,0)))</f>
        <v>0</v>
      </c>
      <c r="M533" s="354">
        <f>IF(ISBLANK(INDEX('Policy Characteristics'!G:G,MATCH($C533,'Policy Characteristics'!$C:$C,0))),"",INDEX('Policy Characteristics'!G:G,MATCH($C533,'Policy Characteristics'!$C:$C,0)))</f>
        <v>60</v>
      </c>
      <c r="N533" s="354">
        <f>IF(ISBLANK(INDEX('Policy Characteristics'!H:H,MATCH($C533,'Policy Characteristics'!$C:$C,0))),"",INDEX('Policy Characteristics'!H:H,MATCH($C533,'Policy Characteristics'!$C:$C,0)))</f>
        <v>1</v>
      </c>
      <c r="O533" s="354" t="str">
        <f>IF(ISBLANK(INDEX('Policy Characteristics'!I:I,MATCH($C533,'Policy Characteristics'!$C:$C,0))),"",INDEX('Policy Characteristics'!I:I,MATCH($C533,'Policy Characteristics'!$C:$C,0)))</f>
        <v>thousand KRW/MWh</v>
      </c>
      <c r="P533" s="354"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3" s="354" t="str">
        <f>IF(ISBLANK(INDEX('Policy Characteristics'!K:K,MATCH($C533,'Policy Characteristics'!$C:$C,0))),"",INDEX('Policy Characteristics'!K:K,MATCH($C533,'Policy Characteristics'!$C:$C,0)))</f>
        <v/>
      </c>
      <c r="R533" s="354"/>
      <c r="S533" s="345"/>
    </row>
    <row r="534" spans="1:19" ht="15">
      <c r="A534" s="354" t="str">
        <f>IF(ISBLANK(INDEX('Policy Characteristics'!A:A,MATCH($C534,'Policy Characteristics'!$C:$C,0))),"",INDEX('Policy Characteristics'!A:A,MATCH($C534,'Policy Characteristics'!$C:$C,0)))</f>
        <v>Electricity Supply</v>
      </c>
      <c r="B534" s="366" t="str">
        <f>IF(ISBLANK(INDEX('Policy Characteristics'!B:B,MATCH($C534,'Policy Characteristics'!$C:$C,0))),"",INDEX('Policy Characteristics'!B:B,MATCH($C534,'Policy Characteristics'!$C:$C,0)))</f>
        <v>Existing Power Plant Production Subsidy</v>
      </c>
      <c r="C534" s="354" t="str">
        <f t="shared" si="30"/>
        <v>Additional Subsidy for Elec Production for Existing Plants</v>
      </c>
      <c r="D534" s="348" t="s">
        <v>744</v>
      </c>
      <c r="E534" s="253"/>
      <c r="F534" s="348" t="s">
        <v>745</v>
      </c>
      <c r="G534" s="348"/>
      <c r="H534" s="18">
        <v>2778</v>
      </c>
      <c r="I534" s="369" t="s">
        <v>680</v>
      </c>
      <c r="J534" s="368" t="str">
        <f>IF(ISBLANK(INDEX('Policy Characteristics'!D:D,MATCH($C534,'Policy Characteristics'!$C:$C,0))),"",INDEX('Policy Characteristics'!D:D,MATCH($C534,'Policy Characteristics'!$C:$C,0)))</f>
        <v>Existing Power Plant Production Subsidy</v>
      </c>
      <c r="K534" s="354" t="str">
        <f>IF(ISBLANK(INDEX('Policy Characteristics'!E:E,MATCH($C534,'Policy Characteristics'!$C:$C,0))),"",INDEX('Policy Characteristics'!E:E,MATCH($C534,'Policy Characteristics'!$C:$C,0)))</f>
        <v>elec existing plant generation subsidy</v>
      </c>
      <c r="L534" s="354">
        <f>IF(ISBLANK(INDEX('Policy Characteristics'!F:F,MATCH($C534,'Policy Characteristics'!$C:$C,0))),"",INDEX('Policy Characteristics'!F:F,MATCH($C534,'Policy Characteristics'!$C:$C,0)))</f>
        <v>0</v>
      </c>
      <c r="M534" s="354">
        <f>IF(ISBLANK(INDEX('Policy Characteristics'!G:G,MATCH($C534,'Policy Characteristics'!$C:$C,0))),"",INDEX('Policy Characteristics'!G:G,MATCH($C534,'Policy Characteristics'!$C:$C,0)))</f>
        <v>60</v>
      </c>
      <c r="N534" s="354">
        <f>IF(ISBLANK(INDEX('Policy Characteristics'!H:H,MATCH($C534,'Policy Characteristics'!$C:$C,0))),"",INDEX('Policy Characteristics'!H:H,MATCH($C534,'Policy Characteristics'!$C:$C,0)))</f>
        <v>1</v>
      </c>
      <c r="O534" s="354" t="str">
        <f>IF(ISBLANK(INDEX('Policy Characteristics'!I:I,MATCH($C534,'Policy Characteristics'!$C:$C,0))),"",INDEX('Policy Characteristics'!I:I,MATCH($C534,'Policy Characteristics'!$C:$C,0)))</f>
        <v>thousand KRW/MWh</v>
      </c>
      <c r="P534" s="354"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4" s="354" t="str">
        <f>IF(ISBLANK(INDEX('Policy Characteristics'!K:K,MATCH($C534,'Policy Characteristics'!$C:$C,0))),"",INDEX('Policy Characteristics'!K:K,MATCH($C534,'Policy Characteristics'!$C:$C,0)))</f>
        <v/>
      </c>
      <c r="R534" s="354"/>
      <c r="S534" s="345"/>
    </row>
    <row r="535" spans="1:19" ht="15">
      <c r="A535" s="354" t="str">
        <f>IF(ISBLANK(INDEX('Policy Characteristics'!A:A,MATCH($C535,'Policy Characteristics'!$C:$C,0))),"",INDEX('Policy Characteristics'!A:A,MATCH($C535,'Policy Characteristics'!$C:$C,0)))</f>
        <v>Electricity Supply</v>
      </c>
      <c r="B535" s="366" t="str">
        <f>IF(ISBLANK(INDEX('Policy Characteristics'!B:B,MATCH($C535,'Policy Characteristics'!$C:$C,0))),"",INDEX('Policy Characteristics'!B:B,MATCH($C535,'Policy Characteristics'!$C:$C,0)))</f>
        <v>Existing Power Plant Production Subsidy</v>
      </c>
      <c r="C535" s="354" t="str">
        <f t="shared" si="30"/>
        <v>Additional Subsidy for Elec Production for Existing Plants</v>
      </c>
      <c r="D535" s="348" t="s">
        <v>746</v>
      </c>
      <c r="E535" s="253"/>
      <c r="F535" s="348" t="s">
        <v>747</v>
      </c>
      <c r="G535" s="348"/>
      <c r="H535" s="18">
        <v>2779</v>
      </c>
      <c r="I535" s="369" t="s">
        <v>680</v>
      </c>
      <c r="J535" s="368" t="str">
        <f>IF(ISBLANK(INDEX('Policy Characteristics'!D:D,MATCH($C535,'Policy Characteristics'!$C:$C,0))),"",INDEX('Policy Characteristics'!D:D,MATCH($C535,'Policy Characteristics'!$C:$C,0)))</f>
        <v>Existing Power Plant Production Subsidy</v>
      </c>
      <c r="K535" s="354" t="str">
        <f>IF(ISBLANK(INDEX('Policy Characteristics'!E:E,MATCH($C535,'Policy Characteristics'!$C:$C,0))),"",INDEX('Policy Characteristics'!E:E,MATCH($C535,'Policy Characteristics'!$C:$C,0)))</f>
        <v>elec existing plant generation subsidy</v>
      </c>
      <c r="L535" s="354">
        <f>IF(ISBLANK(INDEX('Policy Characteristics'!F:F,MATCH($C535,'Policy Characteristics'!$C:$C,0))),"",INDEX('Policy Characteristics'!F:F,MATCH($C535,'Policy Characteristics'!$C:$C,0)))</f>
        <v>0</v>
      </c>
      <c r="M535" s="354">
        <f>IF(ISBLANK(INDEX('Policy Characteristics'!G:G,MATCH($C535,'Policy Characteristics'!$C:$C,0))),"",INDEX('Policy Characteristics'!G:G,MATCH($C535,'Policy Characteristics'!$C:$C,0)))</f>
        <v>60</v>
      </c>
      <c r="N535" s="354">
        <f>IF(ISBLANK(INDEX('Policy Characteristics'!H:H,MATCH($C535,'Policy Characteristics'!$C:$C,0))),"",INDEX('Policy Characteristics'!H:H,MATCH($C535,'Policy Characteristics'!$C:$C,0)))</f>
        <v>1</v>
      </c>
      <c r="O535" s="354" t="str">
        <f>IF(ISBLANK(INDEX('Policy Characteristics'!I:I,MATCH($C535,'Policy Characteristics'!$C:$C,0))),"",INDEX('Policy Characteristics'!I:I,MATCH($C535,'Policy Characteristics'!$C:$C,0)))</f>
        <v>thousand KRW/MWh</v>
      </c>
      <c r="P535" s="354"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5" s="354" t="str">
        <f>IF(ISBLANK(INDEX('Policy Characteristics'!K:K,MATCH($C535,'Policy Characteristics'!$C:$C,0))),"",INDEX('Policy Characteristics'!K:K,MATCH($C535,'Policy Characteristics'!$C:$C,0)))</f>
        <v/>
      </c>
      <c r="R535" s="354"/>
      <c r="S535" s="345"/>
    </row>
    <row r="536" spans="1:19" ht="15">
      <c r="A536" s="354" t="str">
        <f>IF(ISBLANK(INDEX('Policy Characteristics'!A:A,MATCH($C536,'Policy Characteristics'!$C:$C,0))),"",INDEX('Policy Characteristics'!A:A,MATCH($C536,'Policy Characteristics'!$C:$C,0)))</f>
        <v>Electricity Supply</v>
      </c>
      <c r="B536" s="366" t="str">
        <f>IF(ISBLANK(INDEX('Policy Characteristics'!B:B,MATCH($C536,'Policy Characteristics'!$C:$C,0))),"",INDEX('Policy Characteristics'!B:B,MATCH($C536,'Policy Characteristics'!$C:$C,0)))</f>
        <v>Existing Power Plant Production Subsidy</v>
      </c>
      <c r="C536" s="354" t="str">
        <f t="shared" si="30"/>
        <v>Additional Subsidy for Elec Production for Existing Plants</v>
      </c>
      <c r="D536" s="348" t="s">
        <v>748</v>
      </c>
      <c r="E536" s="253"/>
      <c r="F536" s="348" t="s">
        <v>749</v>
      </c>
      <c r="G536" s="348"/>
      <c r="H536" s="18">
        <v>2780</v>
      </c>
      <c r="I536" s="369" t="s">
        <v>680</v>
      </c>
      <c r="J536" s="368" t="str">
        <f>IF(ISBLANK(INDEX('Policy Characteristics'!D:D,MATCH($C536,'Policy Characteristics'!$C:$C,0))),"",INDEX('Policy Characteristics'!D:D,MATCH($C536,'Policy Characteristics'!$C:$C,0)))</f>
        <v>Existing Power Plant Production Subsidy</v>
      </c>
      <c r="K536" s="354" t="str">
        <f>IF(ISBLANK(INDEX('Policy Characteristics'!E:E,MATCH($C536,'Policy Characteristics'!$C:$C,0))),"",INDEX('Policy Characteristics'!E:E,MATCH($C536,'Policy Characteristics'!$C:$C,0)))</f>
        <v>elec existing plant generation subsidy</v>
      </c>
      <c r="L536" s="354">
        <f>IF(ISBLANK(INDEX('Policy Characteristics'!F:F,MATCH($C536,'Policy Characteristics'!$C:$C,0))),"",INDEX('Policy Characteristics'!F:F,MATCH($C536,'Policy Characteristics'!$C:$C,0)))</f>
        <v>0</v>
      </c>
      <c r="M536" s="354">
        <f>IF(ISBLANK(INDEX('Policy Characteristics'!G:G,MATCH($C536,'Policy Characteristics'!$C:$C,0))),"",INDEX('Policy Characteristics'!G:G,MATCH($C536,'Policy Characteristics'!$C:$C,0)))</f>
        <v>60</v>
      </c>
      <c r="N536" s="354">
        <f>IF(ISBLANK(INDEX('Policy Characteristics'!H:H,MATCH($C536,'Policy Characteristics'!$C:$C,0))),"",INDEX('Policy Characteristics'!H:H,MATCH($C536,'Policy Characteristics'!$C:$C,0)))</f>
        <v>1</v>
      </c>
      <c r="O536" s="354" t="str">
        <f>IF(ISBLANK(INDEX('Policy Characteristics'!I:I,MATCH($C536,'Policy Characteristics'!$C:$C,0))),"",INDEX('Policy Characteristics'!I:I,MATCH($C536,'Policy Characteristics'!$C:$C,0)))</f>
        <v>thousand KRW/MWh</v>
      </c>
      <c r="P536" s="354"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6" s="354" t="str">
        <f>IF(ISBLANK(INDEX('Policy Characteristics'!K:K,MATCH($C536,'Policy Characteristics'!$C:$C,0))),"",INDEX('Policy Characteristics'!K:K,MATCH($C536,'Policy Characteristics'!$C:$C,0)))</f>
        <v/>
      </c>
      <c r="R536" s="354"/>
      <c r="S536" s="345"/>
    </row>
    <row r="537" spans="1:19" ht="15">
      <c r="A537" s="354" t="str">
        <f>IF(ISBLANK(INDEX('Policy Characteristics'!A:A,MATCH($C537,'Policy Characteristics'!$C:$C,0))),"",INDEX('Policy Characteristics'!A:A,MATCH($C537,'Policy Characteristics'!$C:$C,0)))</f>
        <v>Electricity Supply</v>
      </c>
      <c r="B537" s="366" t="str">
        <f>IF(ISBLANK(INDEX('Policy Characteristics'!B:B,MATCH($C537,'Policy Characteristics'!$C:$C,0))),"",INDEX('Policy Characteristics'!B:B,MATCH($C537,'Policy Characteristics'!$C:$C,0)))</f>
        <v>Existing Power Plant Production Subsidy</v>
      </c>
      <c r="C537" s="354" t="str">
        <f t="shared" si="30"/>
        <v>Additional Subsidy for Elec Production for Existing Plants</v>
      </c>
      <c r="D537" s="348" t="s">
        <v>750</v>
      </c>
      <c r="E537" s="253"/>
      <c r="F537" s="348" t="s">
        <v>751</v>
      </c>
      <c r="G537" s="348"/>
      <c r="H537" s="18">
        <v>2781</v>
      </c>
      <c r="I537" s="369" t="s">
        <v>680</v>
      </c>
      <c r="J537" s="368" t="str">
        <f>IF(ISBLANK(INDEX('Policy Characteristics'!D:D,MATCH($C537,'Policy Characteristics'!$C:$C,0))),"",INDEX('Policy Characteristics'!D:D,MATCH($C537,'Policy Characteristics'!$C:$C,0)))</f>
        <v>Existing Power Plant Production Subsidy</v>
      </c>
      <c r="K537" s="354" t="str">
        <f>IF(ISBLANK(INDEX('Policy Characteristics'!E:E,MATCH($C537,'Policy Characteristics'!$C:$C,0))),"",INDEX('Policy Characteristics'!E:E,MATCH($C537,'Policy Characteristics'!$C:$C,0)))</f>
        <v>elec existing plant generation subsidy</v>
      </c>
      <c r="L537" s="354">
        <f>IF(ISBLANK(INDEX('Policy Characteristics'!F:F,MATCH($C537,'Policy Characteristics'!$C:$C,0))),"",INDEX('Policy Characteristics'!F:F,MATCH($C537,'Policy Characteristics'!$C:$C,0)))</f>
        <v>0</v>
      </c>
      <c r="M537" s="354">
        <f>IF(ISBLANK(INDEX('Policy Characteristics'!G:G,MATCH($C537,'Policy Characteristics'!$C:$C,0))),"",INDEX('Policy Characteristics'!G:G,MATCH($C537,'Policy Characteristics'!$C:$C,0)))</f>
        <v>60</v>
      </c>
      <c r="N537" s="354">
        <f>IF(ISBLANK(INDEX('Policy Characteristics'!H:H,MATCH($C537,'Policy Characteristics'!$C:$C,0))),"",INDEX('Policy Characteristics'!H:H,MATCH($C537,'Policy Characteristics'!$C:$C,0)))</f>
        <v>1</v>
      </c>
      <c r="O537" s="354" t="str">
        <f>IF(ISBLANK(INDEX('Policy Characteristics'!I:I,MATCH($C537,'Policy Characteristics'!$C:$C,0))),"",INDEX('Policy Characteristics'!I:I,MATCH($C537,'Policy Characteristics'!$C:$C,0)))</f>
        <v>thousand KRW/MWh</v>
      </c>
      <c r="P537" s="354"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7" s="354" t="str">
        <f>IF(ISBLANK(INDEX('Policy Characteristics'!K:K,MATCH($C537,'Policy Characteristics'!$C:$C,0))),"",INDEX('Policy Characteristics'!K:K,MATCH($C537,'Policy Characteristics'!$C:$C,0)))</f>
        <v/>
      </c>
      <c r="R537" s="354"/>
      <c r="S537" s="345"/>
    </row>
    <row r="538" spans="1:19" ht="15">
      <c r="A538" s="354" t="str">
        <f>IF(ISBLANK(INDEX('Policy Characteristics'!A:A,MATCH($C538,'Policy Characteristics'!$C:$C,0))),"",INDEX('Policy Characteristics'!A:A,MATCH($C538,'Policy Characteristics'!$C:$C,0)))</f>
        <v>Electricity Supply</v>
      </c>
      <c r="B538" s="366" t="str">
        <f>IF(ISBLANK(INDEX('Policy Characteristics'!B:B,MATCH($C538,'Policy Characteristics'!$C:$C,0))),"",INDEX('Policy Characteristics'!B:B,MATCH($C538,'Policy Characteristics'!$C:$C,0)))</f>
        <v>Existing Power Plant Production Subsidy</v>
      </c>
      <c r="C538" s="354" t="str">
        <f t="shared" si="30"/>
        <v>Additional Subsidy for Elec Production for Existing Plants</v>
      </c>
      <c r="D538" s="348" t="s">
        <v>752</v>
      </c>
      <c r="E538" s="253"/>
      <c r="F538" s="348" t="s">
        <v>753</v>
      </c>
      <c r="G538" s="348"/>
      <c r="H538" s="18">
        <v>2782</v>
      </c>
      <c r="I538" s="369" t="s">
        <v>680</v>
      </c>
      <c r="J538" s="368" t="str">
        <f>IF(ISBLANK(INDEX('Policy Characteristics'!D:D,MATCH($C538,'Policy Characteristics'!$C:$C,0))),"",INDEX('Policy Characteristics'!D:D,MATCH($C538,'Policy Characteristics'!$C:$C,0)))</f>
        <v>Existing Power Plant Production Subsidy</v>
      </c>
      <c r="K538" s="354" t="str">
        <f>IF(ISBLANK(INDEX('Policy Characteristics'!E:E,MATCH($C538,'Policy Characteristics'!$C:$C,0))),"",INDEX('Policy Characteristics'!E:E,MATCH($C538,'Policy Characteristics'!$C:$C,0)))</f>
        <v>elec existing plant generation subsidy</v>
      </c>
      <c r="L538" s="354">
        <f>IF(ISBLANK(INDEX('Policy Characteristics'!F:F,MATCH($C538,'Policy Characteristics'!$C:$C,0))),"",INDEX('Policy Characteristics'!F:F,MATCH($C538,'Policy Characteristics'!$C:$C,0)))</f>
        <v>0</v>
      </c>
      <c r="M538" s="354">
        <f>IF(ISBLANK(INDEX('Policy Characteristics'!G:G,MATCH($C538,'Policy Characteristics'!$C:$C,0))),"",INDEX('Policy Characteristics'!G:G,MATCH($C538,'Policy Characteristics'!$C:$C,0)))</f>
        <v>60</v>
      </c>
      <c r="N538" s="354">
        <f>IF(ISBLANK(INDEX('Policy Characteristics'!H:H,MATCH($C538,'Policy Characteristics'!$C:$C,0))),"",INDEX('Policy Characteristics'!H:H,MATCH($C538,'Policy Characteristics'!$C:$C,0)))</f>
        <v>1</v>
      </c>
      <c r="O538" s="354" t="str">
        <f>IF(ISBLANK(INDEX('Policy Characteristics'!I:I,MATCH($C538,'Policy Characteristics'!$C:$C,0))),"",INDEX('Policy Characteristics'!I:I,MATCH($C538,'Policy Characteristics'!$C:$C,0)))</f>
        <v>thousand KRW/MWh</v>
      </c>
      <c r="P538" s="354"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8" s="354" t="str">
        <f>IF(ISBLANK(INDEX('Policy Characteristics'!K:K,MATCH($C538,'Policy Characteristics'!$C:$C,0))),"",INDEX('Policy Characteristics'!K:K,MATCH($C538,'Policy Characteristics'!$C:$C,0)))</f>
        <v/>
      </c>
      <c r="R538" s="354"/>
      <c r="S538" s="345"/>
    </row>
    <row r="539" spans="1:19" ht="15">
      <c r="A539" s="354" t="str">
        <f>IF(ISBLANK(INDEX('Policy Characteristics'!A:A,MATCH($C539,'Policy Characteristics'!$C:$C,0))),"",INDEX('Policy Characteristics'!A:A,MATCH($C539,'Policy Characteristics'!$C:$C,0)))</f>
        <v>Electricity Supply</v>
      </c>
      <c r="B539" s="366" t="str">
        <f>IF(ISBLANK(INDEX('Policy Characteristics'!B:B,MATCH($C539,'Policy Characteristics'!$C:$C,0))),"",INDEX('Policy Characteristics'!B:B,MATCH($C539,'Policy Characteristics'!$C:$C,0)))</f>
        <v>Existing Power Plant Production Subsidy</v>
      </c>
      <c r="C539" s="354" t="str">
        <f t="shared" si="30"/>
        <v>Additional Subsidy for Elec Production for Existing Plants</v>
      </c>
      <c r="D539" s="348" t="s">
        <v>754</v>
      </c>
      <c r="E539" s="253"/>
      <c r="F539" s="348" t="s">
        <v>755</v>
      </c>
      <c r="G539" s="348"/>
      <c r="H539" s="18">
        <v>2783</v>
      </c>
      <c r="I539" s="369" t="s">
        <v>680</v>
      </c>
      <c r="J539" s="368" t="str">
        <f>IF(ISBLANK(INDEX('Policy Characteristics'!D:D,MATCH($C539,'Policy Characteristics'!$C:$C,0))),"",INDEX('Policy Characteristics'!D:D,MATCH($C539,'Policy Characteristics'!$C:$C,0)))</f>
        <v>Existing Power Plant Production Subsidy</v>
      </c>
      <c r="K539" s="354" t="str">
        <f>IF(ISBLANK(INDEX('Policy Characteristics'!E:E,MATCH($C539,'Policy Characteristics'!$C:$C,0))),"",INDEX('Policy Characteristics'!E:E,MATCH($C539,'Policy Characteristics'!$C:$C,0)))</f>
        <v>elec existing plant generation subsidy</v>
      </c>
      <c r="L539" s="354">
        <f>IF(ISBLANK(INDEX('Policy Characteristics'!F:F,MATCH($C539,'Policy Characteristics'!$C:$C,0))),"",INDEX('Policy Characteristics'!F:F,MATCH($C539,'Policy Characteristics'!$C:$C,0)))</f>
        <v>0</v>
      </c>
      <c r="M539" s="354">
        <f>IF(ISBLANK(INDEX('Policy Characteristics'!G:G,MATCH($C539,'Policy Characteristics'!$C:$C,0))),"",INDEX('Policy Characteristics'!G:G,MATCH($C539,'Policy Characteristics'!$C:$C,0)))</f>
        <v>60</v>
      </c>
      <c r="N539" s="354">
        <f>IF(ISBLANK(INDEX('Policy Characteristics'!H:H,MATCH($C539,'Policy Characteristics'!$C:$C,0))),"",INDEX('Policy Characteristics'!H:H,MATCH($C539,'Policy Characteristics'!$C:$C,0)))</f>
        <v>1</v>
      </c>
      <c r="O539" s="354" t="str">
        <f>IF(ISBLANK(INDEX('Policy Characteristics'!I:I,MATCH($C539,'Policy Characteristics'!$C:$C,0))),"",INDEX('Policy Characteristics'!I:I,MATCH($C539,'Policy Characteristics'!$C:$C,0)))</f>
        <v>thousand KRW/MWh</v>
      </c>
      <c r="P539" s="354"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39" s="354" t="str">
        <f>IF(ISBLANK(INDEX('Policy Characteristics'!K:K,MATCH($C539,'Policy Characteristics'!$C:$C,0))),"",INDEX('Policy Characteristics'!K:K,MATCH($C539,'Policy Characteristics'!$C:$C,0)))</f>
        <v/>
      </c>
      <c r="R539" s="354"/>
      <c r="S539" s="345"/>
    </row>
    <row r="540" spans="1:19" ht="15">
      <c r="A540" s="354" t="str">
        <f>IF(ISBLANK(INDEX('Policy Characteristics'!A:A,MATCH($C540,'Policy Characteristics'!$C:$C,0))),"",INDEX('Policy Characteristics'!A:A,MATCH($C540,'Policy Characteristics'!$C:$C,0)))</f>
        <v>Electricity Supply</v>
      </c>
      <c r="B540" s="366" t="str">
        <f>IF(ISBLANK(INDEX('Policy Characteristics'!B:B,MATCH($C540,'Policy Characteristics'!$C:$C,0))),"",INDEX('Policy Characteristics'!B:B,MATCH($C540,'Policy Characteristics'!$C:$C,0)))</f>
        <v>Existing Power Plant Production Subsidy</v>
      </c>
      <c r="C540" s="354" t="str">
        <f t="shared" si="30"/>
        <v>Additional Subsidy for Elec Production for Existing Plants</v>
      </c>
      <c r="D540" s="348" t="s">
        <v>756</v>
      </c>
      <c r="E540" s="253"/>
      <c r="F540" s="348" t="s">
        <v>757</v>
      </c>
      <c r="G540" s="348"/>
      <c r="H540" s="18">
        <v>2784</v>
      </c>
      <c r="I540" s="369" t="s">
        <v>680</v>
      </c>
      <c r="J540" s="368" t="str">
        <f>IF(ISBLANK(INDEX('Policy Characteristics'!D:D,MATCH($C540,'Policy Characteristics'!$C:$C,0))),"",INDEX('Policy Characteristics'!D:D,MATCH($C540,'Policy Characteristics'!$C:$C,0)))</f>
        <v>Existing Power Plant Production Subsidy</v>
      </c>
      <c r="K540" s="354" t="str">
        <f>IF(ISBLANK(INDEX('Policy Characteristics'!E:E,MATCH($C540,'Policy Characteristics'!$C:$C,0))),"",INDEX('Policy Characteristics'!E:E,MATCH($C540,'Policy Characteristics'!$C:$C,0)))</f>
        <v>elec existing plant generation subsidy</v>
      </c>
      <c r="L540" s="354">
        <f>IF(ISBLANK(INDEX('Policy Characteristics'!F:F,MATCH($C540,'Policy Characteristics'!$C:$C,0))),"",INDEX('Policy Characteristics'!F:F,MATCH($C540,'Policy Characteristics'!$C:$C,0)))</f>
        <v>0</v>
      </c>
      <c r="M540" s="354">
        <f>IF(ISBLANK(INDEX('Policy Characteristics'!G:G,MATCH($C540,'Policy Characteristics'!$C:$C,0))),"",INDEX('Policy Characteristics'!G:G,MATCH($C540,'Policy Characteristics'!$C:$C,0)))</f>
        <v>60</v>
      </c>
      <c r="N540" s="354">
        <f>IF(ISBLANK(INDEX('Policy Characteristics'!H:H,MATCH($C540,'Policy Characteristics'!$C:$C,0))),"",INDEX('Policy Characteristics'!H:H,MATCH($C540,'Policy Characteristics'!$C:$C,0)))</f>
        <v>1</v>
      </c>
      <c r="O540" s="354" t="str">
        <f>IF(ISBLANK(INDEX('Policy Characteristics'!I:I,MATCH($C540,'Policy Characteristics'!$C:$C,0))),"",INDEX('Policy Characteristics'!I:I,MATCH($C540,'Policy Characteristics'!$C:$C,0)))</f>
        <v>thousand KRW/MWh</v>
      </c>
      <c r="P540" s="354"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0" s="354" t="str">
        <f>IF(ISBLANK(INDEX('Policy Characteristics'!K:K,MATCH($C540,'Policy Characteristics'!$C:$C,0))),"",INDEX('Policy Characteristics'!K:K,MATCH($C540,'Policy Characteristics'!$C:$C,0)))</f>
        <v/>
      </c>
      <c r="R540" s="354"/>
      <c r="S540" s="345"/>
    </row>
    <row r="541" spans="1:19" ht="15">
      <c r="A541" s="354" t="str">
        <f>IF(ISBLANK(INDEX('Policy Characteristics'!A:A,MATCH($C541,'Policy Characteristics'!$C:$C,0))),"",INDEX('Policy Characteristics'!A:A,MATCH($C541,'Policy Characteristics'!$C:$C,0)))</f>
        <v>Electricity Supply</v>
      </c>
      <c r="B541" s="366" t="str">
        <f>IF(ISBLANK(INDEX('Policy Characteristics'!B:B,MATCH($C541,'Policy Characteristics'!$C:$C,0))),"",INDEX('Policy Characteristics'!B:B,MATCH($C541,'Policy Characteristics'!$C:$C,0)))</f>
        <v>Existing Power Plant Production Subsidy</v>
      </c>
      <c r="C541" s="354" t="str">
        <f t="shared" si="30"/>
        <v>Additional Subsidy for Elec Production for Existing Plants</v>
      </c>
      <c r="D541" s="348" t="s">
        <v>758</v>
      </c>
      <c r="E541" s="253"/>
      <c r="F541" s="348" t="s">
        <v>759</v>
      </c>
      <c r="G541" s="348"/>
      <c r="H541" s="18">
        <v>2785</v>
      </c>
      <c r="I541" s="369" t="s">
        <v>680</v>
      </c>
      <c r="J541" s="368" t="str">
        <f>IF(ISBLANK(INDEX('Policy Characteristics'!D:D,MATCH($C541,'Policy Characteristics'!$C:$C,0))),"",INDEX('Policy Characteristics'!D:D,MATCH($C541,'Policy Characteristics'!$C:$C,0)))</f>
        <v>Existing Power Plant Production Subsidy</v>
      </c>
      <c r="K541" s="354" t="str">
        <f>IF(ISBLANK(INDEX('Policy Characteristics'!E:E,MATCH($C541,'Policy Characteristics'!$C:$C,0))),"",INDEX('Policy Characteristics'!E:E,MATCH($C541,'Policy Characteristics'!$C:$C,0)))</f>
        <v>elec existing plant generation subsidy</v>
      </c>
      <c r="L541" s="354">
        <f>IF(ISBLANK(INDEX('Policy Characteristics'!F:F,MATCH($C541,'Policy Characteristics'!$C:$C,0))),"",INDEX('Policy Characteristics'!F:F,MATCH($C541,'Policy Characteristics'!$C:$C,0)))</f>
        <v>0</v>
      </c>
      <c r="M541" s="354">
        <f>IF(ISBLANK(INDEX('Policy Characteristics'!G:G,MATCH($C541,'Policy Characteristics'!$C:$C,0))),"",INDEX('Policy Characteristics'!G:G,MATCH($C541,'Policy Characteristics'!$C:$C,0)))</f>
        <v>60</v>
      </c>
      <c r="N541" s="354">
        <f>IF(ISBLANK(INDEX('Policy Characteristics'!H:H,MATCH($C541,'Policy Characteristics'!$C:$C,0))),"",INDEX('Policy Characteristics'!H:H,MATCH($C541,'Policy Characteristics'!$C:$C,0)))</f>
        <v>1</v>
      </c>
      <c r="O541" s="354" t="str">
        <f>IF(ISBLANK(INDEX('Policy Characteristics'!I:I,MATCH($C541,'Policy Characteristics'!$C:$C,0))),"",INDEX('Policy Characteristics'!I:I,MATCH($C541,'Policy Characteristics'!$C:$C,0)))</f>
        <v>thousand KRW/MWh</v>
      </c>
      <c r="P541" s="354"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1" s="354" t="str">
        <f>IF(ISBLANK(INDEX('Policy Characteristics'!K:K,MATCH($C541,'Policy Characteristics'!$C:$C,0))),"",INDEX('Policy Characteristics'!K:K,MATCH($C541,'Policy Characteristics'!$C:$C,0)))</f>
        <v/>
      </c>
      <c r="R541" s="354"/>
      <c r="S541" s="345"/>
    </row>
    <row r="542" spans="1:19" ht="15">
      <c r="A542" s="354" t="str">
        <f>IF(ISBLANK(INDEX('Policy Characteristics'!A:A,MATCH($C542,'Policy Characteristics'!$C:$C,0))),"",INDEX('Policy Characteristics'!A:A,MATCH($C542,'Policy Characteristics'!$C:$C,0)))</f>
        <v>Electricity Supply</v>
      </c>
      <c r="B542" s="366" t="str">
        <f>IF(ISBLANK(INDEX('Policy Characteristics'!B:B,MATCH($C542,'Policy Characteristics'!$C:$C,0))),"",INDEX('Policy Characteristics'!B:B,MATCH($C542,'Policy Characteristics'!$C:$C,0)))</f>
        <v>Existing Power Plant Production Subsidy</v>
      </c>
      <c r="C542" s="354" t="str">
        <f t="shared" si="30"/>
        <v>Additional Subsidy for Elec Production for Existing Plants</v>
      </c>
      <c r="D542" s="348" t="s">
        <v>760</v>
      </c>
      <c r="E542" s="253"/>
      <c r="F542" s="348" t="s">
        <v>761</v>
      </c>
      <c r="G542" s="348"/>
      <c r="H542" s="18">
        <v>2786</v>
      </c>
      <c r="I542" s="369" t="s">
        <v>680</v>
      </c>
      <c r="J542" s="368" t="str">
        <f>IF(ISBLANK(INDEX('Policy Characteristics'!D:D,MATCH($C542,'Policy Characteristics'!$C:$C,0))),"",INDEX('Policy Characteristics'!D:D,MATCH($C542,'Policy Characteristics'!$C:$C,0)))</f>
        <v>Existing Power Plant Production Subsidy</v>
      </c>
      <c r="K542" s="354" t="str">
        <f>IF(ISBLANK(INDEX('Policy Characteristics'!E:E,MATCH($C542,'Policy Characteristics'!$C:$C,0))),"",INDEX('Policy Characteristics'!E:E,MATCH($C542,'Policy Characteristics'!$C:$C,0)))</f>
        <v>elec existing plant generation subsidy</v>
      </c>
      <c r="L542" s="354">
        <f>IF(ISBLANK(INDEX('Policy Characteristics'!F:F,MATCH($C542,'Policy Characteristics'!$C:$C,0))),"",INDEX('Policy Characteristics'!F:F,MATCH($C542,'Policy Characteristics'!$C:$C,0)))</f>
        <v>0</v>
      </c>
      <c r="M542" s="354">
        <f>IF(ISBLANK(INDEX('Policy Characteristics'!G:G,MATCH($C542,'Policy Characteristics'!$C:$C,0))),"",INDEX('Policy Characteristics'!G:G,MATCH($C542,'Policy Characteristics'!$C:$C,0)))</f>
        <v>60</v>
      </c>
      <c r="N542" s="354">
        <f>IF(ISBLANK(INDEX('Policy Characteristics'!H:H,MATCH($C542,'Policy Characteristics'!$C:$C,0))),"",INDEX('Policy Characteristics'!H:H,MATCH($C542,'Policy Characteristics'!$C:$C,0)))</f>
        <v>1</v>
      </c>
      <c r="O542" s="354" t="str">
        <f>IF(ISBLANK(INDEX('Policy Characteristics'!I:I,MATCH($C542,'Policy Characteristics'!$C:$C,0))),"",INDEX('Policy Characteristics'!I:I,MATCH($C542,'Policy Characteristics'!$C:$C,0)))</f>
        <v>thousand KRW/MWh</v>
      </c>
      <c r="P542" s="354"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2" s="354" t="str">
        <f>IF(ISBLANK(INDEX('Policy Characteristics'!K:K,MATCH($C542,'Policy Characteristics'!$C:$C,0))),"",INDEX('Policy Characteristics'!K:K,MATCH($C542,'Policy Characteristics'!$C:$C,0)))</f>
        <v/>
      </c>
      <c r="R542" s="354"/>
      <c r="S542" s="345"/>
    </row>
    <row r="543" spans="1:19" ht="15">
      <c r="A543" s="354" t="str">
        <f>IF(ISBLANK(INDEX('Policy Characteristics'!A:A,MATCH($C543,'Policy Characteristics'!$C:$C,0))),"",INDEX('Policy Characteristics'!A:A,MATCH($C543,'Policy Characteristics'!$C:$C,0)))</f>
        <v>Electricity Supply</v>
      </c>
      <c r="B543" s="366" t="str">
        <f>IF(ISBLANK(INDEX('Policy Characteristics'!B:B,MATCH($C543,'Policy Characteristics'!$C:$C,0))),"",INDEX('Policy Characteristics'!B:B,MATCH($C543,'Policy Characteristics'!$C:$C,0)))</f>
        <v>Existing Power Plant Production Subsidy</v>
      </c>
      <c r="C543" s="354" t="str">
        <f t="shared" si="30"/>
        <v>Additional Subsidy for Elec Production for Existing Plants</v>
      </c>
      <c r="D543" s="348" t="s">
        <v>762</v>
      </c>
      <c r="E543" s="253"/>
      <c r="F543" s="348" t="s">
        <v>763</v>
      </c>
      <c r="G543" s="348"/>
      <c r="H543" s="18">
        <v>2787</v>
      </c>
      <c r="I543" s="369" t="s">
        <v>680</v>
      </c>
      <c r="J543" s="368" t="str">
        <f>IF(ISBLANK(INDEX('Policy Characteristics'!D:D,MATCH($C543,'Policy Characteristics'!$C:$C,0))),"",INDEX('Policy Characteristics'!D:D,MATCH($C543,'Policy Characteristics'!$C:$C,0)))</f>
        <v>Existing Power Plant Production Subsidy</v>
      </c>
      <c r="K543" s="354" t="str">
        <f>IF(ISBLANK(INDEX('Policy Characteristics'!E:E,MATCH($C543,'Policy Characteristics'!$C:$C,0))),"",INDEX('Policy Characteristics'!E:E,MATCH($C543,'Policy Characteristics'!$C:$C,0)))</f>
        <v>elec existing plant generation subsidy</v>
      </c>
      <c r="L543" s="354">
        <f>IF(ISBLANK(INDEX('Policy Characteristics'!F:F,MATCH($C543,'Policy Characteristics'!$C:$C,0))),"",INDEX('Policy Characteristics'!F:F,MATCH($C543,'Policy Characteristics'!$C:$C,0)))</f>
        <v>0</v>
      </c>
      <c r="M543" s="354">
        <f>IF(ISBLANK(INDEX('Policy Characteristics'!G:G,MATCH($C543,'Policy Characteristics'!$C:$C,0))),"",INDEX('Policy Characteristics'!G:G,MATCH($C543,'Policy Characteristics'!$C:$C,0)))</f>
        <v>60</v>
      </c>
      <c r="N543" s="354">
        <f>IF(ISBLANK(INDEX('Policy Characteristics'!H:H,MATCH($C543,'Policy Characteristics'!$C:$C,0))),"",INDEX('Policy Characteristics'!H:H,MATCH($C543,'Policy Characteristics'!$C:$C,0)))</f>
        <v>1</v>
      </c>
      <c r="O543" s="354" t="str">
        <f>IF(ISBLANK(INDEX('Policy Characteristics'!I:I,MATCH($C543,'Policy Characteristics'!$C:$C,0))),"",INDEX('Policy Characteristics'!I:I,MATCH($C543,'Policy Characteristics'!$C:$C,0)))</f>
        <v>thousand KRW/MWh</v>
      </c>
      <c r="P543" s="354"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3" s="354" t="str">
        <f>IF(ISBLANK(INDEX('Policy Characteristics'!K:K,MATCH($C543,'Policy Characteristics'!$C:$C,0))),"",INDEX('Policy Characteristics'!K:K,MATCH($C543,'Policy Characteristics'!$C:$C,0)))</f>
        <v/>
      </c>
      <c r="R543" s="354"/>
      <c r="S543" s="345"/>
    </row>
    <row r="544" spans="1:19" ht="15">
      <c r="A544" s="354" t="str">
        <f>IF(ISBLANK(INDEX('Policy Characteristics'!A:A,MATCH($C544,'Policy Characteristics'!$C:$C,0))),"",INDEX('Policy Characteristics'!A:A,MATCH($C544,'Policy Characteristics'!$C:$C,0)))</f>
        <v>Electricity Supply</v>
      </c>
      <c r="B544" s="366" t="str">
        <f>IF(ISBLANK(INDEX('Policy Characteristics'!B:B,MATCH($C544,'Policy Characteristics'!$C:$C,0))),"",INDEX('Policy Characteristics'!B:B,MATCH($C544,'Policy Characteristics'!$C:$C,0)))</f>
        <v>Existing Power Plant Production Subsidy</v>
      </c>
      <c r="C544" s="354" t="str">
        <f t="shared" si="30"/>
        <v>Additional Subsidy for Elec Production for Existing Plants</v>
      </c>
      <c r="D544" s="348" t="s">
        <v>764</v>
      </c>
      <c r="E544" s="253"/>
      <c r="F544" s="348" t="s">
        <v>765</v>
      </c>
      <c r="G544" s="348"/>
      <c r="H544" s="18">
        <v>2788</v>
      </c>
      <c r="I544" s="369" t="s">
        <v>680</v>
      </c>
      <c r="J544" s="368" t="str">
        <f>IF(ISBLANK(INDEX('Policy Characteristics'!D:D,MATCH($C544,'Policy Characteristics'!$C:$C,0))),"",INDEX('Policy Characteristics'!D:D,MATCH($C544,'Policy Characteristics'!$C:$C,0)))</f>
        <v>Existing Power Plant Production Subsidy</v>
      </c>
      <c r="K544" s="354" t="str">
        <f>IF(ISBLANK(INDEX('Policy Characteristics'!E:E,MATCH($C544,'Policy Characteristics'!$C:$C,0))),"",INDEX('Policy Characteristics'!E:E,MATCH($C544,'Policy Characteristics'!$C:$C,0)))</f>
        <v>elec existing plant generation subsidy</v>
      </c>
      <c r="L544" s="354">
        <f>IF(ISBLANK(INDEX('Policy Characteristics'!F:F,MATCH($C544,'Policy Characteristics'!$C:$C,0))),"",INDEX('Policy Characteristics'!F:F,MATCH($C544,'Policy Characteristics'!$C:$C,0)))</f>
        <v>0</v>
      </c>
      <c r="M544" s="354">
        <f>IF(ISBLANK(INDEX('Policy Characteristics'!G:G,MATCH($C544,'Policy Characteristics'!$C:$C,0))),"",INDEX('Policy Characteristics'!G:G,MATCH($C544,'Policy Characteristics'!$C:$C,0)))</f>
        <v>60</v>
      </c>
      <c r="N544" s="354">
        <f>IF(ISBLANK(INDEX('Policy Characteristics'!H:H,MATCH($C544,'Policy Characteristics'!$C:$C,0))),"",INDEX('Policy Characteristics'!H:H,MATCH($C544,'Policy Characteristics'!$C:$C,0)))</f>
        <v>1</v>
      </c>
      <c r="O544" s="354" t="str">
        <f>IF(ISBLANK(INDEX('Policy Characteristics'!I:I,MATCH($C544,'Policy Characteristics'!$C:$C,0))),"",INDEX('Policy Characteristics'!I:I,MATCH($C544,'Policy Characteristics'!$C:$C,0)))</f>
        <v>thousand KRW/MWh</v>
      </c>
      <c r="P544" s="354"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4" s="354" t="str">
        <f>IF(ISBLANK(INDEX('Policy Characteristics'!K:K,MATCH($C544,'Policy Characteristics'!$C:$C,0))),"",INDEX('Policy Characteristics'!K:K,MATCH($C544,'Policy Characteristics'!$C:$C,0)))</f>
        <v/>
      </c>
      <c r="R544" s="354"/>
      <c r="S544" s="345"/>
    </row>
    <row r="545" spans="1:19" ht="15">
      <c r="A545" s="354" t="str">
        <f>IF(ISBLANK(INDEX('Policy Characteristics'!A:A,MATCH($C545,'Policy Characteristics'!$C:$C,0))),"",INDEX('Policy Characteristics'!A:A,MATCH($C545,'Policy Characteristics'!$C:$C,0)))</f>
        <v>Electricity Supply</v>
      </c>
      <c r="B545" s="366" t="str">
        <f>IF(ISBLANK(INDEX('Policy Characteristics'!B:B,MATCH($C545,'Policy Characteristics'!$C:$C,0))),"",INDEX('Policy Characteristics'!B:B,MATCH($C545,'Policy Characteristics'!$C:$C,0)))</f>
        <v>Existing Power Plant Production Subsidy</v>
      </c>
      <c r="C545" s="354" t="str">
        <f t="shared" si="30"/>
        <v>Additional Subsidy for Elec Production for Existing Plants</v>
      </c>
      <c r="D545" s="348" t="s">
        <v>766</v>
      </c>
      <c r="E545" s="253"/>
      <c r="F545" s="348" t="s">
        <v>767</v>
      </c>
      <c r="G545" s="348"/>
      <c r="H545" s="18">
        <v>2789</v>
      </c>
      <c r="I545" s="369" t="s">
        <v>680</v>
      </c>
      <c r="J545" s="368" t="str">
        <f>IF(ISBLANK(INDEX('Policy Characteristics'!D:D,MATCH($C545,'Policy Characteristics'!$C:$C,0))),"",INDEX('Policy Characteristics'!D:D,MATCH($C545,'Policy Characteristics'!$C:$C,0)))</f>
        <v>Existing Power Plant Production Subsidy</v>
      </c>
      <c r="K545" s="354" t="str">
        <f>IF(ISBLANK(INDEX('Policy Characteristics'!E:E,MATCH($C545,'Policy Characteristics'!$C:$C,0))),"",INDEX('Policy Characteristics'!E:E,MATCH($C545,'Policy Characteristics'!$C:$C,0)))</f>
        <v>elec existing plant generation subsidy</v>
      </c>
      <c r="L545" s="354">
        <f>IF(ISBLANK(INDEX('Policy Characteristics'!F:F,MATCH($C545,'Policy Characteristics'!$C:$C,0))),"",INDEX('Policy Characteristics'!F:F,MATCH($C545,'Policy Characteristics'!$C:$C,0)))</f>
        <v>0</v>
      </c>
      <c r="M545" s="354">
        <f>IF(ISBLANK(INDEX('Policy Characteristics'!G:G,MATCH($C545,'Policy Characteristics'!$C:$C,0))),"",INDEX('Policy Characteristics'!G:G,MATCH($C545,'Policy Characteristics'!$C:$C,0)))</f>
        <v>60</v>
      </c>
      <c r="N545" s="354">
        <f>IF(ISBLANK(INDEX('Policy Characteristics'!H:H,MATCH($C545,'Policy Characteristics'!$C:$C,0))),"",INDEX('Policy Characteristics'!H:H,MATCH($C545,'Policy Characteristics'!$C:$C,0)))</f>
        <v>1</v>
      </c>
      <c r="O545" s="354" t="str">
        <f>IF(ISBLANK(INDEX('Policy Characteristics'!I:I,MATCH($C545,'Policy Characteristics'!$C:$C,0))),"",INDEX('Policy Characteristics'!I:I,MATCH($C545,'Policy Characteristics'!$C:$C,0)))</f>
        <v>thousand KRW/MWh</v>
      </c>
      <c r="P545" s="354"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5" s="354" t="str">
        <f>IF(ISBLANK(INDEX('Policy Characteristics'!K:K,MATCH($C545,'Policy Characteristics'!$C:$C,0))),"",INDEX('Policy Characteristics'!K:K,MATCH($C545,'Policy Characteristics'!$C:$C,0)))</f>
        <v/>
      </c>
      <c r="R545" s="354"/>
      <c r="S545" s="345"/>
    </row>
    <row r="546" spans="1:19" ht="15">
      <c r="A546" s="354" t="str">
        <f>IF(ISBLANK(INDEX('Policy Characteristics'!A:A,MATCH($C546,'Policy Characteristics'!$C:$C,0))),"",INDEX('Policy Characteristics'!A:A,MATCH($C546,'Policy Characteristics'!$C:$C,0)))</f>
        <v>Electricity Supply</v>
      </c>
      <c r="B546" s="366" t="str">
        <f>IF(ISBLANK(INDEX('Policy Characteristics'!B:B,MATCH($C546,'Policy Characteristics'!$C:$C,0))),"",INDEX('Policy Characteristics'!B:B,MATCH($C546,'Policy Characteristics'!$C:$C,0)))</f>
        <v>Existing Power Plant Production Subsidy</v>
      </c>
      <c r="C546" s="354" t="str">
        <f t="shared" si="30"/>
        <v>Additional Subsidy for Elec Production for Existing Plants</v>
      </c>
      <c r="D546" s="348" t="s">
        <v>768</v>
      </c>
      <c r="E546" s="253"/>
      <c r="F546" s="348" t="s">
        <v>769</v>
      </c>
      <c r="G546" s="348"/>
      <c r="H546" s="18">
        <v>2790</v>
      </c>
      <c r="I546" s="369" t="s">
        <v>680</v>
      </c>
      <c r="J546" s="368" t="str">
        <f>IF(ISBLANK(INDEX('Policy Characteristics'!D:D,MATCH($C546,'Policy Characteristics'!$C:$C,0))),"",INDEX('Policy Characteristics'!D:D,MATCH($C546,'Policy Characteristics'!$C:$C,0)))</f>
        <v>Existing Power Plant Production Subsidy</v>
      </c>
      <c r="K546" s="354" t="str">
        <f>IF(ISBLANK(INDEX('Policy Characteristics'!E:E,MATCH($C546,'Policy Characteristics'!$C:$C,0))),"",INDEX('Policy Characteristics'!E:E,MATCH($C546,'Policy Characteristics'!$C:$C,0)))</f>
        <v>elec existing plant generation subsidy</v>
      </c>
      <c r="L546" s="354">
        <f>IF(ISBLANK(INDEX('Policy Characteristics'!F:F,MATCH($C546,'Policy Characteristics'!$C:$C,0))),"",INDEX('Policy Characteristics'!F:F,MATCH($C546,'Policy Characteristics'!$C:$C,0)))</f>
        <v>0</v>
      </c>
      <c r="M546" s="354">
        <f>IF(ISBLANK(INDEX('Policy Characteristics'!G:G,MATCH($C546,'Policy Characteristics'!$C:$C,0))),"",INDEX('Policy Characteristics'!G:G,MATCH($C546,'Policy Characteristics'!$C:$C,0)))</f>
        <v>60</v>
      </c>
      <c r="N546" s="354">
        <f>IF(ISBLANK(INDEX('Policy Characteristics'!H:H,MATCH($C546,'Policy Characteristics'!$C:$C,0))),"",INDEX('Policy Characteristics'!H:H,MATCH($C546,'Policy Characteristics'!$C:$C,0)))</f>
        <v>1</v>
      </c>
      <c r="O546" s="354" t="str">
        <f>IF(ISBLANK(INDEX('Policy Characteristics'!I:I,MATCH($C546,'Policy Characteristics'!$C:$C,0))),"",INDEX('Policy Characteristics'!I:I,MATCH($C546,'Policy Characteristics'!$C:$C,0)))</f>
        <v>thousand KRW/MWh</v>
      </c>
      <c r="P546" s="354"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6" s="354" t="str">
        <f>IF(ISBLANK(INDEX('Policy Characteristics'!K:K,MATCH($C546,'Policy Characteristics'!$C:$C,0))),"",INDEX('Policy Characteristics'!K:K,MATCH($C546,'Policy Characteristics'!$C:$C,0)))</f>
        <v/>
      </c>
      <c r="R546" s="354"/>
      <c r="S546" s="345"/>
    </row>
    <row r="547" spans="1:19" ht="15">
      <c r="A547" s="354" t="str">
        <f>IF(ISBLANK(INDEX('Policy Characteristics'!A:A,MATCH($C547,'Policy Characteristics'!$C:$C,0))),"",INDEX('Policy Characteristics'!A:A,MATCH($C547,'Policy Characteristics'!$C:$C,0)))</f>
        <v>Electricity Supply</v>
      </c>
      <c r="B547" s="366" t="str">
        <f>IF(ISBLANK(INDEX('Policy Characteristics'!B:B,MATCH($C547,'Policy Characteristics'!$C:$C,0))),"",INDEX('Policy Characteristics'!B:B,MATCH($C547,'Policy Characteristics'!$C:$C,0)))</f>
        <v>Existing Power Plant Production Subsidy</v>
      </c>
      <c r="C547" s="354" t="str">
        <f t="shared" si="30"/>
        <v>Additional Subsidy for Elec Production for Existing Plants</v>
      </c>
      <c r="D547" s="348" t="s">
        <v>770</v>
      </c>
      <c r="E547" s="253"/>
      <c r="F547" s="348" t="s">
        <v>771</v>
      </c>
      <c r="G547" s="348"/>
      <c r="H547" s="18">
        <v>2791</v>
      </c>
      <c r="I547" s="369" t="s">
        <v>680</v>
      </c>
      <c r="J547" s="368" t="str">
        <f>IF(ISBLANK(INDEX('Policy Characteristics'!D:D,MATCH($C547,'Policy Characteristics'!$C:$C,0))),"",INDEX('Policy Characteristics'!D:D,MATCH($C547,'Policy Characteristics'!$C:$C,0)))</f>
        <v>Existing Power Plant Production Subsidy</v>
      </c>
      <c r="K547" s="354" t="str">
        <f>IF(ISBLANK(INDEX('Policy Characteristics'!E:E,MATCH($C547,'Policy Characteristics'!$C:$C,0))),"",INDEX('Policy Characteristics'!E:E,MATCH($C547,'Policy Characteristics'!$C:$C,0)))</f>
        <v>elec existing plant generation subsidy</v>
      </c>
      <c r="L547" s="354">
        <f>IF(ISBLANK(INDEX('Policy Characteristics'!F:F,MATCH($C547,'Policy Characteristics'!$C:$C,0))),"",INDEX('Policy Characteristics'!F:F,MATCH($C547,'Policy Characteristics'!$C:$C,0)))</f>
        <v>0</v>
      </c>
      <c r="M547" s="354">
        <f>IF(ISBLANK(INDEX('Policy Characteristics'!G:G,MATCH($C547,'Policy Characteristics'!$C:$C,0))),"",INDEX('Policy Characteristics'!G:G,MATCH($C547,'Policy Characteristics'!$C:$C,0)))</f>
        <v>60</v>
      </c>
      <c r="N547" s="354">
        <f>IF(ISBLANK(INDEX('Policy Characteristics'!H:H,MATCH($C547,'Policy Characteristics'!$C:$C,0))),"",INDEX('Policy Characteristics'!H:H,MATCH($C547,'Policy Characteristics'!$C:$C,0)))</f>
        <v>1</v>
      </c>
      <c r="O547" s="354" t="str">
        <f>IF(ISBLANK(INDEX('Policy Characteristics'!I:I,MATCH($C547,'Policy Characteristics'!$C:$C,0))),"",INDEX('Policy Characteristics'!I:I,MATCH($C547,'Policy Characteristics'!$C:$C,0)))</f>
        <v>thousand KRW/MWh</v>
      </c>
      <c r="P547" s="354"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7" s="354" t="str">
        <f>IF(ISBLANK(INDEX('Policy Characteristics'!K:K,MATCH($C547,'Policy Characteristics'!$C:$C,0))),"",INDEX('Policy Characteristics'!K:K,MATCH($C547,'Policy Characteristics'!$C:$C,0)))</f>
        <v/>
      </c>
      <c r="R547" s="354"/>
      <c r="S547" s="345"/>
    </row>
    <row r="548" spans="1:19" ht="15">
      <c r="A548" s="354" t="str">
        <f>IF(ISBLANK(INDEX('Policy Characteristics'!A:A,MATCH($C548,'Policy Characteristics'!$C:$C,0))),"",INDEX('Policy Characteristics'!A:A,MATCH($C548,'Policy Characteristics'!$C:$C,0)))</f>
        <v>Electricity Supply</v>
      </c>
      <c r="B548" s="366" t="str">
        <f>IF(ISBLANK(INDEX('Policy Characteristics'!B:B,MATCH($C548,'Policy Characteristics'!$C:$C,0))),"",INDEX('Policy Characteristics'!B:B,MATCH($C548,'Policy Characteristics'!$C:$C,0)))</f>
        <v>Existing Power Plant Production Subsidy</v>
      </c>
      <c r="C548" s="354" t="str">
        <f t="shared" si="30"/>
        <v>Additional Subsidy for Elec Production for Existing Plants</v>
      </c>
      <c r="D548" s="348" t="s">
        <v>772</v>
      </c>
      <c r="E548" s="253"/>
      <c r="F548" s="348" t="s">
        <v>773</v>
      </c>
      <c r="G548" s="348"/>
      <c r="H548" s="18">
        <v>2792</v>
      </c>
      <c r="I548" s="369" t="s">
        <v>680</v>
      </c>
      <c r="J548" s="368" t="str">
        <f>IF(ISBLANK(INDEX('Policy Characteristics'!D:D,MATCH($C548,'Policy Characteristics'!$C:$C,0))),"",INDEX('Policy Characteristics'!D:D,MATCH($C548,'Policy Characteristics'!$C:$C,0)))</f>
        <v>Existing Power Plant Production Subsidy</v>
      </c>
      <c r="K548" s="354" t="str">
        <f>IF(ISBLANK(INDEX('Policy Characteristics'!E:E,MATCH($C548,'Policy Characteristics'!$C:$C,0))),"",INDEX('Policy Characteristics'!E:E,MATCH($C548,'Policy Characteristics'!$C:$C,0)))</f>
        <v>elec existing plant generation subsidy</v>
      </c>
      <c r="L548" s="354">
        <f>IF(ISBLANK(INDEX('Policy Characteristics'!F:F,MATCH($C548,'Policy Characteristics'!$C:$C,0))),"",INDEX('Policy Characteristics'!F:F,MATCH($C548,'Policy Characteristics'!$C:$C,0)))</f>
        <v>0</v>
      </c>
      <c r="M548" s="354">
        <f>IF(ISBLANK(INDEX('Policy Characteristics'!G:G,MATCH($C548,'Policy Characteristics'!$C:$C,0))),"",INDEX('Policy Characteristics'!G:G,MATCH($C548,'Policy Characteristics'!$C:$C,0)))</f>
        <v>60</v>
      </c>
      <c r="N548" s="354">
        <f>IF(ISBLANK(INDEX('Policy Characteristics'!H:H,MATCH($C548,'Policy Characteristics'!$C:$C,0))),"",INDEX('Policy Characteristics'!H:H,MATCH($C548,'Policy Characteristics'!$C:$C,0)))</f>
        <v>1</v>
      </c>
      <c r="O548" s="354" t="str">
        <f>IF(ISBLANK(INDEX('Policy Characteristics'!I:I,MATCH($C548,'Policy Characteristics'!$C:$C,0))),"",INDEX('Policy Characteristics'!I:I,MATCH($C548,'Policy Characteristics'!$C:$C,0)))</f>
        <v>thousand KRW/MWh</v>
      </c>
      <c r="P548" s="354"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8" s="354" t="str">
        <f>IF(ISBLANK(INDEX('Policy Characteristics'!K:K,MATCH($C548,'Policy Characteristics'!$C:$C,0))),"",INDEX('Policy Characteristics'!K:K,MATCH($C548,'Policy Characteristics'!$C:$C,0)))</f>
        <v/>
      </c>
      <c r="R548" s="354"/>
      <c r="S548" s="345"/>
    </row>
    <row r="549" spans="1:19" ht="15">
      <c r="A549" s="354" t="str">
        <f>IF(ISBLANK(INDEX('Policy Characteristics'!A:A,MATCH($C549,'Policy Characteristics'!$C:$C,0))),"",INDEX('Policy Characteristics'!A:A,MATCH($C549,'Policy Characteristics'!$C:$C,0)))</f>
        <v>Electricity Supply</v>
      </c>
      <c r="B549" s="366" t="str">
        <f>IF(ISBLANK(INDEX('Policy Characteristics'!B:B,MATCH($C549,'Policy Characteristics'!$C:$C,0))),"",INDEX('Policy Characteristics'!B:B,MATCH($C549,'Policy Characteristics'!$C:$C,0)))</f>
        <v>Existing Power Plant Production Subsidy</v>
      </c>
      <c r="C549" s="354" t="str">
        <f t="shared" si="30"/>
        <v>Additional Subsidy for Elec Production for Existing Plants</v>
      </c>
      <c r="D549" s="348" t="s">
        <v>774</v>
      </c>
      <c r="E549" s="253"/>
      <c r="F549" s="348" t="s">
        <v>775</v>
      </c>
      <c r="G549" s="348"/>
      <c r="H549" s="18">
        <v>2793</v>
      </c>
      <c r="I549" s="369" t="s">
        <v>680</v>
      </c>
      <c r="J549" s="368" t="str">
        <f>IF(ISBLANK(INDEX('Policy Characteristics'!D:D,MATCH($C549,'Policy Characteristics'!$C:$C,0))),"",INDEX('Policy Characteristics'!D:D,MATCH($C549,'Policy Characteristics'!$C:$C,0)))</f>
        <v>Existing Power Plant Production Subsidy</v>
      </c>
      <c r="K549" s="354" t="str">
        <f>IF(ISBLANK(INDEX('Policy Characteristics'!E:E,MATCH($C549,'Policy Characteristics'!$C:$C,0))),"",INDEX('Policy Characteristics'!E:E,MATCH($C549,'Policy Characteristics'!$C:$C,0)))</f>
        <v>elec existing plant generation subsidy</v>
      </c>
      <c r="L549" s="354">
        <f>IF(ISBLANK(INDEX('Policy Characteristics'!F:F,MATCH($C549,'Policy Characteristics'!$C:$C,0))),"",INDEX('Policy Characteristics'!F:F,MATCH($C549,'Policy Characteristics'!$C:$C,0)))</f>
        <v>0</v>
      </c>
      <c r="M549" s="354">
        <f>IF(ISBLANK(INDEX('Policy Characteristics'!G:G,MATCH($C549,'Policy Characteristics'!$C:$C,0))),"",INDEX('Policy Characteristics'!G:G,MATCH($C549,'Policy Characteristics'!$C:$C,0)))</f>
        <v>60</v>
      </c>
      <c r="N549" s="354">
        <f>IF(ISBLANK(INDEX('Policy Characteristics'!H:H,MATCH($C549,'Policy Characteristics'!$C:$C,0))),"",INDEX('Policy Characteristics'!H:H,MATCH($C549,'Policy Characteristics'!$C:$C,0)))</f>
        <v>1</v>
      </c>
      <c r="O549" s="354" t="str">
        <f>IF(ISBLANK(INDEX('Policy Characteristics'!I:I,MATCH($C549,'Policy Characteristics'!$C:$C,0))),"",INDEX('Policy Characteristics'!I:I,MATCH($C549,'Policy Characteristics'!$C:$C,0)))</f>
        <v>thousand KRW/MWh</v>
      </c>
      <c r="P549" s="354"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49" s="354" t="str">
        <f>IF(ISBLANK(INDEX('Policy Characteristics'!K:K,MATCH($C549,'Policy Characteristics'!$C:$C,0))),"",INDEX('Policy Characteristics'!K:K,MATCH($C549,'Policy Characteristics'!$C:$C,0)))</f>
        <v/>
      </c>
      <c r="R549" s="354"/>
      <c r="S549" s="345"/>
    </row>
    <row r="550" spans="1:19" ht="15">
      <c r="A550" s="354" t="str">
        <f>IF(ISBLANK(INDEX('Policy Characteristics'!A:A,MATCH($C550,'Policy Characteristics'!$C:$C,0))),"",INDEX('Policy Characteristics'!A:A,MATCH($C550,'Policy Characteristics'!$C:$C,0)))</f>
        <v>Electricity Supply</v>
      </c>
      <c r="B550" s="366" t="str">
        <f>IF(ISBLANK(INDEX('Policy Characteristics'!B:B,MATCH($C550,'Policy Characteristics'!$C:$C,0))),"",INDEX('Policy Characteristics'!B:B,MATCH($C550,'Policy Characteristics'!$C:$C,0)))</f>
        <v>Existing Power Plant Production Subsidy</v>
      </c>
      <c r="C550" s="354" t="str">
        <f t="shared" si="30"/>
        <v>Additional Subsidy for Elec Production for Existing Plants</v>
      </c>
      <c r="D550" s="348" t="s">
        <v>776</v>
      </c>
      <c r="E550" s="253"/>
      <c r="F550" s="348" t="s">
        <v>777</v>
      </c>
      <c r="G550" s="348"/>
      <c r="H550" s="18">
        <v>2794</v>
      </c>
      <c r="I550" s="369" t="s">
        <v>680</v>
      </c>
      <c r="J550" s="368" t="str">
        <f>IF(ISBLANK(INDEX('Policy Characteristics'!D:D,MATCH($C550,'Policy Characteristics'!$C:$C,0))),"",INDEX('Policy Characteristics'!D:D,MATCH($C550,'Policy Characteristics'!$C:$C,0)))</f>
        <v>Existing Power Plant Production Subsidy</v>
      </c>
      <c r="K550" s="354" t="str">
        <f>IF(ISBLANK(INDEX('Policy Characteristics'!E:E,MATCH($C550,'Policy Characteristics'!$C:$C,0))),"",INDEX('Policy Characteristics'!E:E,MATCH($C550,'Policy Characteristics'!$C:$C,0)))</f>
        <v>elec existing plant generation subsidy</v>
      </c>
      <c r="L550" s="354">
        <f>IF(ISBLANK(INDEX('Policy Characteristics'!F:F,MATCH($C550,'Policy Characteristics'!$C:$C,0))),"",INDEX('Policy Characteristics'!F:F,MATCH($C550,'Policy Characteristics'!$C:$C,0)))</f>
        <v>0</v>
      </c>
      <c r="M550" s="354">
        <f>IF(ISBLANK(INDEX('Policy Characteristics'!G:G,MATCH($C550,'Policy Characteristics'!$C:$C,0))),"",INDEX('Policy Characteristics'!G:G,MATCH($C550,'Policy Characteristics'!$C:$C,0)))</f>
        <v>60</v>
      </c>
      <c r="N550" s="354">
        <f>IF(ISBLANK(INDEX('Policy Characteristics'!H:H,MATCH($C550,'Policy Characteristics'!$C:$C,0))),"",INDEX('Policy Characteristics'!H:H,MATCH($C550,'Policy Characteristics'!$C:$C,0)))</f>
        <v>1</v>
      </c>
      <c r="O550" s="354" t="str">
        <f>IF(ISBLANK(INDEX('Policy Characteristics'!I:I,MATCH($C550,'Policy Characteristics'!$C:$C,0))),"",INDEX('Policy Characteristics'!I:I,MATCH($C550,'Policy Characteristics'!$C:$C,0)))</f>
        <v>thousand KRW/MWh</v>
      </c>
      <c r="P550" s="354"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0" s="354" t="str">
        <f>IF(ISBLANK(INDEX('Policy Characteristics'!K:K,MATCH($C550,'Policy Characteristics'!$C:$C,0))),"",INDEX('Policy Characteristics'!K:K,MATCH($C550,'Policy Characteristics'!$C:$C,0)))</f>
        <v/>
      </c>
      <c r="R550" s="354"/>
      <c r="S550" s="345"/>
    </row>
    <row r="551" spans="1:19" ht="15">
      <c r="A551" s="354" t="str">
        <f>IF(ISBLANK(INDEX('Policy Characteristics'!A:A,MATCH($C551,'Policy Characteristics'!$C:$C,0))),"",INDEX('Policy Characteristics'!A:A,MATCH($C551,'Policy Characteristics'!$C:$C,0)))</f>
        <v>Electricity Supply</v>
      </c>
      <c r="B551" s="366" t="str">
        <f>IF(ISBLANK(INDEX('Policy Characteristics'!B:B,MATCH($C551,'Policy Characteristics'!$C:$C,0))),"",INDEX('Policy Characteristics'!B:B,MATCH($C551,'Policy Characteristics'!$C:$C,0)))</f>
        <v>Existing Power Plant Production Subsidy</v>
      </c>
      <c r="C551" s="354" t="str">
        <f t="shared" si="30"/>
        <v>Additional Subsidy for Elec Production for Existing Plants</v>
      </c>
      <c r="D551" s="348" t="s">
        <v>778</v>
      </c>
      <c r="E551" s="253"/>
      <c r="F551" s="348" t="s">
        <v>779</v>
      </c>
      <c r="G551" s="348"/>
      <c r="H551" s="18">
        <v>2795</v>
      </c>
      <c r="I551" s="369" t="s">
        <v>680</v>
      </c>
      <c r="J551" s="368" t="str">
        <f>IF(ISBLANK(INDEX('Policy Characteristics'!D:D,MATCH($C551,'Policy Characteristics'!$C:$C,0))),"",INDEX('Policy Characteristics'!D:D,MATCH($C551,'Policy Characteristics'!$C:$C,0)))</f>
        <v>Existing Power Plant Production Subsidy</v>
      </c>
      <c r="K551" s="354" t="str">
        <f>IF(ISBLANK(INDEX('Policy Characteristics'!E:E,MATCH($C551,'Policy Characteristics'!$C:$C,0))),"",INDEX('Policy Characteristics'!E:E,MATCH($C551,'Policy Characteristics'!$C:$C,0)))</f>
        <v>elec existing plant generation subsidy</v>
      </c>
      <c r="L551" s="354">
        <f>IF(ISBLANK(INDEX('Policy Characteristics'!F:F,MATCH($C551,'Policy Characteristics'!$C:$C,0))),"",INDEX('Policy Characteristics'!F:F,MATCH($C551,'Policy Characteristics'!$C:$C,0)))</f>
        <v>0</v>
      </c>
      <c r="M551" s="354">
        <f>IF(ISBLANK(INDEX('Policy Characteristics'!G:G,MATCH($C551,'Policy Characteristics'!$C:$C,0))),"",INDEX('Policy Characteristics'!G:G,MATCH($C551,'Policy Characteristics'!$C:$C,0)))</f>
        <v>60</v>
      </c>
      <c r="N551" s="354">
        <f>IF(ISBLANK(INDEX('Policy Characteristics'!H:H,MATCH($C551,'Policy Characteristics'!$C:$C,0))),"",INDEX('Policy Characteristics'!H:H,MATCH($C551,'Policy Characteristics'!$C:$C,0)))</f>
        <v>1</v>
      </c>
      <c r="O551" s="354" t="str">
        <f>IF(ISBLANK(INDEX('Policy Characteristics'!I:I,MATCH($C551,'Policy Characteristics'!$C:$C,0))),"",INDEX('Policy Characteristics'!I:I,MATCH($C551,'Policy Characteristics'!$C:$C,0)))</f>
        <v>thousand KRW/MWh</v>
      </c>
      <c r="P551" s="354"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1" s="354" t="str">
        <f>IF(ISBLANK(INDEX('Policy Characteristics'!K:K,MATCH($C551,'Policy Characteristics'!$C:$C,0))),"",INDEX('Policy Characteristics'!K:K,MATCH($C551,'Policy Characteristics'!$C:$C,0)))</f>
        <v/>
      </c>
      <c r="R551" s="354"/>
      <c r="S551" s="345"/>
    </row>
    <row r="552" spans="1:19" ht="15">
      <c r="A552" s="354" t="str">
        <f>IF(ISBLANK(INDEX('Policy Characteristics'!A:A,MATCH($C552,'Policy Characteristics'!$C:$C,0))),"",INDEX('Policy Characteristics'!A:A,MATCH($C552,'Policy Characteristics'!$C:$C,0)))</f>
        <v>Electricity Supply</v>
      </c>
      <c r="B552" s="366" t="str">
        <f>IF(ISBLANK(INDEX('Policy Characteristics'!B:B,MATCH($C552,'Policy Characteristics'!$C:$C,0))),"",INDEX('Policy Characteristics'!B:B,MATCH($C552,'Policy Characteristics'!$C:$C,0)))</f>
        <v>Existing Power Plant Production Subsidy</v>
      </c>
      <c r="C552" s="354" t="str">
        <f t="shared" si="30"/>
        <v>Additional Subsidy for Elec Production for Existing Plants</v>
      </c>
      <c r="D552" s="348" t="s">
        <v>780</v>
      </c>
      <c r="E552" s="253"/>
      <c r="F552" s="348" t="s">
        <v>781</v>
      </c>
      <c r="G552" s="348"/>
      <c r="H552" s="18">
        <v>2796</v>
      </c>
      <c r="I552" s="369" t="s">
        <v>680</v>
      </c>
      <c r="J552" s="368" t="str">
        <f>IF(ISBLANK(INDEX('Policy Characteristics'!D:D,MATCH($C552,'Policy Characteristics'!$C:$C,0))),"",INDEX('Policy Characteristics'!D:D,MATCH($C552,'Policy Characteristics'!$C:$C,0)))</f>
        <v>Existing Power Plant Production Subsidy</v>
      </c>
      <c r="K552" s="354" t="str">
        <f>IF(ISBLANK(INDEX('Policy Characteristics'!E:E,MATCH($C552,'Policy Characteristics'!$C:$C,0))),"",INDEX('Policy Characteristics'!E:E,MATCH($C552,'Policy Characteristics'!$C:$C,0)))</f>
        <v>elec existing plant generation subsidy</v>
      </c>
      <c r="L552" s="354">
        <f>IF(ISBLANK(INDEX('Policy Characteristics'!F:F,MATCH($C552,'Policy Characteristics'!$C:$C,0))),"",INDEX('Policy Characteristics'!F:F,MATCH($C552,'Policy Characteristics'!$C:$C,0)))</f>
        <v>0</v>
      </c>
      <c r="M552" s="354">
        <f>IF(ISBLANK(INDEX('Policy Characteristics'!G:G,MATCH($C552,'Policy Characteristics'!$C:$C,0))),"",INDEX('Policy Characteristics'!G:G,MATCH($C552,'Policy Characteristics'!$C:$C,0)))</f>
        <v>60</v>
      </c>
      <c r="N552" s="354">
        <f>IF(ISBLANK(INDEX('Policy Characteristics'!H:H,MATCH($C552,'Policy Characteristics'!$C:$C,0))),"",INDEX('Policy Characteristics'!H:H,MATCH($C552,'Policy Characteristics'!$C:$C,0)))</f>
        <v>1</v>
      </c>
      <c r="O552" s="354" t="str">
        <f>IF(ISBLANK(INDEX('Policy Characteristics'!I:I,MATCH($C552,'Policy Characteristics'!$C:$C,0))),"",INDEX('Policy Characteristics'!I:I,MATCH($C552,'Policy Characteristics'!$C:$C,0)))</f>
        <v>thousand KRW/MWh</v>
      </c>
      <c r="P552" s="354"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2" s="354" t="str">
        <f>IF(ISBLANK(INDEX('Policy Characteristics'!K:K,MATCH($C552,'Policy Characteristics'!$C:$C,0))),"",INDEX('Policy Characteristics'!K:K,MATCH($C552,'Policy Characteristics'!$C:$C,0)))</f>
        <v/>
      </c>
      <c r="R552" s="354"/>
      <c r="S552" s="345"/>
    </row>
    <row r="553" spans="1:19" ht="15">
      <c r="A553" s="354" t="str">
        <f>IF(ISBLANK(INDEX('Policy Characteristics'!A:A,MATCH($C553,'Policy Characteristics'!$C:$C,0))),"",INDEX('Policy Characteristics'!A:A,MATCH($C553,'Policy Characteristics'!$C:$C,0)))</f>
        <v>Electricity Supply</v>
      </c>
      <c r="B553" s="366" t="str">
        <f>IF(ISBLANK(INDEX('Policy Characteristics'!B:B,MATCH($C553,'Policy Characteristics'!$C:$C,0))),"",INDEX('Policy Characteristics'!B:B,MATCH($C553,'Policy Characteristics'!$C:$C,0)))</f>
        <v>Existing Power Plant Production Subsidy</v>
      </c>
      <c r="C553" s="354" t="str">
        <f t="shared" si="30"/>
        <v>Additional Subsidy for Elec Production for Existing Plants</v>
      </c>
      <c r="D553" s="348" t="s">
        <v>782</v>
      </c>
      <c r="E553" s="253"/>
      <c r="F553" s="348" t="s">
        <v>783</v>
      </c>
      <c r="G553" s="348"/>
      <c r="H553" s="18">
        <v>2797</v>
      </c>
      <c r="I553" s="369" t="s">
        <v>680</v>
      </c>
      <c r="J553" s="368" t="str">
        <f>IF(ISBLANK(INDEX('Policy Characteristics'!D:D,MATCH($C553,'Policy Characteristics'!$C:$C,0))),"",INDEX('Policy Characteristics'!D:D,MATCH($C553,'Policy Characteristics'!$C:$C,0)))</f>
        <v>Existing Power Plant Production Subsidy</v>
      </c>
      <c r="K553" s="354" t="str">
        <f>IF(ISBLANK(INDEX('Policy Characteristics'!E:E,MATCH($C553,'Policy Characteristics'!$C:$C,0))),"",INDEX('Policy Characteristics'!E:E,MATCH($C553,'Policy Characteristics'!$C:$C,0)))</f>
        <v>elec existing plant generation subsidy</v>
      </c>
      <c r="L553" s="354">
        <f>IF(ISBLANK(INDEX('Policy Characteristics'!F:F,MATCH($C553,'Policy Characteristics'!$C:$C,0))),"",INDEX('Policy Characteristics'!F:F,MATCH($C553,'Policy Characteristics'!$C:$C,0)))</f>
        <v>0</v>
      </c>
      <c r="M553" s="354">
        <f>IF(ISBLANK(INDEX('Policy Characteristics'!G:G,MATCH($C553,'Policy Characteristics'!$C:$C,0))),"",INDEX('Policy Characteristics'!G:G,MATCH($C553,'Policy Characteristics'!$C:$C,0)))</f>
        <v>60</v>
      </c>
      <c r="N553" s="354">
        <f>IF(ISBLANK(INDEX('Policy Characteristics'!H:H,MATCH($C553,'Policy Characteristics'!$C:$C,0))),"",INDEX('Policy Characteristics'!H:H,MATCH($C553,'Policy Characteristics'!$C:$C,0)))</f>
        <v>1</v>
      </c>
      <c r="O553" s="354" t="str">
        <f>IF(ISBLANK(INDEX('Policy Characteristics'!I:I,MATCH($C553,'Policy Characteristics'!$C:$C,0))),"",INDEX('Policy Characteristics'!I:I,MATCH($C553,'Policy Characteristics'!$C:$C,0)))</f>
        <v>thousand KRW/MWh</v>
      </c>
      <c r="P553" s="354"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Also note that the Energy Policy Simulator chooses which new power plants to build based on lifetime plant costs, and unlike the PTC, which is only available for the first 10 years of a project, this variable subsidy is available for the duration of a plant's lifetime.</v>
      </c>
      <c r="Q553" s="354" t="str">
        <f>IF(ISBLANK(INDEX('Policy Characteristics'!K:K,MATCH($C553,'Policy Characteristics'!$C:$C,0))),"",INDEX('Policy Characteristics'!K:K,MATCH($C553,'Policy Characteristics'!$C:$C,0)))</f>
        <v/>
      </c>
      <c r="R553" s="354"/>
      <c r="S553" s="345"/>
    </row>
    <row r="554" spans="1:19" ht="20" customHeight="1">
      <c r="A554" s="354" t="str">
        <f>IF(ISBLANK(INDEX('Policy Characteristics'!A:A,MATCH($C554,'Policy Characteristics'!$C:$C,0))),"",INDEX('Policy Characteristics'!A:A,MATCH($C554,'Policy Characteristics'!$C:$C,0)))</f>
        <v>Electricity Supply</v>
      </c>
      <c r="B554" s="366" t="str">
        <f>IF(ISBLANK(INDEX('Policy Characteristics'!B:B,MATCH($C554,'Policy Characteristics'!$C:$C,0))),"",INDEX('Policy Characteristics'!B:B,MATCH($C554,'Policy Characteristics'!$C:$C,0)))</f>
        <v>Use EVs for Grid Balancing</v>
      </c>
      <c r="C554" t="s">
        <v>323</v>
      </c>
      <c r="D554" s="348"/>
      <c r="E554" s="253"/>
      <c r="F554" s="348"/>
      <c r="G554" s="348"/>
      <c r="H554" s="18">
        <v>2235</v>
      </c>
      <c r="I554" s="369" t="s">
        <v>670</v>
      </c>
      <c r="J554" s="368" t="str">
        <f>IF(ISBLANK(INDEX('Policy Characteristics'!D:D,MATCH($C554,'Policy Characteristics'!$C:$C,0))),"",INDEX('Policy Characteristics'!D:D,MATCH($C554,'Policy Characteristics'!$C:$C,0)))</f>
        <v>EVs for Grid Balancing</v>
      </c>
      <c r="K554" s="354" t="str">
        <f>IF(ISBLANK(INDEX('Policy Characteristics'!E:E,MATCH($C554,'Policy Characteristics'!$C:$C,0))),"",INDEX('Policy Characteristics'!E:E,MATCH($C554,'Policy Characteristics'!$C:$C,0)))</f>
        <v>elec use EVs for grid balancing</v>
      </c>
      <c r="L554" s="370">
        <f>IF(ISBLANK(INDEX('Policy Characteristics'!F:F,MATCH($C554,'Policy Characteristics'!$C:$C,0))),"",INDEX('Policy Characteristics'!F:F,MATCH($C554,'Policy Characteristics'!$C:$C,0)))</f>
        <v>0</v>
      </c>
      <c r="M554" s="370">
        <f>IF(ISBLANK(INDEX('Policy Characteristics'!G:G,MATCH($C554,'Policy Characteristics'!$C:$C,0))),"",INDEX('Policy Characteristics'!G:G,MATCH($C554,'Policy Characteristics'!$C:$C,0)))</f>
        <v>1</v>
      </c>
      <c r="N554" s="370">
        <f>IF(ISBLANK(INDEX('Policy Characteristics'!H:H,MATCH($C554,'Policy Characteristics'!$C:$C,0))),"",INDEX('Policy Characteristics'!H:H,MATCH($C554,'Policy Characteristics'!$C:$C,0)))</f>
        <v>0.01</v>
      </c>
      <c r="O554" s="354" t="str">
        <f>IF(ISBLANK(INDEX('Policy Characteristics'!I:I,MATCH($C554,'Policy Characteristics'!$C:$C,0))),"",INDEX('Policy Characteristics'!I:I,MATCH($C554,'Policy Characteristics'!$C:$C,0)))</f>
        <v>% of EVs used</v>
      </c>
      <c r="P554" s="354"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354" t="str">
        <f>IF(ISBLANK(INDEX('Policy Characteristics'!K:K,MATCH($C554,'Policy Characteristics'!$C:$C,0))),"",INDEX('Policy Characteristics'!K:K,MATCH($C554,'Policy Characteristics'!$C:$C,0)))</f>
        <v/>
      </c>
      <c r="R554" s="354" t="str">
        <f>IF(ISBLANK(INDEX('Policy Characteristics'!L:L,MATCH($C554,'Policy Characteristics'!$C:$C,0))),"",INDEX('Policy Characteristics'!L:L,MATCH($C554,'Policy Characteristics'!$C:$C,0)))</f>
        <v/>
      </c>
      <c r="S554" s="348"/>
    </row>
    <row r="555" spans="1:19" ht="20" customHeight="1">
      <c r="A555" s="354" t="str">
        <f>IF(ISBLANK(INDEX('Policy Characteristics'!A:A,MATCH($C555,'Policy Characteristics'!$C:$C,0))),"",INDEX('Policy Characteristics'!A:A,MATCH($C555,'Policy Characteristics'!$C:$C,0)))</f>
        <v>Electricity Supply</v>
      </c>
      <c r="B555" s="366" t="str">
        <f>IF(ISBLANK(INDEX('Policy Characteristics'!B:B,MATCH($C555,'Policy Characteristics'!$C:$C,0))),"",INDEX('Policy Characteristics'!B:B,MATCH($C555,'Policy Characteristics'!$C:$C,0)))</f>
        <v>Subsidy for Grid Battery Production</v>
      </c>
      <c r="C555" t="s">
        <v>329</v>
      </c>
      <c r="D555" s="348"/>
      <c r="E555" s="253"/>
      <c r="F555" s="348"/>
      <c r="G555" s="348"/>
      <c r="H555" s="18">
        <v>2769</v>
      </c>
      <c r="I555" s="369" t="s">
        <v>670</v>
      </c>
      <c r="J555" s="368" t="str">
        <f>IF(ISBLANK(INDEX('Policy Characteristics'!D:D,MATCH($C555,'Policy Characteristics'!$C:$C,0))),"",INDEX('Policy Characteristics'!D:D,MATCH($C555,'Policy Characteristics'!$C:$C,0)))</f>
        <v>Grid Battery Subsidy</v>
      </c>
      <c r="K555" s="354" t="str">
        <f>IF(ISBLANK(INDEX('Policy Characteristics'!E:E,MATCH($C555,'Policy Characteristics'!$C:$C,0))),"",INDEX('Policy Characteristics'!E:E,MATCH($C555,'Policy Characteristics'!$C:$C,0)))</f>
        <v>elec battery production subsidy</v>
      </c>
      <c r="L555" s="354">
        <f>IF(ISBLANK(INDEX('Policy Characteristics'!F:F,MATCH($C555,'Policy Characteristics'!$C:$C,0))),"",INDEX('Policy Characteristics'!F:F,MATCH($C555,'Policy Characteristics'!$C:$C,0)))</f>
        <v>-150</v>
      </c>
      <c r="M555" s="354">
        <f>IF(ISBLANK(INDEX('Policy Characteristics'!G:G,MATCH($C555,'Policy Characteristics'!$C:$C,0))),"",INDEX('Policy Characteristics'!G:G,MATCH($C555,'Policy Characteristics'!$C:$C,0)))</f>
        <v>150</v>
      </c>
      <c r="N555" s="354">
        <f>IF(ISBLANK(INDEX('Policy Characteristics'!H:H,MATCH($C555,'Policy Characteristics'!$C:$C,0))),"",INDEX('Policy Characteristics'!H:H,MATCH($C555,'Policy Characteristics'!$C:$C,0)))</f>
        <v>1</v>
      </c>
      <c r="O555" s="354" t="str">
        <f>IF(ISBLANK(INDEX('Policy Characteristics'!I:I,MATCH($C555,'Policy Characteristics'!$C:$C,0))),"",INDEX('Policy Characteristics'!I:I,MATCH($C555,'Policy Characteristics'!$C:$C,0)))</f>
        <v>thousand KRW/kWh</v>
      </c>
      <c r="P555" s="354" t="str">
        <f>IF(ISBLANK(INDEX('Policy Characteristics'!J:J,MATCH($C555,'Policy Characteristics'!$C:$C,0))),"",INDEX('Policy Characteristics'!J:J,MATCH($C555,'Policy Characteristics'!$C:$C,0)))</f>
        <v>**Description:** This policy provides grid battery manufacturers with an additional production subsidy, expressed in thousand KRW per kWh of battery capacity produced. Since South Korea currently has no direct production subsidy for grid battery manufacturers, the value entered here represents the total newly introduced subsidy. A negative value represents a production tax or the removal of existing support. // **Guidance for setting values:** South Korea generally supports battery manufacturing through tax incentives, investment support, grants, and research and development programs rather than through a uniform subsidy paid per kWh produced. Direct production-based subsidies exist mainly in renewable energy programs such as the FIT and the RPS. This lever can therefore be used to test a hypothetical additional production-based subsidy.</v>
      </c>
      <c r="Q555" s="354" t="str">
        <f>IF(ISBLANK(INDEX('Policy Characteristics'!K:K,MATCH($C555,'Policy Characteristics'!$C:$C,0))),"",INDEX('Policy Characteristics'!K:K,MATCH($C555,'Policy Characteristics'!$C:$C,0)))</f>
        <v/>
      </c>
      <c r="R555" s="354" t="str">
        <f>IF(ISBLANK(INDEX('Policy Characteristics'!L:L,MATCH($C555,'Policy Characteristics'!$C:$C,0))),"",INDEX('Policy Characteristics'!L:L,MATCH($C555,'Policy Characteristics'!$C:$C,0)))</f>
        <v/>
      </c>
      <c r="S555" s="348"/>
    </row>
    <row r="556" spans="1:19" ht="20" customHeight="1">
      <c r="A556" s="354" t="str">
        <f>IF(ISBLANK(INDEX('Policy Characteristics'!A:A,MATCH($C556,'Policy Characteristics'!$C:$C,0))),"",INDEX('Policy Characteristics'!A:A,MATCH($C556,'Policy Characteristics'!$C:$C,0)))</f>
        <v>Electricity Supply</v>
      </c>
      <c r="B556" s="366" t="str">
        <f>IF(ISBLANK(INDEX('Policy Characteristics'!B:B,MATCH($C556,'Policy Characteristics'!$C:$C,0))),"",INDEX('Policy Characteristics'!B:B,MATCH($C556,'Policy Characteristics'!$C:$C,0)))</f>
        <v>Subsidy for Grid Battery Capacity</v>
      </c>
      <c r="C556" t="s">
        <v>333</v>
      </c>
      <c r="D556" s="348"/>
      <c r="E556" s="253"/>
      <c r="F556" s="348"/>
      <c r="G556" s="348"/>
      <c r="H556" s="18">
        <v>2259</v>
      </c>
      <c r="I556" s="369" t="s">
        <v>670</v>
      </c>
      <c r="J556" s="368" t="str">
        <f>IF(ISBLANK(INDEX('Policy Characteristics'!D:D,MATCH($C556,'Policy Characteristics'!$C:$C,0))),"",INDEX('Policy Characteristics'!D:D,MATCH($C556,'Policy Characteristics'!$C:$C,0)))</f>
        <v>Grid Battery Subsidy</v>
      </c>
      <c r="K556" s="354" t="str">
        <f>IF(ISBLANK(INDEX('Policy Characteristics'!E:E,MATCH($C556,'Policy Characteristics'!$C:$C,0))),"",INDEX('Policy Characteristics'!E:E,MATCH($C556,'Policy Characteristics'!$C:$C,0)))</f>
        <v>elec battery construction subsidy</v>
      </c>
      <c r="L556" s="370">
        <f>IF(ISBLANK(INDEX('Policy Characteristics'!F:F,MATCH($C556,'Policy Characteristics'!$C:$C,0))),"",INDEX('Policy Characteristics'!F:F,MATCH($C556,'Policy Characteristics'!$C:$C,0)))</f>
        <v>-1</v>
      </c>
      <c r="M556" s="370">
        <f>IF(ISBLANK(INDEX('Policy Characteristics'!G:G,MATCH($C556,'Policy Characteristics'!$C:$C,0))),"",INDEX('Policy Characteristics'!G:G,MATCH($C556,'Policy Characteristics'!$C:$C,0)))</f>
        <v>1</v>
      </c>
      <c r="N556" s="370">
        <f>IF(ISBLANK(INDEX('Policy Characteristics'!H:H,MATCH($C556,'Policy Characteristics'!$C:$C,0))),"",INDEX('Policy Characteristics'!H:H,MATCH($C556,'Policy Characteristics'!$C:$C,0)))</f>
        <v>0.01</v>
      </c>
      <c r="O556" s="354" t="str">
        <f>IF(ISBLANK(INDEX('Policy Characteristics'!I:I,MATCH($C556,'Policy Characteristics'!$C:$C,0))),"",INDEX('Policy Characteristics'!I:I,MATCH($C556,'Policy Characteristics'!$C:$C,0)))</f>
        <v>% of capital costs</v>
      </c>
      <c r="P556" s="354"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56" s="354" t="str">
        <f>IF(ISBLANK(INDEX('Policy Characteristics'!K:K,MATCH($C556,'Policy Characteristics'!$C:$C,0))),"",INDEX('Policy Characteristics'!K:K,MATCH($C556,'Policy Characteristics'!$C:$C,0)))</f>
        <v/>
      </c>
      <c r="R556" s="354"/>
      <c r="S556" s="348"/>
    </row>
    <row r="557" spans="1:19" ht="20" customHeight="1">
      <c r="A557" s="354" t="str">
        <f>IF(ISBLANK(INDEX('Policy Characteristics'!A:A,MATCH($C557,'Policy Characteristics'!$C:$C,0))),"",INDEX('Policy Characteristics'!A:A,MATCH($C557,'Policy Characteristics'!$C:$C,0)))</f>
        <v>Electricity Supply</v>
      </c>
      <c r="B557" s="366" t="str">
        <f>IF(ISBLANK(INDEX('Policy Characteristics'!B:B,MATCH($C557,'Policy Characteristics'!$C:$C,0))),"",INDEX('Policy Characteristics'!B:B,MATCH($C557,'Policy Characteristics'!$C:$C,0)))</f>
        <v>Electricity CCS Subsidy</v>
      </c>
      <c r="C557" t="s">
        <v>338</v>
      </c>
      <c r="D557" s="253" t="s">
        <v>736</v>
      </c>
      <c r="F557" s="253" t="s">
        <v>737</v>
      </c>
      <c r="H557" s="18">
        <v>2260</v>
      </c>
      <c r="I557" t="s">
        <v>680</v>
      </c>
      <c r="J557" s="368" t="str">
        <f>IF(ISBLANK(INDEX('Policy Characteristics'!D:D,MATCH($C557,'Policy Characteristics'!$C:$C,0))),"",INDEX('Policy Characteristics'!D:D,MATCH($C557,'Policy Characteristics'!$C:$C,0)))</f>
        <v>Electricity CCS Subsidy</v>
      </c>
      <c r="K557" s="354" t="str">
        <f>IF(ISBLANK(INDEX('Policy Characteristics'!E:E,MATCH($C557,'Policy Characteristics'!$C:$C,0))),"",INDEX('Policy Characteristics'!E:E,MATCH($C557,'Policy Characteristics'!$C:$C,0)))</f>
        <v>elec CCS subsidy</v>
      </c>
      <c r="L557" s="370">
        <f>IF(ISBLANK(INDEX('Policy Characteristics'!F:F,MATCH($C557,'Policy Characteristics'!$C:$C,0))),"",INDEX('Policy Characteristics'!F:F,MATCH($C557,'Policy Characteristics'!$C:$C,0)))</f>
        <v>-150</v>
      </c>
      <c r="M557" s="370">
        <f>IF(ISBLANK(INDEX('Policy Characteristics'!G:G,MATCH($C557,'Policy Characteristics'!$C:$C,0))),"",INDEX('Policy Characteristics'!G:G,MATCH($C557,'Policy Characteristics'!$C:$C,0)))</f>
        <v>150</v>
      </c>
      <c r="N557" s="370">
        <f>IF(ISBLANK(INDEX('Policy Characteristics'!H:H,MATCH($C557,'Policy Characteristics'!$C:$C,0))),"",INDEX('Policy Characteristics'!H:H,MATCH($C557,'Policy Characteristics'!$C:$C,0)))</f>
        <v>1</v>
      </c>
      <c r="O557" s="354" t="str">
        <f>IF(ISBLANK(INDEX('Policy Characteristics'!I:I,MATCH($C557,'Policy Characteristics'!$C:$C,0))),"",INDEX('Policy Characteristics'!I:I,MATCH($C557,'Policy Characteristics'!$C:$C,0)))</f>
        <v>thousand KRW/metric ton CO2e</v>
      </c>
      <c r="P557" s="354" t="str">
        <f>IF(ISBLANK(INDEX('Policy Characteristics'!J:J,MATCH($C557,'Policy Characteristics'!$C:$C,0))),"",INDEX('Policy Characteristics'!J:J,MATCH($C557,'Policy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7"/>
    </row>
    <row r="558" spans="1:19" ht="20" customHeight="1">
      <c r="A558" s="354" t="str">
        <f>IF(ISBLANK(INDEX('Policy Characteristics'!A:A,MATCH($C558,'Policy Characteristics'!$C:$C,0))),"",INDEX('Policy Characteristics'!A:A,MATCH($C558,'Policy Characteristics'!$C:$C,0)))</f>
        <v>Electricity Supply</v>
      </c>
      <c r="B558" s="366" t="str">
        <f>IF(ISBLANK(INDEX('Policy Characteristics'!B:B,MATCH($C558,'Policy Characteristics'!$C:$C,0))),"",INDEX('Policy Characteristics'!B:B,MATCH($C558,'Policy Characteristics'!$C:$C,0)))</f>
        <v>Electricity CCS Subsidy</v>
      </c>
      <c r="C558" s="354" t="str">
        <f>$C$557</f>
        <v>Additional Subsidy for Elec CCS</v>
      </c>
      <c r="D558" s="348" t="s">
        <v>738</v>
      </c>
      <c r="F558" s="348" t="s">
        <v>739</v>
      </c>
      <c r="H558" s="18">
        <v>2261</v>
      </c>
      <c r="I558" t="s">
        <v>680</v>
      </c>
      <c r="J558" s="368" t="str">
        <f>IF(ISBLANK(INDEX('Policy Characteristics'!D:D,MATCH($C558,'Policy Characteristics'!$C:$C,0))),"",INDEX('Policy Characteristics'!D:D,MATCH($C558,'Policy Characteristics'!$C:$C,0)))</f>
        <v>Electricity CCS Subsidy</v>
      </c>
      <c r="K558" s="354" t="str">
        <f>IF(ISBLANK(INDEX('Policy Characteristics'!E:E,MATCH($C558,'Policy Characteristics'!$C:$C,0))),"",INDEX('Policy Characteristics'!E:E,MATCH($C558,'Policy Characteristics'!$C:$C,0)))</f>
        <v>elec CCS subsidy</v>
      </c>
      <c r="L558" s="370">
        <f>IF(ISBLANK(INDEX('Policy Characteristics'!F:F,MATCH($C558,'Policy Characteristics'!$C:$C,0))),"",INDEX('Policy Characteristics'!F:F,MATCH($C558,'Policy Characteristics'!$C:$C,0)))</f>
        <v>-150</v>
      </c>
      <c r="M558" s="370">
        <f>IF(ISBLANK(INDEX('Policy Characteristics'!G:G,MATCH($C558,'Policy Characteristics'!$C:$C,0))),"",INDEX('Policy Characteristics'!G:G,MATCH($C558,'Policy Characteristics'!$C:$C,0)))</f>
        <v>150</v>
      </c>
      <c r="N558" s="370">
        <f>IF(ISBLANK(INDEX('Policy Characteristics'!H:H,MATCH($C558,'Policy Characteristics'!$C:$C,0))),"",INDEX('Policy Characteristics'!H:H,MATCH($C558,'Policy Characteristics'!$C:$C,0)))</f>
        <v>1</v>
      </c>
      <c r="O558" s="354" t="str">
        <f>IF(ISBLANK(INDEX('Policy Characteristics'!I:I,MATCH($C558,'Policy Characteristics'!$C:$C,0))),"",INDEX('Policy Characteristics'!I:I,MATCH($C558,'Policy Characteristics'!$C:$C,0)))</f>
        <v>thousand KRW/metric ton CO2e</v>
      </c>
      <c r="P558" s="354" t="str">
        <f>IF(ISBLANK(INDEX('Policy Characteristics'!J:J,MATCH($C558,'Policy Characteristics'!$C:$C,0))),"",INDEX('Policy Characteristics'!J:J,MATCH($C558,'Policy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8"/>
    </row>
    <row r="559" spans="1:19" ht="20" customHeight="1">
      <c r="A559" s="354" t="str">
        <f>IF(ISBLANK(INDEX('Policy Characteristics'!A:A,MATCH($C559,'Policy Characteristics'!$C:$C,0))),"",INDEX('Policy Characteristics'!A:A,MATCH($C559,'Policy Characteristics'!$C:$C,0)))</f>
        <v>Electricity Supply</v>
      </c>
      <c r="B559" s="366" t="str">
        <f>IF(ISBLANK(INDEX('Policy Characteristics'!B:B,MATCH($C559,'Policy Characteristics'!$C:$C,0))),"",INDEX('Policy Characteristics'!B:B,MATCH($C559,'Policy Characteristics'!$C:$C,0)))</f>
        <v>Electricity CCS Subsidy</v>
      </c>
      <c r="C559" s="354" t="str">
        <f t="shared" ref="C559:C580" si="31">$C$557</f>
        <v>Additional Subsidy for Elec CCS</v>
      </c>
      <c r="D559" s="348" t="s">
        <v>740</v>
      </c>
      <c r="F559" s="348" t="s">
        <v>741</v>
      </c>
      <c r="H559" s="18">
        <v>2262</v>
      </c>
      <c r="I559" t="s">
        <v>680</v>
      </c>
      <c r="J559" s="368" t="str">
        <f>IF(ISBLANK(INDEX('Policy Characteristics'!D:D,MATCH($C559,'Policy Characteristics'!$C:$C,0))),"",INDEX('Policy Characteristics'!D:D,MATCH($C559,'Policy Characteristics'!$C:$C,0)))</f>
        <v>Electricity CCS Subsidy</v>
      </c>
      <c r="K559" s="354" t="str">
        <f>IF(ISBLANK(INDEX('Policy Characteristics'!E:E,MATCH($C559,'Policy Characteristics'!$C:$C,0))),"",INDEX('Policy Characteristics'!E:E,MATCH($C559,'Policy Characteristics'!$C:$C,0)))</f>
        <v>elec CCS subsidy</v>
      </c>
      <c r="L559" s="370">
        <f>IF(ISBLANK(INDEX('Policy Characteristics'!F:F,MATCH($C559,'Policy Characteristics'!$C:$C,0))),"",INDEX('Policy Characteristics'!F:F,MATCH($C559,'Policy Characteristics'!$C:$C,0)))</f>
        <v>-150</v>
      </c>
      <c r="M559" s="370">
        <f>IF(ISBLANK(INDEX('Policy Characteristics'!G:G,MATCH($C559,'Policy Characteristics'!$C:$C,0))),"",INDEX('Policy Characteristics'!G:G,MATCH($C559,'Policy Characteristics'!$C:$C,0)))</f>
        <v>150</v>
      </c>
      <c r="N559" s="370">
        <f>IF(ISBLANK(INDEX('Policy Characteristics'!H:H,MATCH($C559,'Policy Characteristics'!$C:$C,0))),"",INDEX('Policy Characteristics'!H:H,MATCH($C559,'Policy Characteristics'!$C:$C,0)))</f>
        <v>1</v>
      </c>
      <c r="O559" s="354" t="str">
        <f>IF(ISBLANK(INDEX('Policy Characteristics'!I:I,MATCH($C559,'Policy Characteristics'!$C:$C,0))),"",INDEX('Policy Characteristics'!I:I,MATCH($C559,'Policy Characteristics'!$C:$C,0)))</f>
        <v>thousand KRW/metric ton CO2e</v>
      </c>
      <c r="P559" s="354" t="str">
        <f>IF(ISBLANK(INDEX('Policy Characteristics'!J:J,MATCH($C559,'Policy Characteristics'!$C:$C,0))),"",INDEX('Policy Characteristics'!J:J,MATCH($C559,'Policy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59"/>
    </row>
    <row r="560" spans="1:19" ht="20" customHeight="1">
      <c r="A560" s="354" t="str">
        <f>IF(ISBLANK(INDEX('Policy Characteristics'!A:A,MATCH($C560,'Policy Characteristics'!$C:$C,0))),"",INDEX('Policy Characteristics'!A:A,MATCH($C560,'Policy Characteristics'!$C:$C,0)))</f>
        <v>Electricity Supply</v>
      </c>
      <c r="B560" s="366" t="str">
        <f>IF(ISBLANK(INDEX('Policy Characteristics'!B:B,MATCH($C560,'Policy Characteristics'!$C:$C,0))),"",INDEX('Policy Characteristics'!B:B,MATCH($C560,'Policy Characteristics'!$C:$C,0)))</f>
        <v>Electricity CCS Subsidy</v>
      </c>
      <c r="C560" s="354" t="str">
        <f t="shared" si="31"/>
        <v>Additional Subsidy for Elec CCS</v>
      </c>
      <c r="D560" s="348" t="s">
        <v>742</v>
      </c>
      <c r="F560" s="348" t="s">
        <v>743</v>
      </c>
      <c r="H560" s="18">
        <v>2263</v>
      </c>
      <c r="I560" t="s">
        <v>680</v>
      </c>
      <c r="J560" s="368" t="str">
        <f>IF(ISBLANK(INDEX('Policy Characteristics'!D:D,MATCH($C560,'Policy Characteristics'!$C:$C,0))),"",INDEX('Policy Characteristics'!D:D,MATCH($C560,'Policy Characteristics'!$C:$C,0)))</f>
        <v>Electricity CCS Subsidy</v>
      </c>
      <c r="K560" s="354" t="str">
        <f>IF(ISBLANK(INDEX('Policy Characteristics'!E:E,MATCH($C560,'Policy Characteristics'!$C:$C,0))),"",INDEX('Policy Characteristics'!E:E,MATCH($C560,'Policy Characteristics'!$C:$C,0)))</f>
        <v>elec CCS subsidy</v>
      </c>
      <c r="L560" s="370">
        <f>IF(ISBLANK(INDEX('Policy Characteristics'!F:F,MATCH($C560,'Policy Characteristics'!$C:$C,0))),"",INDEX('Policy Characteristics'!F:F,MATCH($C560,'Policy Characteristics'!$C:$C,0)))</f>
        <v>-150</v>
      </c>
      <c r="M560" s="370">
        <f>IF(ISBLANK(INDEX('Policy Characteristics'!G:G,MATCH($C560,'Policy Characteristics'!$C:$C,0))),"",INDEX('Policy Characteristics'!G:G,MATCH($C560,'Policy Characteristics'!$C:$C,0)))</f>
        <v>150</v>
      </c>
      <c r="N560" s="370">
        <f>IF(ISBLANK(INDEX('Policy Characteristics'!H:H,MATCH($C560,'Policy Characteristics'!$C:$C,0))),"",INDEX('Policy Characteristics'!H:H,MATCH($C560,'Policy Characteristics'!$C:$C,0)))</f>
        <v>1</v>
      </c>
      <c r="O560" s="354" t="str">
        <f>IF(ISBLANK(INDEX('Policy Characteristics'!I:I,MATCH($C560,'Policy Characteristics'!$C:$C,0))),"",INDEX('Policy Characteristics'!I:I,MATCH($C560,'Policy Characteristics'!$C:$C,0)))</f>
        <v>thousand KRW/metric ton CO2e</v>
      </c>
      <c r="P560" s="354" t="str">
        <f>IF(ISBLANK(INDEX('Policy Characteristics'!J:J,MATCH($C560,'Policy Characteristics'!$C:$C,0))),"",INDEX('Policy Characteristics'!J:J,MATCH($C560,'Policy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0"/>
    </row>
    <row r="561" spans="1:18" ht="20" customHeight="1">
      <c r="A561" s="354" t="str">
        <f>IF(ISBLANK(INDEX('Policy Characteristics'!A:A,MATCH($C561,'Policy Characteristics'!$C:$C,0))),"",INDEX('Policy Characteristics'!A:A,MATCH($C561,'Policy Characteristics'!$C:$C,0)))</f>
        <v>Electricity Supply</v>
      </c>
      <c r="B561" s="366" t="str">
        <f>IF(ISBLANK(INDEX('Policy Characteristics'!B:B,MATCH($C561,'Policy Characteristics'!$C:$C,0))),"",INDEX('Policy Characteristics'!B:B,MATCH($C561,'Policy Characteristics'!$C:$C,0)))</f>
        <v>Electricity CCS Subsidy</v>
      </c>
      <c r="C561" s="354" t="str">
        <f t="shared" si="31"/>
        <v>Additional Subsidy for Elec CCS</v>
      </c>
      <c r="D561" s="348" t="s">
        <v>744</v>
      </c>
      <c r="F561" s="348" t="s">
        <v>745</v>
      </c>
      <c r="H561" s="18">
        <v>2264</v>
      </c>
      <c r="I561" t="s">
        <v>680</v>
      </c>
      <c r="J561" s="368" t="str">
        <f>IF(ISBLANK(INDEX('Policy Characteristics'!D:D,MATCH($C561,'Policy Characteristics'!$C:$C,0))),"",INDEX('Policy Characteristics'!D:D,MATCH($C561,'Policy Characteristics'!$C:$C,0)))</f>
        <v>Electricity CCS Subsidy</v>
      </c>
      <c r="K561" s="354" t="str">
        <f>IF(ISBLANK(INDEX('Policy Characteristics'!E:E,MATCH($C561,'Policy Characteristics'!$C:$C,0))),"",INDEX('Policy Characteristics'!E:E,MATCH($C561,'Policy Characteristics'!$C:$C,0)))</f>
        <v>elec CCS subsidy</v>
      </c>
      <c r="L561" s="370">
        <f>IF(ISBLANK(INDEX('Policy Characteristics'!F:F,MATCH($C561,'Policy Characteristics'!$C:$C,0))),"",INDEX('Policy Characteristics'!F:F,MATCH($C561,'Policy Characteristics'!$C:$C,0)))</f>
        <v>-150</v>
      </c>
      <c r="M561" s="370">
        <f>IF(ISBLANK(INDEX('Policy Characteristics'!G:G,MATCH($C561,'Policy Characteristics'!$C:$C,0))),"",INDEX('Policy Characteristics'!G:G,MATCH($C561,'Policy Characteristics'!$C:$C,0)))</f>
        <v>150</v>
      </c>
      <c r="N561" s="370">
        <f>IF(ISBLANK(INDEX('Policy Characteristics'!H:H,MATCH($C561,'Policy Characteristics'!$C:$C,0))),"",INDEX('Policy Characteristics'!H:H,MATCH($C561,'Policy Characteristics'!$C:$C,0)))</f>
        <v>1</v>
      </c>
      <c r="O561" s="354" t="str">
        <f>IF(ISBLANK(INDEX('Policy Characteristics'!I:I,MATCH($C561,'Policy Characteristics'!$C:$C,0))),"",INDEX('Policy Characteristics'!I:I,MATCH($C561,'Policy Characteristics'!$C:$C,0)))</f>
        <v>thousand KRW/metric ton CO2e</v>
      </c>
      <c r="P561" s="354" t="str">
        <f>IF(ISBLANK(INDEX('Policy Characteristics'!J:J,MATCH($C561,'Policy Characteristics'!$C:$C,0))),"",INDEX('Policy Characteristics'!J:J,MATCH($C561,'Policy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1"/>
    </row>
    <row r="562" spans="1:18" ht="20" customHeight="1">
      <c r="A562" s="354" t="str">
        <f>IF(ISBLANK(INDEX('Policy Characteristics'!A:A,MATCH($C562,'Policy Characteristics'!$C:$C,0))),"",INDEX('Policy Characteristics'!A:A,MATCH($C562,'Policy Characteristics'!$C:$C,0)))</f>
        <v>Electricity Supply</v>
      </c>
      <c r="B562" s="366" t="str">
        <f>IF(ISBLANK(INDEX('Policy Characteristics'!B:B,MATCH($C562,'Policy Characteristics'!$C:$C,0))),"",INDEX('Policy Characteristics'!B:B,MATCH($C562,'Policy Characteristics'!$C:$C,0)))</f>
        <v>Electricity CCS Subsidy</v>
      </c>
      <c r="C562" s="354" t="str">
        <f t="shared" si="31"/>
        <v>Additional Subsidy for Elec CCS</v>
      </c>
      <c r="D562" s="348" t="s">
        <v>746</v>
      </c>
      <c r="F562" s="348" t="s">
        <v>747</v>
      </c>
      <c r="H562" s="18">
        <v>2265</v>
      </c>
      <c r="I562" t="s">
        <v>680</v>
      </c>
      <c r="J562" s="368" t="str">
        <f>IF(ISBLANK(INDEX('Policy Characteristics'!D:D,MATCH($C562,'Policy Characteristics'!$C:$C,0))),"",INDEX('Policy Characteristics'!D:D,MATCH($C562,'Policy Characteristics'!$C:$C,0)))</f>
        <v>Electricity CCS Subsidy</v>
      </c>
      <c r="K562" s="354" t="str">
        <f>IF(ISBLANK(INDEX('Policy Characteristics'!E:E,MATCH($C562,'Policy Characteristics'!$C:$C,0))),"",INDEX('Policy Characteristics'!E:E,MATCH($C562,'Policy Characteristics'!$C:$C,0)))</f>
        <v>elec CCS subsidy</v>
      </c>
      <c r="L562" s="370">
        <f>IF(ISBLANK(INDEX('Policy Characteristics'!F:F,MATCH($C562,'Policy Characteristics'!$C:$C,0))),"",INDEX('Policy Characteristics'!F:F,MATCH($C562,'Policy Characteristics'!$C:$C,0)))</f>
        <v>-150</v>
      </c>
      <c r="M562" s="370">
        <f>IF(ISBLANK(INDEX('Policy Characteristics'!G:G,MATCH($C562,'Policy Characteristics'!$C:$C,0))),"",INDEX('Policy Characteristics'!G:G,MATCH($C562,'Policy Characteristics'!$C:$C,0)))</f>
        <v>150</v>
      </c>
      <c r="N562" s="370">
        <f>IF(ISBLANK(INDEX('Policy Characteristics'!H:H,MATCH($C562,'Policy Characteristics'!$C:$C,0))),"",INDEX('Policy Characteristics'!H:H,MATCH($C562,'Policy Characteristics'!$C:$C,0)))</f>
        <v>1</v>
      </c>
      <c r="O562" s="354" t="str">
        <f>IF(ISBLANK(INDEX('Policy Characteristics'!I:I,MATCH($C562,'Policy Characteristics'!$C:$C,0))),"",INDEX('Policy Characteristics'!I:I,MATCH($C562,'Policy Characteristics'!$C:$C,0)))</f>
        <v>thousand KRW/metric ton CO2e</v>
      </c>
      <c r="P562" s="354" t="str">
        <f>IF(ISBLANK(INDEX('Policy Characteristics'!J:J,MATCH($C562,'Policy Characteristics'!$C:$C,0))),"",INDEX('Policy Characteristics'!J:J,MATCH($C562,'Policy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2"/>
    </row>
    <row r="563" spans="1:18" ht="20" customHeight="1">
      <c r="A563" s="354" t="str">
        <f>IF(ISBLANK(INDEX('Policy Characteristics'!A:A,MATCH($C563,'Policy Characteristics'!$C:$C,0))),"",INDEX('Policy Characteristics'!A:A,MATCH($C563,'Policy Characteristics'!$C:$C,0)))</f>
        <v>Electricity Supply</v>
      </c>
      <c r="B563" s="366" t="str">
        <f>IF(ISBLANK(INDEX('Policy Characteristics'!B:B,MATCH($C563,'Policy Characteristics'!$C:$C,0))),"",INDEX('Policy Characteristics'!B:B,MATCH($C563,'Policy Characteristics'!$C:$C,0)))</f>
        <v>Electricity CCS Subsidy</v>
      </c>
      <c r="C563" s="354" t="str">
        <f t="shared" si="31"/>
        <v>Additional Subsidy for Elec CCS</v>
      </c>
      <c r="D563" s="348" t="s">
        <v>748</v>
      </c>
      <c r="F563" s="348" t="s">
        <v>749</v>
      </c>
      <c r="H563" s="18">
        <v>2266</v>
      </c>
      <c r="I563" t="s">
        <v>680</v>
      </c>
      <c r="J563" s="368" t="str">
        <f>IF(ISBLANK(INDEX('Policy Characteristics'!D:D,MATCH($C563,'Policy Characteristics'!$C:$C,0))),"",INDEX('Policy Characteristics'!D:D,MATCH($C563,'Policy Characteristics'!$C:$C,0)))</f>
        <v>Electricity CCS Subsidy</v>
      </c>
      <c r="K563" s="354" t="str">
        <f>IF(ISBLANK(INDEX('Policy Characteristics'!E:E,MATCH($C563,'Policy Characteristics'!$C:$C,0))),"",INDEX('Policy Characteristics'!E:E,MATCH($C563,'Policy Characteristics'!$C:$C,0)))</f>
        <v>elec CCS subsidy</v>
      </c>
      <c r="L563" s="370">
        <f>IF(ISBLANK(INDEX('Policy Characteristics'!F:F,MATCH($C563,'Policy Characteristics'!$C:$C,0))),"",INDEX('Policy Characteristics'!F:F,MATCH($C563,'Policy Characteristics'!$C:$C,0)))</f>
        <v>-150</v>
      </c>
      <c r="M563" s="370">
        <f>IF(ISBLANK(INDEX('Policy Characteristics'!G:G,MATCH($C563,'Policy Characteristics'!$C:$C,0))),"",INDEX('Policy Characteristics'!G:G,MATCH($C563,'Policy Characteristics'!$C:$C,0)))</f>
        <v>150</v>
      </c>
      <c r="N563" s="370">
        <f>IF(ISBLANK(INDEX('Policy Characteristics'!H:H,MATCH($C563,'Policy Characteristics'!$C:$C,0))),"",INDEX('Policy Characteristics'!H:H,MATCH($C563,'Policy Characteristics'!$C:$C,0)))</f>
        <v>1</v>
      </c>
      <c r="O563" s="354" t="str">
        <f>IF(ISBLANK(INDEX('Policy Characteristics'!I:I,MATCH($C563,'Policy Characteristics'!$C:$C,0))),"",INDEX('Policy Characteristics'!I:I,MATCH($C563,'Policy Characteristics'!$C:$C,0)))</f>
        <v>thousand KRW/metric ton CO2e</v>
      </c>
      <c r="P563" s="354" t="str">
        <f>IF(ISBLANK(INDEX('Policy Characteristics'!J:J,MATCH($C563,'Policy Characteristics'!$C:$C,0))),"",INDEX('Policy Characteristics'!J:J,MATCH($C563,'Policy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3"/>
    </row>
    <row r="564" spans="1:18" ht="20" customHeight="1">
      <c r="A564" s="354" t="str">
        <f>IF(ISBLANK(INDEX('Policy Characteristics'!A:A,MATCH($C564,'Policy Characteristics'!$C:$C,0))),"",INDEX('Policy Characteristics'!A:A,MATCH($C564,'Policy Characteristics'!$C:$C,0)))</f>
        <v>Electricity Supply</v>
      </c>
      <c r="B564" s="366" t="str">
        <f>IF(ISBLANK(INDEX('Policy Characteristics'!B:B,MATCH($C564,'Policy Characteristics'!$C:$C,0))),"",INDEX('Policy Characteristics'!B:B,MATCH($C564,'Policy Characteristics'!$C:$C,0)))</f>
        <v>Electricity CCS Subsidy</v>
      </c>
      <c r="C564" s="354" t="str">
        <f t="shared" si="31"/>
        <v>Additional Subsidy for Elec CCS</v>
      </c>
      <c r="D564" s="348" t="s">
        <v>750</v>
      </c>
      <c r="F564" s="348" t="s">
        <v>751</v>
      </c>
      <c r="H564" s="18">
        <v>2267</v>
      </c>
      <c r="I564" t="s">
        <v>680</v>
      </c>
      <c r="J564" s="368" t="str">
        <f>IF(ISBLANK(INDEX('Policy Characteristics'!D:D,MATCH($C564,'Policy Characteristics'!$C:$C,0))),"",INDEX('Policy Characteristics'!D:D,MATCH($C564,'Policy Characteristics'!$C:$C,0)))</f>
        <v>Electricity CCS Subsidy</v>
      </c>
      <c r="K564" s="354" t="str">
        <f>IF(ISBLANK(INDEX('Policy Characteristics'!E:E,MATCH($C564,'Policy Characteristics'!$C:$C,0))),"",INDEX('Policy Characteristics'!E:E,MATCH($C564,'Policy Characteristics'!$C:$C,0)))</f>
        <v>elec CCS subsidy</v>
      </c>
      <c r="L564" s="370">
        <f>IF(ISBLANK(INDEX('Policy Characteristics'!F:F,MATCH($C564,'Policy Characteristics'!$C:$C,0))),"",INDEX('Policy Characteristics'!F:F,MATCH($C564,'Policy Characteristics'!$C:$C,0)))</f>
        <v>-150</v>
      </c>
      <c r="M564" s="370">
        <f>IF(ISBLANK(INDEX('Policy Characteristics'!G:G,MATCH($C564,'Policy Characteristics'!$C:$C,0))),"",INDEX('Policy Characteristics'!G:G,MATCH($C564,'Policy Characteristics'!$C:$C,0)))</f>
        <v>150</v>
      </c>
      <c r="N564" s="370">
        <f>IF(ISBLANK(INDEX('Policy Characteristics'!H:H,MATCH($C564,'Policy Characteristics'!$C:$C,0))),"",INDEX('Policy Characteristics'!H:H,MATCH($C564,'Policy Characteristics'!$C:$C,0)))</f>
        <v>1</v>
      </c>
      <c r="O564" s="354" t="str">
        <f>IF(ISBLANK(INDEX('Policy Characteristics'!I:I,MATCH($C564,'Policy Characteristics'!$C:$C,0))),"",INDEX('Policy Characteristics'!I:I,MATCH($C564,'Policy Characteristics'!$C:$C,0)))</f>
        <v>thousand KRW/metric ton CO2e</v>
      </c>
      <c r="P564" s="354" t="str">
        <f>IF(ISBLANK(INDEX('Policy Characteristics'!J:J,MATCH($C564,'Policy Characteristics'!$C:$C,0))),"",INDEX('Policy Characteristics'!J:J,MATCH($C564,'Policy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4"/>
    </row>
    <row r="565" spans="1:18" ht="20" customHeight="1">
      <c r="A565" s="354" t="str">
        <f>IF(ISBLANK(INDEX('Policy Characteristics'!A:A,MATCH($C565,'Policy Characteristics'!$C:$C,0))),"",INDEX('Policy Characteristics'!A:A,MATCH($C565,'Policy Characteristics'!$C:$C,0)))</f>
        <v>Electricity Supply</v>
      </c>
      <c r="B565" s="366" t="str">
        <f>IF(ISBLANK(INDEX('Policy Characteristics'!B:B,MATCH($C565,'Policy Characteristics'!$C:$C,0))),"",INDEX('Policy Characteristics'!B:B,MATCH($C565,'Policy Characteristics'!$C:$C,0)))</f>
        <v>Electricity CCS Subsidy</v>
      </c>
      <c r="C565" s="354" t="str">
        <f t="shared" si="31"/>
        <v>Additional Subsidy for Elec CCS</v>
      </c>
      <c r="D565" s="348" t="s">
        <v>752</v>
      </c>
      <c r="F565" s="348" t="s">
        <v>753</v>
      </c>
      <c r="H565" s="18">
        <v>2268</v>
      </c>
      <c r="I565" t="s">
        <v>680</v>
      </c>
      <c r="J565" s="368" t="str">
        <f>IF(ISBLANK(INDEX('Policy Characteristics'!D:D,MATCH($C565,'Policy Characteristics'!$C:$C,0))),"",INDEX('Policy Characteristics'!D:D,MATCH($C565,'Policy Characteristics'!$C:$C,0)))</f>
        <v>Electricity CCS Subsidy</v>
      </c>
      <c r="K565" s="354" t="str">
        <f>IF(ISBLANK(INDEX('Policy Characteristics'!E:E,MATCH($C565,'Policy Characteristics'!$C:$C,0))),"",INDEX('Policy Characteristics'!E:E,MATCH($C565,'Policy Characteristics'!$C:$C,0)))</f>
        <v>elec CCS subsidy</v>
      </c>
      <c r="L565" s="370">
        <f>IF(ISBLANK(INDEX('Policy Characteristics'!F:F,MATCH($C565,'Policy Characteristics'!$C:$C,0))),"",INDEX('Policy Characteristics'!F:F,MATCH($C565,'Policy Characteristics'!$C:$C,0)))</f>
        <v>-150</v>
      </c>
      <c r="M565" s="370">
        <f>IF(ISBLANK(INDEX('Policy Characteristics'!G:G,MATCH($C565,'Policy Characteristics'!$C:$C,0))),"",INDEX('Policy Characteristics'!G:G,MATCH($C565,'Policy Characteristics'!$C:$C,0)))</f>
        <v>150</v>
      </c>
      <c r="N565" s="370">
        <f>IF(ISBLANK(INDEX('Policy Characteristics'!H:H,MATCH($C565,'Policy Characteristics'!$C:$C,0))),"",INDEX('Policy Characteristics'!H:H,MATCH($C565,'Policy Characteristics'!$C:$C,0)))</f>
        <v>1</v>
      </c>
      <c r="O565" s="354" t="str">
        <f>IF(ISBLANK(INDEX('Policy Characteristics'!I:I,MATCH($C565,'Policy Characteristics'!$C:$C,0))),"",INDEX('Policy Characteristics'!I:I,MATCH($C565,'Policy Characteristics'!$C:$C,0)))</f>
        <v>thousand KRW/metric ton CO2e</v>
      </c>
      <c r="P565" s="354" t="str">
        <f>IF(ISBLANK(INDEX('Policy Characteristics'!J:J,MATCH($C565,'Policy Characteristics'!$C:$C,0))),"",INDEX('Policy Characteristics'!J:J,MATCH($C565,'Policy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5"/>
    </row>
    <row r="566" spans="1:18" ht="20" customHeight="1">
      <c r="A566" s="354" t="str">
        <f>IF(ISBLANK(INDEX('Policy Characteristics'!A:A,MATCH($C566,'Policy Characteristics'!$C:$C,0))),"",INDEX('Policy Characteristics'!A:A,MATCH($C566,'Policy Characteristics'!$C:$C,0)))</f>
        <v>Electricity Supply</v>
      </c>
      <c r="B566" s="366" t="str">
        <f>IF(ISBLANK(INDEX('Policy Characteristics'!B:B,MATCH($C566,'Policy Characteristics'!$C:$C,0))),"",INDEX('Policy Characteristics'!B:B,MATCH($C566,'Policy Characteristics'!$C:$C,0)))</f>
        <v>Electricity CCS Subsidy</v>
      </c>
      <c r="C566" s="354" t="str">
        <f t="shared" si="31"/>
        <v>Additional Subsidy for Elec CCS</v>
      </c>
      <c r="D566" s="348" t="s">
        <v>754</v>
      </c>
      <c r="F566" s="348" t="s">
        <v>755</v>
      </c>
      <c r="H566" s="18">
        <v>2269</v>
      </c>
      <c r="I566" t="s">
        <v>680</v>
      </c>
      <c r="J566" s="368" t="str">
        <f>IF(ISBLANK(INDEX('Policy Characteristics'!D:D,MATCH($C566,'Policy Characteristics'!$C:$C,0))),"",INDEX('Policy Characteristics'!D:D,MATCH($C566,'Policy Characteristics'!$C:$C,0)))</f>
        <v>Electricity CCS Subsidy</v>
      </c>
      <c r="K566" s="354" t="str">
        <f>IF(ISBLANK(INDEX('Policy Characteristics'!E:E,MATCH($C566,'Policy Characteristics'!$C:$C,0))),"",INDEX('Policy Characteristics'!E:E,MATCH($C566,'Policy Characteristics'!$C:$C,0)))</f>
        <v>elec CCS subsidy</v>
      </c>
      <c r="L566" s="370">
        <f>IF(ISBLANK(INDEX('Policy Characteristics'!F:F,MATCH($C566,'Policy Characteristics'!$C:$C,0))),"",INDEX('Policy Characteristics'!F:F,MATCH($C566,'Policy Characteristics'!$C:$C,0)))</f>
        <v>-150</v>
      </c>
      <c r="M566" s="370">
        <f>IF(ISBLANK(INDEX('Policy Characteristics'!G:G,MATCH($C566,'Policy Characteristics'!$C:$C,0))),"",INDEX('Policy Characteristics'!G:G,MATCH($C566,'Policy Characteristics'!$C:$C,0)))</f>
        <v>150</v>
      </c>
      <c r="N566" s="370">
        <f>IF(ISBLANK(INDEX('Policy Characteristics'!H:H,MATCH($C566,'Policy Characteristics'!$C:$C,0))),"",INDEX('Policy Characteristics'!H:H,MATCH($C566,'Policy Characteristics'!$C:$C,0)))</f>
        <v>1</v>
      </c>
      <c r="O566" s="354" t="str">
        <f>IF(ISBLANK(INDEX('Policy Characteristics'!I:I,MATCH($C566,'Policy Characteristics'!$C:$C,0))),"",INDEX('Policy Characteristics'!I:I,MATCH($C566,'Policy Characteristics'!$C:$C,0)))</f>
        <v>thousand KRW/metric ton CO2e</v>
      </c>
      <c r="P566" s="354" t="str">
        <f>IF(ISBLANK(INDEX('Policy Characteristics'!J:J,MATCH($C566,'Policy Characteristics'!$C:$C,0))),"",INDEX('Policy Characteristics'!J:J,MATCH($C566,'Policy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6"/>
    </row>
    <row r="567" spans="1:18" ht="20" customHeight="1">
      <c r="A567" s="354" t="str">
        <f>IF(ISBLANK(INDEX('Policy Characteristics'!A:A,MATCH($C567,'Policy Characteristics'!$C:$C,0))),"",INDEX('Policy Characteristics'!A:A,MATCH($C567,'Policy Characteristics'!$C:$C,0)))</f>
        <v>Electricity Supply</v>
      </c>
      <c r="B567" s="366" t="str">
        <f>IF(ISBLANK(INDEX('Policy Characteristics'!B:B,MATCH($C567,'Policy Characteristics'!$C:$C,0))),"",INDEX('Policy Characteristics'!B:B,MATCH($C567,'Policy Characteristics'!$C:$C,0)))</f>
        <v>Electricity CCS Subsidy</v>
      </c>
      <c r="C567" s="354" t="str">
        <f t="shared" si="31"/>
        <v>Additional Subsidy for Elec CCS</v>
      </c>
      <c r="D567" s="348" t="s">
        <v>756</v>
      </c>
      <c r="F567" s="348" t="s">
        <v>757</v>
      </c>
      <c r="H567" s="18">
        <v>2270</v>
      </c>
      <c r="I567" t="s">
        <v>680</v>
      </c>
      <c r="J567" s="368" t="str">
        <f>IF(ISBLANK(INDEX('Policy Characteristics'!D:D,MATCH($C567,'Policy Characteristics'!$C:$C,0))),"",INDEX('Policy Characteristics'!D:D,MATCH($C567,'Policy Characteristics'!$C:$C,0)))</f>
        <v>Electricity CCS Subsidy</v>
      </c>
      <c r="K567" s="354" t="str">
        <f>IF(ISBLANK(INDEX('Policy Characteristics'!E:E,MATCH($C567,'Policy Characteristics'!$C:$C,0))),"",INDEX('Policy Characteristics'!E:E,MATCH($C567,'Policy Characteristics'!$C:$C,0)))</f>
        <v>elec CCS subsidy</v>
      </c>
      <c r="L567" s="370">
        <f>IF(ISBLANK(INDEX('Policy Characteristics'!F:F,MATCH($C567,'Policy Characteristics'!$C:$C,0))),"",INDEX('Policy Characteristics'!F:F,MATCH($C567,'Policy Characteristics'!$C:$C,0)))</f>
        <v>-150</v>
      </c>
      <c r="M567" s="370">
        <f>IF(ISBLANK(INDEX('Policy Characteristics'!G:G,MATCH($C567,'Policy Characteristics'!$C:$C,0))),"",INDEX('Policy Characteristics'!G:G,MATCH($C567,'Policy Characteristics'!$C:$C,0)))</f>
        <v>150</v>
      </c>
      <c r="N567" s="370">
        <f>IF(ISBLANK(INDEX('Policy Characteristics'!H:H,MATCH($C567,'Policy Characteristics'!$C:$C,0))),"",INDEX('Policy Characteristics'!H:H,MATCH($C567,'Policy Characteristics'!$C:$C,0)))</f>
        <v>1</v>
      </c>
      <c r="O567" s="354" t="str">
        <f>IF(ISBLANK(INDEX('Policy Characteristics'!I:I,MATCH($C567,'Policy Characteristics'!$C:$C,0))),"",INDEX('Policy Characteristics'!I:I,MATCH($C567,'Policy Characteristics'!$C:$C,0)))</f>
        <v>thousand KRW/metric ton CO2e</v>
      </c>
      <c r="P567" s="354" t="str">
        <f>IF(ISBLANK(INDEX('Policy Characteristics'!J:J,MATCH($C567,'Policy Characteristics'!$C:$C,0))),"",INDEX('Policy Characteristics'!J:J,MATCH($C567,'Policy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7"/>
    </row>
    <row r="568" spans="1:18" ht="20" customHeight="1">
      <c r="A568" s="354" t="str">
        <f>IF(ISBLANK(INDEX('Policy Characteristics'!A:A,MATCH($C568,'Policy Characteristics'!$C:$C,0))),"",INDEX('Policy Characteristics'!A:A,MATCH($C568,'Policy Characteristics'!$C:$C,0)))</f>
        <v>Electricity Supply</v>
      </c>
      <c r="B568" s="366" t="str">
        <f>IF(ISBLANK(INDEX('Policy Characteristics'!B:B,MATCH($C568,'Policy Characteristics'!$C:$C,0))),"",INDEX('Policy Characteristics'!B:B,MATCH($C568,'Policy Characteristics'!$C:$C,0)))</f>
        <v>Electricity CCS Subsidy</v>
      </c>
      <c r="C568" s="354" t="str">
        <f t="shared" si="31"/>
        <v>Additional Subsidy for Elec CCS</v>
      </c>
      <c r="D568" s="348" t="s">
        <v>758</v>
      </c>
      <c r="F568" s="348" t="s">
        <v>759</v>
      </c>
      <c r="H568" s="18">
        <v>2271</v>
      </c>
      <c r="I568" t="s">
        <v>680</v>
      </c>
      <c r="J568" s="368" t="str">
        <f>IF(ISBLANK(INDEX('Policy Characteristics'!D:D,MATCH($C568,'Policy Characteristics'!$C:$C,0))),"",INDEX('Policy Characteristics'!D:D,MATCH($C568,'Policy Characteristics'!$C:$C,0)))</f>
        <v>Electricity CCS Subsidy</v>
      </c>
      <c r="K568" s="354" t="str">
        <f>IF(ISBLANK(INDEX('Policy Characteristics'!E:E,MATCH($C568,'Policy Characteristics'!$C:$C,0))),"",INDEX('Policy Characteristics'!E:E,MATCH($C568,'Policy Characteristics'!$C:$C,0)))</f>
        <v>elec CCS subsidy</v>
      </c>
      <c r="L568" s="370">
        <f>IF(ISBLANK(INDEX('Policy Characteristics'!F:F,MATCH($C568,'Policy Characteristics'!$C:$C,0))),"",INDEX('Policy Characteristics'!F:F,MATCH($C568,'Policy Characteristics'!$C:$C,0)))</f>
        <v>-150</v>
      </c>
      <c r="M568" s="370">
        <f>IF(ISBLANK(INDEX('Policy Characteristics'!G:G,MATCH($C568,'Policy Characteristics'!$C:$C,0))),"",INDEX('Policy Characteristics'!G:G,MATCH($C568,'Policy Characteristics'!$C:$C,0)))</f>
        <v>150</v>
      </c>
      <c r="N568" s="370">
        <f>IF(ISBLANK(INDEX('Policy Characteristics'!H:H,MATCH($C568,'Policy Characteristics'!$C:$C,0))),"",INDEX('Policy Characteristics'!H:H,MATCH($C568,'Policy Characteristics'!$C:$C,0)))</f>
        <v>1</v>
      </c>
      <c r="O568" s="354" t="str">
        <f>IF(ISBLANK(INDEX('Policy Characteristics'!I:I,MATCH($C568,'Policy Characteristics'!$C:$C,0))),"",INDEX('Policy Characteristics'!I:I,MATCH($C568,'Policy Characteristics'!$C:$C,0)))</f>
        <v>thousand KRW/metric ton CO2e</v>
      </c>
      <c r="P568" s="354" t="str">
        <f>IF(ISBLANK(INDEX('Policy Characteristics'!J:J,MATCH($C568,'Policy Characteristics'!$C:$C,0))),"",INDEX('Policy Characteristics'!J:J,MATCH($C568,'Policy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8"/>
    </row>
    <row r="569" spans="1:18" ht="20" customHeight="1">
      <c r="A569" s="354" t="str">
        <f>IF(ISBLANK(INDEX('Policy Characteristics'!A:A,MATCH($C569,'Policy Characteristics'!$C:$C,0))),"",INDEX('Policy Characteristics'!A:A,MATCH($C569,'Policy Characteristics'!$C:$C,0)))</f>
        <v>Electricity Supply</v>
      </c>
      <c r="B569" s="366" t="str">
        <f>IF(ISBLANK(INDEX('Policy Characteristics'!B:B,MATCH($C569,'Policy Characteristics'!$C:$C,0))),"",INDEX('Policy Characteristics'!B:B,MATCH($C569,'Policy Characteristics'!$C:$C,0)))</f>
        <v>Electricity CCS Subsidy</v>
      </c>
      <c r="C569" s="354" t="str">
        <f t="shared" si="31"/>
        <v>Additional Subsidy for Elec CCS</v>
      </c>
      <c r="D569" s="348" t="s">
        <v>760</v>
      </c>
      <c r="F569" s="348" t="s">
        <v>761</v>
      </c>
      <c r="H569" s="18">
        <v>2272</v>
      </c>
      <c r="I569" t="s">
        <v>680</v>
      </c>
      <c r="J569" s="368" t="str">
        <f>IF(ISBLANK(INDEX('Policy Characteristics'!D:D,MATCH($C569,'Policy Characteristics'!$C:$C,0))),"",INDEX('Policy Characteristics'!D:D,MATCH($C569,'Policy Characteristics'!$C:$C,0)))</f>
        <v>Electricity CCS Subsidy</v>
      </c>
      <c r="K569" s="354" t="str">
        <f>IF(ISBLANK(INDEX('Policy Characteristics'!E:E,MATCH($C569,'Policy Characteristics'!$C:$C,0))),"",INDEX('Policy Characteristics'!E:E,MATCH($C569,'Policy Characteristics'!$C:$C,0)))</f>
        <v>elec CCS subsidy</v>
      </c>
      <c r="L569" s="370">
        <f>IF(ISBLANK(INDEX('Policy Characteristics'!F:F,MATCH($C569,'Policy Characteristics'!$C:$C,0))),"",INDEX('Policy Characteristics'!F:F,MATCH($C569,'Policy Characteristics'!$C:$C,0)))</f>
        <v>-150</v>
      </c>
      <c r="M569" s="370">
        <f>IF(ISBLANK(INDEX('Policy Characteristics'!G:G,MATCH($C569,'Policy Characteristics'!$C:$C,0))),"",INDEX('Policy Characteristics'!G:G,MATCH($C569,'Policy Characteristics'!$C:$C,0)))</f>
        <v>150</v>
      </c>
      <c r="N569" s="370">
        <f>IF(ISBLANK(INDEX('Policy Characteristics'!H:H,MATCH($C569,'Policy Characteristics'!$C:$C,0))),"",INDEX('Policy Characteristics'!H:H,MATCH($C569,'Policy Characteristics'!$C:$C,0)))</f>
        <v>1</v>
      </c>
      <c r="O569" s="354" t="str">
        <f>IF(ISBLANK(INDEX('Policy Characteristics'!I:I,MATCH($C569,'Policy Characteristics'!$C:$C,0))),"",INDEX('Policy Characteristics'!I:I,MATCH($C569,'Policy Characteristics'!$C:$C,0)))</f>
        <v>thousand KRW/metric ton CO2e</v>
      </c>
      <c r="P569" s="354" t="str">
        <f>IF(ISBLANK(INDEX('Policy Characteristics'!J:J,MATCH($C569,'Policy Characteristics'!$C:$C,0))),"",INDEX('Policy Characteristics'!J:J,MATCH($C569,'Policy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69"/>
    </row>
    <row r="570" spans="1:18" ht="20" customHeight="1">
      <c r="A570" s="354" t="str">
        <f>IF(ISBLANK(INDEX('Policy Characteristics'!A:A,MATCH($C570,'Policy Characteristics'!$C:$C,0))),"",INDEX('Policy Characteristics'!A:A,MATCH($C570,'Policy Characteristics'!$C:$C,0)))</f>
        <v>Electricity Supply</v>
      </c>
      <c r="B570" s="366" t="str">
        <f>IF(ISBLANK(INDEX('Policy Characteristics'!B:B,MATCH($C570,'Policy Characteristics'!$C:$C,0))),"",INDEX('Policy Characteristics'!B:B,MATCH($C570,'Policy Characteristics'!$C:$C,0)))</f>
        <v>Electricity CCS Subsidy</v>
      </c>
      <c r="C570" s="354" t="str">
        <f t="shared" si="31"/>
        <v>Additional Subsidy for Elec CCS</v>
      </c>
      <c r="D570" s="348" t="s">
        <v>762</v>
      </c>
      <c r="F570" s="348" t="s">
        <v>763</v>
      </c>
      <c r="H570" s="18">
        <v>2273</v>
      </c>
      <c r="I570" t="s">
        <v>680</v>
      </c>
      <c r="J570" s="368" t="str">
        <f>IF(ISBLANK(INDEX('Policy Characteristics'!D:D,MATCH($C570,'Policy Characteristics'!$C:$C,0))),"",INDEX('Policy Characteristics'!D:D,MATCH($C570,'Policy Characteristics'!$C:$C,0)))</f>
        <v>Electricity CCS Subsidy</v>
      </c>
      <c r="K570" s="354" t="str">
        <f>IF(ISBLANK(INDEX('Policy Characteristics'!E:E,MATCH($C570,'Policy Characteristics'!$C:$C,0))),"",INDEX('Policy Characteristics'!E:E,MATCH($C570,'Policy Characteristics'!$C:$C,0)))</f>
        <v>elec CCS subsidy</v>
      </c>
      <c r="L570" s="370">
        <f>IF(ISBLANK(INDEX('Policy Characteristics'!F:F,MATCH($C570,'Policy Characteristics'!$C:$C,0))),"",INDEX('Policy Characteristics'!F:F,MATCH($C570,'Policy Characteristics'!$C:$C,0)))</f>
        <v>-150</v>
      </c>
      <c r="M570" s="370">
        <f>IF(ISBLANK(INDEX('Policy Characteristics'!G:G,MATCH($C570,'Policy Characteristics'!$C:$C,0))),"",INDEX('Policy Characteristics'!G:G,MATCH($C570,'Policy Characteristics'!$C:$C,0)))</f>
        <v>150</v>
      </c>
      <c r="N570" s="370">
        <f>IF(ISBLANK(INDEX('Policy Characteristics'!H:H,MATCH($C570,'Policy Characteristics'!$C:$C,0))),"",INDEX('Policy Characteristics'!H:H,MATCH($C570,'Policy Characteristics'!$C:$C,0)))</f>
        <v>1</v>
      </c>
      <c r="O570" s="354" t="str">
        <f>IF(ISBLANK(INDEX('Policy Characteristics'!I:I,MATCH($C570,'Policy Characteristics'!$C:$C,0))),"",INDEX('Policy Characteristics'!I:I,MATCH($C570,'Policy Characteristics'!$C:$C,0)))</f>
        <v>thousand KRW/metric ton CO2e</v>
      </c>
      <c r="P570" s="354" t="str">
        <f>IF(ISBLANK(INDEX('Policy Characteristics'!J:J,MATCH($C570,'Policy Characteristics'!$C:$C,0))),"",INDEX('Policy Characteristics'!J:J,MATCH($C570,'Policy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0"/>
    </row>
    <row r="571" spans="1:18" ht="20" customHeight="1">
      <c r="A571" s="354" t="str">
        <f>IF(ISBLANK(INDEX('Policy Characteristics'!A:A,MATCH($C571,'Policy Characteristics'!$C:$C,0))),"",INDEX('Policy Characteristics'!A:A,MATCH($C571,'Policy Characteristics'!$C:$C,0)))</f>
        <v>Electricity Supply</v>
      </c>
      <c r="B571" s="366" t="str">
        <f>IF(ISBLANK(INDEX('Policy Characteristics'!B:B,MATCH($C571,'Policy Characteristics'!$C:$C,0))),"",INDEX('Policy Characteristics'!B:B,MATCH($C571,'Policy Characteristics'!$C:$C,0)))</f>
        <v>Electricity CCS Subsidy</v>
      </c>
      <c r="C571" s="354" t="str">
        <f t="shared" si="31"/>
        <v>Additional Subsidy for Elec CCS</v>
      </c>
      <c r="D571" s="348" t="s">
        <v>764</v>
      </c>
      <c r="F571" s="348" t="s">
        <v>765</v>
      </c>
      <c r="H571" s="18">
        <v>2274</v>
      </c>
      <c r="I571" t="s">
        <v>680</v>
      </c>
      <c r="J571" s="368" t="str">
        <f>IF(ISBLANK(INDEX('Policy Characteristics'!D:D,MATCH($C571,'Policy Characteristics'!$C:$C,0))),"",INDEX('Policy Characteristics'!D:D,MATCH($C571,'Policy Characteristics'!$C:$C,0)))</f>
        <v>Electricity CCS Subsidy</v>
      </c>
      <c r="K571" s="354" t="str">
        <f>IF(ISBLANK(INDEX('Policy Characteristics'!E:E,MATCH($C571,'Policy Characteristics'!$C:$C,0))),"",INDEX('Policy Characteristics'!E:E,MATCH($C571,'Policy Characteristics'!$C:$C,0)))</f>
        <v>elec CCS subsidy</v>
      </c>
      <c r="L571" s="370">
        <f>IF(ISBLANK(INDEX('Policy Characteristics'!F:F,MATCH($C571,'Policy Characteristics'!$C:$C,0))),"",INDEX('Policy Characteristics'!F:F,MATCH($C571,'Policy Characteristics'!$C:$C,0)))</f>
        <v>-150</v>
      </c>
      <c r="M571" s="370">
        <f>IF(ISBLANK(INDEX('Policy Characteristics'!G:G,MATCH($C571,'Policy Characteristics'!$C:$C,0))),"",INDEX('Policy Characteristics'!G:G,MATCH($C571,'Policy Characteristics'!$C:$C,0)))</f>
        <v>150</v>
      </c>
      <c r="N571" s="370">
        <f>IF(ISBLANK(INDEX('Policy Characteristics'!H:H,MATCH($C571,'Policy Characteristics'!$C:$C,0))),"",INDEX('Policy Characteristics'!H:H,MATCH($C571,'Policy Characteristics'!$C:$C,0)))</f>
        <v>1</v>
      </c>
      <c r="O571" s="354" t="str">
        <f>IF(ISBLANK(INDEX('Policy Characteristics'!I:I,MATCH($C571,'Policy Characteristics'!$C:$C,0))),"",INDEX('Policy Characteristics'!I:I,MATCH($C571,'Policy Characteristics'!$C:$C,0)))</f>
        <v>thousand KRW/metric ton CO2e</v>
      </c>
      <c r="P571" s="354" t="str">
        <f>IF(ISBLANK(INDEX('Policy Characteristics'!J:J,MATCH($C571,'Policy Characteristics'!$C:$C,0))),"",INDEX('Policy Characteristics'!J:J,MATCH($C571,'Policy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1"/>
    </row>
    <row r="572" spans="1:18" ht="20" customHeight="1">
      <c r="A572" s="354" t="str">
        <f>IF(ISBLANK(INDEX('Policy Characteristics'!A:A,MATCH($C572,'Policy Characteristics'!$C:$C,0))),"",INDEX('Policy Characteristics'!A:A,MATCH($C572,'Policy Characteristics'!$C:$C,0)))</f>
        <v>Electricity Supply</v>
      </c>
      <c r="B572" s="366" t="str">
        <f>IF(ISBLANK(INDEX('Policy Characteristics'!B:B,MATCH($C572,'Policy Characteristics'!$C:$C,0))),"",INDEX('Policy Characteristics'!B:B,MATCH($C572,'Policy Characteristics'!$C:$C,0)))</f>
        <v>Electricity CCS Subsidy</v>
      </c>
      <c r="C572" s="354" t="str">
        <f t="shared" si="31"/>
        <v>Additional Subsidy for Elec CCS</v>
      </c>
      <c r="D572" s="348" t="s">
        <v>766</v>
      </c>
      <c r="F572" s="348" t="s">
        <v>767</v>
      </c>
      <c r="H572" s="18">
        <v>2275</v>
      </c>
      <c r="I572" t="s">
        <v>680</v>
      </c>
      <c r="J572" s="368" t="str">
        <f>IF(ISBLANK(INDEX('Policy Characteristics'!D:D,MATCH($C572,'Policy Characteristics'!$C:$C,0))),"",INDEX('Policy Characteristics'!D:D,MATCH($C572,'Policy Characteristics'!$C:$C,0)))</f>
        <v>Electricity CCS Subsidy</v>
      </c>
      <c r="K572" s="354" t="str">
        <f>IF(ISBLANK(INDEX('Policy Characteristics'!E:E,MATCH($C572,'Policy Characteristics'!$C:$C,0))),"",INDEX('Policy Characteristics'!E:E,MATCH($C572,'Policy Characteristics'!$C:$C,0)))</f>
        <v>elec CCS subsidy</v>
      </c>
      <c r="L572" s="370">
        <f>IF(ISBLANK(INDEX('Policy Characteristics'!F:F,MATCH($C572,'Policy Characteristics'!$C:$C,0))),"",INDEX('Policy Characteristics'!F:F,MATCH($C572,'Policy Characteristics'!$C:$C,0)))</f>
        <v>-150</v>
      </c>
      <c r="M572" s="370">
        <f>IF(ISBLANK(INDEX('Policy Characteristics'!G:G,MATCH($C572,'Policy Characteristics'!$C:$C,0))),"",INDEX('Policy Characteristics'!G:G,MATCH($C572,'Policy Characteristics'!$C:$C,0)))</f>
        <v>150</v>
      </c>
      <c r="N572" s="370">
        <f>IF(ISBLANK(INDEX('Policy Characteristics'!H:H,MATCH($C572,'Policy Characteristics'!$C:$C,0))),"",INDEX('Policy Characteristics'!H:H,MATCH($C572,'Policy Characteristics'!$C:$C,0)))</f>
        <v>1</v>
      </c>
      <c r="O572" s="354" t="str">
        <f>IF(ISBLANK(INDEX('Policy Characteristics'!I:I,MATCH($C572,'Policy Characteristics'!$C:$C,0))),"",INDEX('Policy Characteristics'!I:I,MATCH($C572,'Policy Characteristics'!$C:$C,0)))</f>
        <v>thousand KRW/metric ton CO2e</v>
      </c>
      <c r="P572" s="354" t="str">
        <f>IF(ISBLANK(INDEX('Policy Characteristics'!J:J,MATCH($C572,'Policy Characteristics'!$C:$C,0))),"",INDEX('Policy Characteristics'!J:J,MATCH($C572,'Policy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2"/>
    </row>
    <row r="573" spans="1:18" ht="20" customHeight="1">
      <c r="A573" s="354" t="str">
        <f>IF(ISBLANK(INDEX('Policy Characteristics'!A:A,MATCH($C573,'Policy Characteristics'!$C:$C,0))),"",INDEX('Policy Characteristics'!A:A,MATCH($C573,'Policy Characteristics'!$C:$C,0)))</f>
        <v>Electricity Supply</v>
      </c>
      <c r="B573" s="366" t="str">
        <f>IF(ISBLANK(INDEX('Policy Characteristics'!B:B,MATCH($C573,'Policy Characteristics'!$C:$C,0))),"",INDEX('Policy Characteristics'!B:B,MATCH($C573,'Policy Characteristics'!$C:$C,0)))</f>
        <v>Electricity CCS Subsidy</v>
      </c>
      <c r="C573" s="354" t="str">
        <f t="shared" si="31"/>
        <v>Additional Subsidy for Elec CCS</v>
      </c>
      <c r="D573" s="348" t="s">
        <v>768</v>
      </c>
      <c r="F573" s="348" t="s">
        <v>769</v>
      </c>
      <c r="H573" s="18">
        <v>2276</v>
      </c>
      <c r="I573" t="s">
        <v>680</v>
      </c>
      <c r="J573" s="368" t="str">
        <f>IF(ISBLANK(INDEX('Policy Characteristics'!D:D,MATCH($C573,'Policy Characteristics'!$C:$C,0))),"",INDEX('Policy Characteristics'!D:D,MATCH($C573,'Policy Characteristics'!$C:$C,0)))</f>
        <v>Electricity CCS Subsidy</v>
      </c>
      <c r="K573" s="354" t="str">
        <f>IF(ISBLANK(INDEX('Policy Characteristics'!E:E,MATCH($C573,'Policy Characteristics'!$C:$C,0))),"",INDEX('Policy Characteristics'!E:E,MATCH($C573,'Policy Characteristics'!$C:$C,0)))</f>
        <v>elec CCS subsidy</v>
      </c>
      <c r="L573" s="370">
        <f>IF(ISBLANK(INDEX('Policy Characteristics'!F:F,MATCH($C573,'Policy Characteristics'!$C:$C,0))),"",INDEX('Policy Characteristics'!F:F,MATCH($C573,'Policy Characteristics'!$C:$C,0)))</f>
        <v>-150</v>
      </c>
      <c r="M573" s="370">
        <f>IF(ISBLANK(INDEX('Policy Characteristics'!G:G,MATCH($C573,'Policy Characteristics'!$C:$C,0))),"",INDEX('Policy Characteristics'!G:G,MATCH($C573,'Policy Characteristics'!$C:$C,0)))</f>
        <v>150</v>
      </c>
      <c r="N573" s="370">
        <f>IF(ISBLANK(INDEX('Policy Characteristics'!H:H,MATCH($C573,'Policy Characteristics'!$C:$C,0))),"",INDEX('Policy Characteristics'!H:H,MATCH($C573,'Policy Characteristics'!$C:$C,0)))</f>
        <v>1</v>
      </c>
      <c r="O573" s="354" t="str">
        <f>IF(ISBLANK(INDEX('Policy Characteristics'!I:I,MATCH($C573,'Policy Characteristics'!$C:$C,0))),"",INDEX('Policy Characteristics'!I:I,MATCH($C573,'Policy Characteristics'!$C:$C,0)))</f>
        <v>thousand KRW/metric ton CO2e</v>
      </c>
      <c r="P573" s="354" t="str">
        <f>IF(ISBLANK(INDEX('Policy Characteristics'!J:J,MATCH($C573,'Policy Characteristics'!$C:$C,0))),"",INDEX('Policy Characteristics'!J:J,MATCH($C573,'Policy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3"/>
    </row>
    <row r="574" spans="1:18" ht="20" customHeight="1">
      <c r="A574" s="354" t="str">
        <f>IF(ISBLANK(INDEX('Policy Characteristics'!A:A,MATCH($C574,'Policy Characteristics'!$C:$C,0))),"",INDEX('Policy Characteristics'!A:A,MATCH($C574,'Policy Characteristics'!$C:$C,0)))</f>
        <v>Electricity Supply</v>
      </c>
      <c r="B574" s="366" t="str">
        <f>IF(ISBLANK(INDEX('Policy Characteristics'!B:B,MATCH($C574,'Policy Characteristics'!$C:$C,0))),"",INDEX('Policy Characteristics'!B:B,MATCH($C574,'Policy Characteristics'!$C:$C,0)))</f>
        <v>Electricity CCS Subsidy</v>
      </c>
      <c r="C574" s="354" t="str">
        <f t="shared" si="31"/>
        <v>Additional Subsidy for Elec CCS</v>
      </c>
      <c r="D574" s="348" t="s">
        <v>770</v>
      </c>
      <c r="F574" s="348" t="s">
        <v>771</v>
      </c>
      <c r="H574" s="18">
        <v>2277</v>
      </c>
      <c r="I574" t="s">
        <v>670</v>
      </c>
      <c r="J574" s="368" t="str">
        <f>IF(ISBLANK(INDEX('Policy Characteristics'!D:D,MATCH($C574,'Policy Characteristics'!$C:$C,0))),"",INDEX('Policy Characteristics'!D:D,MATCH($C574,'Policy Characteristics'!$C:$C,0)))</f>
        <v>Electricity CCS Subsidy</v>
      </c>
      <c r="K574" s="354" t="str">
        <f>IF(ISBLANK(INDEX('Policy Characteristics'!E:E,MATCH($C574,'Policy Characteristics'!$C:$C,0))),"",INDEX('Policy Characteristics'!E:E,MATCH($C574,'Policy Characteristics'!$C:$C,0)))</f>
        <v>elec CCS subsidy</v>
      </c>
      <c r="L574" s="370">
        <f>IF(ISBLANK(INDEX('Policy Characteristics'!F:F,MATCH($C574,'Policy Characteristics'!$C:$C,0))),"",INDEX('Policy Characteristics'!F:F,MATCH($C574,'Policy Characteristics'!$C:$C,0)))</f>
        <v>-150</v>
      </c>
      <c r="M574" s="370">
        <f>IF(ISBLANK(INDEX('Policy Characteristics'!G:G,MATCH($C574,'Policy Characteristics'!$C:$C,0))),"",INDEX('Policy Characteristics'!G:G,MATCH($C574,'Policy Characteristics'!$C:$C,0)))</f>
        <v>150</v>
      </c>
      <c r="N574" s="370">
        <f>IF(ISBLANK(INDEX('Policy Characteristics'!H:H,MATCH($C574,'Policy Characteristics'!$C:$C,0))),"",INDEX('Policy Characteristics'!H:H,MATCH($C574,'Policy Characteristics'!$C:$C,0)))</f>
        <v>1</v>
      </c>
      <c r="O574" s="354" t="str">
        <f>IF(ISBLANK(INDEX('Policy Characteristics'!I:I,MATCH($C574,'Policy Characteristics'!$C:$C,0))),"",INDEX('Policy Characteristics'!I:I,MATCH($C574,'Policy Characteristics'!$C:$C,0)))</f>
        <v>thousand KRW/metric ton CO2e</v>
      </c>
      <c r="P574" s="354" t="str">
        <f>IF(ISBLANK(INDEX('Policy Characteristics'!J:J,MATCH($C574,'Policy Characteristics'!$C:$C,0))),"",INDEX('Policy Characteristics'!J:J,MATCH($C574,'Policy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4"/>
    </row>
    <row r="575" spans="1:18" ht="20" customHeight="1">
      <c r="A575" s="354" t="str">
        <f>IF(ISBLANK(INDEX('Policy Characteristics'!A:A,MATCH($C575,'Policy Characteristics'!$C:$C,0))),"",INDEX('Policy Characteristics'!A:A,MATCH($C575,'Policy Characteristics'!$C:$C,0)))</f>
        <v>Electricity Supply</v>
      </c>
      <c r="B575" s="366" t="str">
        <f>IF(ISBLANK(INDEX('Policy Characteristics'!B:B,MATCH($C575,'Policy Characteristics'!$C:$C,0))),"",INDEX('Policy Characteristics'!B:B,MATCH($C575,'Policy Characteristics'!$C:$C,0)))</f>
        <v>Electricity CCS Subsidy</v>
      </c>
      <c r="C575" s="354" t="str">
        <f t="shared" si="31"/>
        <v>Additional Subsidy for Elec CCS</v>
      </c>
      <c r="D575" s="348" t="s">
        <v>772</v>
      </c>
      <c r="F575" s="348" t="s">
        <v>773</v>
      </c>
      <c r="H575" s="18">
        <v>2278</v>
      </c>
      <c r="I575" t="s">
        <v>670</v>
      </c>
      <c r="J575" s="368" t="str">
        <f>IF(ISBLANK(INDEX('Policy Characteristics'!D:D,MATCH($C575,'Policy Characteristics'!$C:$C,0))),"",INDEX('Policy Characteristics'!D:D,MATCH($C575,'Policy Characteristics'!$C:$C,0)))</f>
        <v>Electricity CCS Subsidy</v>
      </c>
      <c r="K575" s="354" t="str">
        <f>IF(ISBLANK(INDEX('Policy Characteristics'!E:E,MATCH($C575,'Policy Characteristics'!$C:$C,0))),"",INDEX('Policy Characteristics'!E:E,MATCH($C575,'Policy Characteristics'!$C:$C,0)))</f>
        <v>elec CCS subsidy</v>
      </c>
      <c r="L575" s="370">
        <f>IF(ISBLANK(INDEX('Policy Characteristics'!F:F,MATCH($C575,'Policy Characteristics'!$C:$C,0))),"",INDEX('Policy Characteristics'!F:F,MATCH($C575,'Policy Characteristics'!$C:$C,0)))</f>
        <v>-150</v>
      </c>
      <c r="M575" s="370">
        <f>IF(ISBLANK(INDEX('Policy Characteristics'!G:G,MATCH($C575,'Policy Characteristics'!$C:$C,0))),"",INDEX('Policy Characteristics'!G:G,MATCH($C575,'Policy Characteristics'!$C:$C,0)))</f>
        <v>150</v>
      </c>
      <c r="N575" s="370">
        <f>IF(ISBLANK(INDEX('Policy Characteristics'!H:H,MATCH($C575,'Policy Characteristics'!$C:$C,0))),"",INDEX('Policy Characteristics'!H:H,MATCH($C575,'Policy Characteristics'!$C:$C,0)))</f>
        <v>1</v>
      </c>
      <c r="O575" s="354" t="str">
        <f>IF(ISBLANK(INDEX('Policy Characteristics'!I:I,MATCH($C575,'Policy Characteristics'!$C:$C,0))),"",INDEX('Policy Characteristics'!I:I,MATCH($C575,'Policy Characteristics'!$C:$C,0)))</f>
        <v>thousand KRW/metric ton CO2e</v>
      </c>
      <c r="P575" s="354" t="str">
        <f>IF(ISBLANK(INDEX('Policy Characteristics'!J:J,MATCH($C575,'Policy Characteristics'!$C:$C,0))),"",INDEX('Policy Characteristics'!J:J,MATCH($C575,'Policy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5"/>
    </row>
    <row r="576" spans="1:18" ht="20" customHeight="1">
      <c r="A576" s="354" t="str">
        <f>IF(ISBLANK(INDEX('Policy Characteristics'!A:A,MATCH($C576,'Policy Characteristics'!$C:$C,0))),"",INDEX('Policy Characteristics'!A:A,MATCH($C576,'Policy Characteristics'!$C:$C,0)))</f>
        <v>Electricity Supply</v>
      </c>
      <c r="B576" s="366" t="str">
        <f>IF(ISBLANK(INDEX('Policy Characteristics'!B:B,MATCH($C576,'Policy Characteristics'!$C:$C,0))),"",INDEX('Policy Characteristics'!B:B,MATCH($C576,'Policy Characteristics'!$C:$C,0)))</f>
        <v>Electricity CCS Subsidy</v>
      </c>
      <c r="C576" s="354" t="str">
        <f t="shared" si="31"/>
        <v>Additional Subsidy for Elec CCS</v>
      </c>
      <c r="D576" s="348" t="s">
        <v>774</v>
      </c>
      <c r="F576" s="348" t="s">
        <v>775</v>
      </c>
      <c r="H576" s="18">
        <v>2279</v>
      </c>
      <c r="I576" t="s">
        <v>670</v>
      </c>
      <c r="J576" s="368" t="str">
        <f>IF(ISBLANK(INDEX('Policy Characteristics'!D:D,MATCH($C576,'Policy Characteristics'!$C:$C,0))),"",INDEX('Policy Characteristics'!D:D,MATCH($C576,'Policy Characteristics'!$C:$C,0)))</f>
        <v>Electricity CCS Subsidy</v>
      </c>
      <c r="K576" s="354" t="str">
        <f>IF(ISBLANK(INDEX('Policy Characteristics'!E:E,MATCH($C576,'Policy Characteristics'!$C:$C,0))),"",INDEX('Policy Characteristics'!E:E,MATCH($C576,'Policy Characteristics'!$C:$C,0)))</f>
        <v>elec CCS subsidy</v>
      </c>
      <c r="L576" s="370">
        <f>IF(ISBLANK(INDEX('Policy Characteristics'!F:F,MATCH($C576,'Policy Characteristics'!$C:$C,0))),"",INDEX('Policy Characteristics'!F:F,MATCH($C576,'Policy Characteristics'!$C:$C,0)))</f>
        <v>-150</v>
      </c>
      <c r="M576" s="370">
        <f>IF(ISBLANK(INDEX('Policy Characteristics'!G:G,MATCH($C576,'Policy Characteristics'!$C:$C,0))),"",INDEX('Policy Characteristics'!G:G,MATCH($C576,'Policy Characteristics'!$C:$C,0)))</f>
        <v>150</v>
      </c>
      <c r="N576" s="370">
        <f>IF(ISBLANK(INDEX('Policy Characteristics'!H:H,MATCH($C576,'Policy Characteristics'!$C:$C,0))),"",INDEX('Policy Characteristics'!H:H,MATCH($C576,'Policy Characteristics'!$C:$C,0)))</f>
        <v>1</v>
      </c>
      <c r="O576" s="354" t="str">
        <f>IF(ISBLANK(INDEX('Policy Characteristics'!I:I,MATCH($C576,'Policy Characteristics'!$C:$C,0))),"",INDEX('Policy Characteristics'!I:I,MATCH($C576,'Policy Characteristics'!$C:$C,0)))</f>
        <v>thousand KRW/metric ton CO2e</v>
      </c>
      <c r="P576" s="354" t="str">
        <f>IF(ISBLANK(INDEX('Policy Characteristics'!J:J,MATCH($C576,'Policy Characteristics'!$C:$C,0))),"",INDEX('Policy Characteristics'!J:J,MATCH($C576,'Policy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6"/>
    </row>
    <row r="577" spans="1:18" ht="20" customHeight="1">
      <c r="A577" s="354" t="str">
        <f>IF(ISBLANK(INDEX('Policy Characteristics'!A:A,MATCH($C577,'Policy Characteristics'!$C:$C,0))),"",INDEX('Policy Characteristics'!A:A,MATCH($C577,'Policy Characteristics'!$C:$C,0)))</f>
        <v>Electricity Supply</v>
      </c>
      <c r="B577" s="366" t="str">
        <f>IF(ISBLANK(INDEX('Policy Characteristics'!B:B,MATCH($C577,'Policy Characteristics'!$C:$C,0))),"",INDEX('Policy Characteristics'!B:B,MATCH($C577,'Policy Characteristics'!$C:$C,0)))</f>
        <v>Electricity CCS Subsidy</v>
      </c>
      <c r="C577" s="354" t="str">
        <f t="shared" si="31"/>
        <v>Additional Subsidy for Elec CCS</v>
      </c>
      <c r="D577" s="348" t="s">
        <v>776</v>
      </c>
      <c r="F577" s="348" t="s">
        <v>777</v>
      </c>
      <c r="H577" s="18">
        <v>2280</v>
      </c>
      <c r="I577" t="s">
        <v>670</v>
      </c>
      <c r="J577" s="368" t="str">
        <f>IF(ISBLANK(INDEX('Policy Characteristics'!D:D,MATCH($C577,'Policy Characteristics'!$C:$C,0))),"",INDEX('Policy Characteristics'!D:D,MATCH($C577,'Policy Characteristics'!$C:$C,0)))</f>
        <v>Electricity CCS Subsidy</v>
      </c>
      <c r="K577" s="354" t="str">
        <f>IF(ISBLANK(INDEX('Policy Characteristics'!E:E,MATCH($C577,'Policy Characteristics'!$C:$C,0))),"",INDEX('Policy Characteristics'!E:E,MATCH($C577,'Policy Characteristics'!$C:$C,0)))</f>
        <v>elec CCS subsidy</v>
      </c>
      <c r="L577" s="370">
        <f>IF(ISBLANK(INDEX('Policy Characteristics'!F:F,MATCH($C577,'Policy Characteristics'!$C:$C,0))),"",INDEX('Policy Characteristics'!F:F,MATCH($C577,'Policy Characteristics'!$C:$C,0)))</f>
        <v>-150</v>
      </c>
      <c r="M577" s="370">
        <f>IF(ISBLANK(INDEX('Policy Characteristics'!G:G,MATCH($C577,'Policy Characteristics'!$C:$C,0))),"",INDEX('Policy Characteristics'!G:G,MATCH($C577,'Policy Characteristics'!$C:$C,0)))</f>
        <v>150</v>
      </c>
      <c r="N577" s="370">
        <f>IF(ISBLANK(INDEX('Policy Characteristics'!H:H,MATCH($C577,'Policy Characteristics'!$C:$C,0))),"",INDEX('Policy Characteristics'!H:H,MATCH($C577,'Policy Characteristics'!$C:$C,0)))</f>
        <v>1</v>
      </c>
      <c r="O577" s="354" t="str">
        <f>IF(ISBLANK(INDEX('Policy Characteristics'!I:I,MATCH($C577,'Policy Characteristics'!$C:$C,0))),"",INDEX('Policy Characteristics'!I:I,MATCH($C577,'Policy Characteristics'!$C:$C,0)))</f>
        <v>thousand KRW/metric ton CO2e</v>
      </c>
      <c r="P577" s="354" t="str">
        <f>IF(ISBLANK(INDEX('Policy Characteristics'!J:J,MATCH($C577,'Policy Characteristics'!$C:$C,0))),"",INDEX('Policy Characteristics'!J:J,MATCH($C577,'Policy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7"/>
    </row>
    <row r="578" spans="1:18" ht="20" customHeight="1">
      <c r="A578" s="354" t="str">
        <f>IF(ISBLANK(INDEX('Policy Characteristics'!A:A,MATCH($C578,'Policy Characteristics'!$C:$C,0))),"",INDEX('Policy Characteristics'!A:A,MATCH($C578,'Policy Characteristics'!$C:$C,0)))</f>
        <v>Electricity Supply</v>
      </c>
      <c r="B578" s="366" t="str">
        <f>IF(ISBLANK(INDEX('Policy Characteristics'!B:B,MATCH($C578,'Policy Characteristics'!$C:$C,0))),"",INDEX('Policy Characteristics'!B:B,MATCH($C578,'Policy Characteristics'!$C:$C,0)))</f>
        <v>Electricity CCS Subsidy</v>
      </c>
      <c r="C578" s="354" t="str">
        <f t="shared" si="31"/>
        <v>Additional Subsidy for Elec CCS</v>
      </c>
      <c r="D578" s="348" t="s">
        <v>778</v>
      </c>
      <c r="F578" s="348" t="s">
        <v>779</v>
      </c>
      <c r="H578" s="18">
        <v>2281</v>
      </c>
      <c r="I578" t="s">
        <v>680</v>
      </c>
      <c r="J578" s="368" t="str">
        <f>IF(ISBLANK(INDEX('Policy Characteristics'!D:D,MATCH($C578,'Policy Characteristics'!$C:$C,0))),"",INDEX('Policy Characteristics'!D:D,MATCH($C578,'Policy Characteristics'!$C:$C,0)))</f>
        <v>Electricity CCS Subsidy</v>
      </c>
      <c r="K578" s="354" t="str">
        <f>IF(ISBLANK(INDEX('Policy Characteristics'!E:E,MATCH($C578,'Policy Characteristics'!$C:$C,0))),"",INDEX('Policy Characteristics'!E:E,MATCH($C578,'Policy Characteristics'!$C:$C,0)))</f>
        <v>elec CCS subsidy</v>
      </c>
      <c r="L578" s="370">
        <f>IF(ISBLANK(INDEX('Policy Characteristics'!F:F,MATCH($C578,'Policy Characteristics'!$C:$C,0))),"",INDEX('Policy Characteristics'!F:F,MATCH($C578,'Policy Characteristics'!$C:$C,0)))</f>
        <v>-150</v>
      </c>
      <c r="M578" s="370">
        <f>IF(ISBLANK(INDEX('Policy Characteristics'!G:G,MATCH($C578,'Policy Characteristics'!$C:$C,0))),"",INDEX('Policy Characteristics'!G:G,MATCH($C578,'Policy Characteristics'!$C:$C,0)))</f>
        <v>150</v>
      </c>
      <c r="N578" s="370">
        <f>IF(ISBLANK(INDEX('Policy Characteristics'!H:H,MATCH($C578,'Policy Characteristics'!$C:$C,0))),"",INDEX('Policy Characteristics'!H:H,MATCH($C578,'Policy Characteristics'!$C:$C,0)))</f>
        <v>1</v>
      </c>
      <c r="O578" s="354" t="str">
        <f>IF(ISBLANK(INDEX('Policy Characteristics'!I:I,MATCH($C578,'Policy Characteristics'!$C:$C,0))),"",INDEX('Policy Characteristics'!I:I,MATCH($C578,'Policy Characteristics'!$C:$C,0)))</f>
        <v>thousand KRW/metric ton CO2e</v>
      </c>
      <c r="P578" s="354" t="str">
        <f>IF(ISBLANK(INDEX('Policy Characteristics'!J:J,MATCH($C578,'Policy Characteristics'!$C:$C,0))),"",INDEX('Policy Characteristics'!J:J,MATCH($C578,'Policy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8"/>
    </row>
    <row r="579" spans="1:18" ht="20" customHeight="1">
      <c r="A579" s="354" t="str">
        <f>IF(ISBLANK(INDEX('Policy Characteristics'!A:A,MATCH($C579,'Policy Characteristics'!$C:$C,0))),"",INDEX('Policy Characteristics'!A:A,MATCH($C579,'Policy Characteristics'!$C:$C,0)))</f>
        <v>Electricity Supply</v>
      </c>
      <c r="B579" s="366" t="str">
        <f>IF(ISBLANK(INDEX('Policy Characteristics'!B:B,MATCH($C579,'Policy Characteristics'!$C:$C,0))),"",INDEX('Policy Characteristics'!B:B,MATCH($C579,'Policy Characteristics'!$C:$C,0)))</f>
        <v>Electricity CCS Subsidy</v>
      </c>
      <c r="C579" s="354" t="str">
        <f t="shared" si="31"/>
        <v>Additional Subsidy for Elec CCS</v>
      </c>
      <c r="D579" s="348" t="s">
        <v>780</v>
      </c>
      <c r="F579" s="348" t="s">
        <v>781</v>
      </c>
      <c r="H579" s="18">
        <v>2282</v>
      </c>
      <c r="I579" t="s">
        <v>680</v>
      </c>
      <c r="J579" s="368" t="str">
        <f>IF(ISBLANK(INDEX('Policy Characteristics'!D:D,MATCH($C579,'Policy Characteristics'!$C:$C,0))),"",INDEX('Policy Characteristics'!D:D,MATCH($C579,'Policy Characteristics'!$C:$C,0)))</f>
        <v>Electricity CCS Subsidy</v>
      </c>
      <c r="K579" s="354" t="str">
        <f>IF(ISBLANK(INDEX('Policy Characteristics'!E:E,MATCH($C579,'Policy Characteristics'!$C:$C,0))),"",INDEX('Policy Characteristics'!E:E,MATCH($C579,'Policy Characteristics'!$C:$C,0)))</f>
        <v>elec CCS subsidy</v>
      </c>
      <c r="L579" s="370">
        <f>IF(ISBLANK(INDEX('Policy Characteristics'!F:F,MATCH($C579,'Policy Characteristics'!$C:$C,0))),"",INDEX('Policy Characteristics'!F:F,MATCH($C579,'Policy Characteristics'!$C:$C,0)))</f>
        <v>-150</v>
      </c>
      <c r="M579" s="370">
        <f>IF(ISBLANK(INDEX('Policy Characteristics'!G:G,MATCH($C579,'Policy Characteristics'!$C:$C,0))),"",INDEX('Policy Characteristics'!G:G,MATCH($C579,'Policy Characteristics'!$C:$C,0)))</f>
        <v>150</v>
      </c>
      <c r="N579" s="370">
        <f>IF(ISBLANK(INDEX('Policy Characteristics'!H:H,MATCH($C579,'Policy Characteristics'!$C:$C,0))),"",INDEX('Policy Characteristics'!H:H,MATCH($C579,'Policy Characteristics'!$C:$C,0)))</f>
        <v>1</v>
      </c>
      <c r="O579" s="354" t="str">
        <f>IF(ISBLANK(INDEX('Policy Characteristics'!I:I,MATCH($C579,'Policy Characteristics'!$C:$C,0))),"",INDEX('Policy Characteristics'!I:I,MATCH($C579,'Policy Characteristics'!$C:$C,0)))</f>
        <v>thousand KRW/metric ton CO2e</v>
      </c>
      <c r="P579" s="354" t="str">
        <f>IF(ISBLANK(INDEX('Policy Characteristics'!J:J,MATCH($C579,'Policy Characteristics'!$C:$C,0))),"",INDEX('Policy Characteristics'!J:J,MATCH($C579,'Policy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79"/>
    </row>
    <row r="580" spans="1:18" ht="20" customHeight="1">
      <c r="A580" s="354" t="str">
        <f>IF(ISBLANK(INDEX('Policy Characteristics'!A:A,MATCH($C580,'Policy Characteristics'!$C:$C,0))),"",INDEX('Policy Characteristics'!A:A,MATCH($C580,'Policy Characteristics'!$C:$C,0)))</f>
        <v>Electricity Supply</v>
      </c>
      <c r="B580" s="366" t="str">
        <f>IF(ISBLANK(INDEX('Policy Characteristics'!B:B,MATCH($C580,'Policy Characteristics'!$C:$C,0))),"",INDEX('Policy Characteristics'!B:B,MATCH($C580,'Policy Characteristics'!$C:$C,0)))</f>
        <v>Electricity CCS Subsidy</v>
      </c>
      <c r="C580" s="354" t="str">
        <f t="shared" si="31"/>
        <v>Additional Subsidy for Elec CCS</v>
      </c>
      <c r="D580" s="348" t="s">
        <v>782</v>
      </c>
      <c r="F580" s="348" t="s">
        <v>783</v>
      </c>
      <c r="H580" s="18">
        <v>2283</v>
      </c>
      <c r="I580" t="s">
        <v>680</v>
      </c>
      <c r="J580" s="368" t="str">
        <f>IF(ISBLANK(INDEX('Policy Characteristics'!D:D,MATCH($C580,'Policy Characteristics'!$C:$C,0))),"",INDEX('Policy Characteristics'!D:D,MATCH($C580,'Policy Characteristics'!$C:$C,0)))</f>
        <v>Electricity CCS Subsidy</v>
      </c>
      <c r="K580" s="354" t="str">
        <f>IF(ISBLANK(INDEX('Policy Characteristics'!E:E,MATCH($C580,'Policy Characteristics'!$C:$C,0))),"",INDEX('Policy Characteristics'!E:E,MATCH($C580,'Policy Characteristics'!$C:$C,0)))</f>
        <v>elec CCS subsidy</v>
      </c>
      <c r="L580" s="370">
        <f>IF(ISBLANK(INDEX('Policy Characteristics'!F:F,MATCH($C580,'Policy Characteristics'!$C:$C,0))),"",INDEX('Policy Characteristics'!F:F,MATCH($C580,'Policy Characteristics'!$C:$C,0)))</f>
        <v>-150</v>
      </c>
      <c r="M580" s="370">
        <f>IF(ISBLANK(INDEX('Policy Characteristics'!G:G,MATCH($C580,'Policy Characteristics'!$C:$C,0))),"",INDEX('Policy Characteristics'!G:G,MATCH($C580,'Policy Characteristics'!$C:$C,0)))</f>
        <v>150</v>
      </c>
      <c r="N580" s="370">
        <f>IF(ISBLANK(INDEX('Policy Characteristics'!H:H,MATCH($C580,'Policy Characteristics'!$C:$C,0))),"",INDEX('Policy Characteristics'!H:H,MATCH($C580,'Policy Characteristics'!$C:$C,0)))</f>
        <v>1</v>
      </c>
      <c r="O580" s="354" t="str">
        <f>IF(ISBLANK(INDEX('Policy Characteristics'!I:I,MATCH($C580,'Policy Characteristics'!$C:$C,0))),"",INDEX('Policy Characteristics'!I:I,MATCH($C580,'Policy Characteristics'!$C:$C,0)))</f>
        <v>thousand KRW/metric ton CO2e</v>
      </c>
      <c r="P580" s="354" t="str">
        <f>IF(ISBLANK(INDEX('Policy Characteristics'!J:J,MATCH($C580,'Policy Characteristics'!$C:$C,0))),"",INDEX('Policy Characteristics'!J:J,MATCH($C580,'Policy Characteristics'!$C:$C,0)))</f>
        <v>**Description:** This policy provides an additional subsidy for CO2 captured and stored by electricity generators, expressed in thousand KRW per metric ton CO2e. Since the BAU scenario contains no CCS subsidy for electricity generators, the value entered here represents the total newly introduced incentive. // **Guidance for setting values:** South Korea does not currently operate a standardized nationwide production tax credit that pays electricity generators a fixed amount for each metric ton of CO2 captured and stored. This lever can be used to test an additional per-ton CCS incentive.</v>
      </c>
      <c r="R580"/>
    </row>
    <row r="581" spans="1:18" ht="20" customHeight="1">
      <c r="A581" s="354" t="str">
        <f>IF(ISBLANK(INDEX('Policy Characteristics'!A:A,MATCH($C581,'Policy Characteristics'!$C:$C,0))),"",INDEX('Policy Characteristics'!A:A,MATCH($C581,'Policy Characteristics'!$C:$C,0)))</f>
        <v>Industry</v>
      </c>
      <c r="B581" s="366" t="str">
        <f>IF(ISBLANK(INDEX('Policy Characteristics'!B:B,MATCH($C581,'Policy Characteristics'!$C:$C,0))),"",INDEX('Policy Characteristics'!B:B,MATCH($C581,'Policy Characteristics'!$C:$C,0)))</f>
        <v>Buy In-Region Products</v>
      </c>
      <c r="C581" t="s">
        <v>343</v>
      </c>
      <c r="D581" s="253" t="s">
        <v>784</v>
      </c>
      <c r="E581" s="348"/>
      <c r="F581" t="s">
        <v>785</v>
      </c>
      <c r="G581" s="253"/>
      <c r="H581" s="18">
        <v>1537</v>
      </c>
      <c r="I581" s="367" t="s">
        <v>670</v>
      </c>
      <c r="J581" s="368" t="str">
        <f>IF(ISBLANK(INDEX('Policy Characteristics'!D:D,MATCH($C581,'Policy Characteristics'!$C:$C,0))),"",INDEX('Policy Characteristics'!D:D,MATCH($C581,'Policy Characteristics'!$C:$C,0)))</f>
        <v>Buy In-Region Products</v>
      </c>
      <c r="K581" s="354" t="str">
        <f>IF(ISBLANK(INDEX('Policy Characteristics'!E:E,MATCH($C581,'Policy Characteristics'!$C:$C,0))),"",INDEX('Policy Characteristics'!E:E,MATCH($C581,'Policy Characteristics'!$C:$C,0)))</f>
        <v>indst buy in region outputs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0.5</v>
      </c>
      <c r="N581" s="222">
        <f>IF(ISBLANK(INDEX('Policy Characteristics'!H:H,MATCH($C581,'Policy Characteristics'!$C:$C,0))),"",INDEX('Policy Characteristics'!H:H,MATCH($C581,'Policy Characteristics'!$C:$C,0)))</f>
        <v>0.01</v>
      </c>
      <c r="O581" s="354" t="str">
        <f>IF(ISBLANK(INDEX('Policy Characteristics'!I:I,MATCH($C581,'Policy Characteristics'!$C:$C,0))),"",INDEX('Policy Characteristics'!I:I,MATCH($C581,'Policy Characteristics'!$C:$C,0)))</f>
        <v>% of imports shifted</v>
      </c>
      <c r="P581" s="3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354" t="str">
        <f>IF(ISBLANK(INDEX('Policy Characteristics'!K:K,MATCH($C581,'Policy Characteristics'!$C:$C,0))),"",INDEX('Policy Characteristics'!K:K,MATCH($C581,'Policy Characteristics'!$C:$C,0)))</f>
        <v/>
      </c>
      <c r="R581" s="354" t="str">
        <f>IF(ISBLANK(INDEX('Policy Characteristics'!L:L,MATCH($C581,'Policy Characteristics'!$C:$C,0))),"",INDEX('Policy Characteristics'!L:L,MATCH($C581,'Policy Characteristics'!$C:$C,0)))</f>
        <v/>
      </c>
    </row>
    <row r="582" spans="1:18" ht="20" customHeight="1">
      <c r="A582" s="354" t="str">
        <f>IF(ISBLANK(INDEX('Policy Characteristics'!A:A,MATCH($C582,'Policy Characteristics'!$C:$C,0))),"",INDEX('Policy Characteristics'!A:A,MATCH($C582,'Policy Characteristics'!$C:$C,0)))</f>
        <v>Industry</v>
      </c>
      <c r="B582" s="366" t="str">
        <f>IF(ISBLANK(INDEX('Policy Characteristics'!B:B,MATCH($C582,'Policy Characteristics'!$C:$C,0))),"",INDEX('Policy Characteristics'!B:B,MATCH($C582,'Policy Characteristics'!$C:$C,0)))</f>
        <v>Buy In-Region Products</v>
      </c>
      <c r="C582" s="354" t="str">
        <f>C$581</f>
        <v>Fraction of Imported Industrial Outputs Shifted to In Region Suppliers</v>
      </c>
      <c r="D582" s="348" t="s">
        <v>786</v>
      </c>
      <c r="E582" s="348"/>
      <c r="F582" t="s">
        <v>787</v>
      </c>
      <c r="G582" s="353"/>
      <c r="H582" s="18">
        <v>1538</v>
      </c>
      <c r="I582" s="367" t="s">
        <v>670</v>
      </c>
      <c r="J582" s="368" t="str">
        <f>IF(ISBLANK(INDEX('Policy Characteristics'!D:D,MATCH($C582,'Policy Characteristics'!$C:$C,0))),"",INDEX('Policy Characteristics'!D:D,MATCH($C582,'Policy Characteristics'!$C:$C,0)))</f>
        <v>Buy In-Region Products</v>
      </c>
      <c r="K582" s="354" t="str">
        <f>IF(ISBLANK(INDEX('Policy Characteristics'!E:E,MATCH($C582,'Policy Characteristics'!$C:$C,0))),"",INDEX('Policy Characteristics'!E:E,MATCH($C582,'Policy Characteristics'!$C:$C,0)))</f>
        <v>indst buy in region outputs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0.5</v>
      </c>
      <c r="N582" s="222">
        <f>IF(ISBLANK(INDEX('Policy Characteristics'!H:H,MATCH($C582,'Policy Characteristics'!$C:$C,0))),"",INDEX('Policy Characteristics'!H:H,MATCH($C582,'Policy Characteristics'!$C:$C,0)))</f>
        <v>0.01</v>
      </c>
      <c r="O582" s="354" t="str">
        <f>IF(ISBLANK(INDEX('Policy Characteristics'!I:I,MATCH($C582,'Policy Characteristics'!$C:$C,0))),"",INDEX('Policy Characteristics'!I:I,MATCH($C582,'Policy Characteristics'!$C:$C,0)))</f>
        <v>% of imports shifted</v>
      </c>
      <c r="P582" s="3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354" t="str">
        <f>IF(ISBLANK(INDEX('Policy Characteristics'!K:K,MATCH($C582,'Policy Characteristics'!$C:$C,0))),"",INDEX('Policy Characteristics'!K:K,MATCH($C582,'Policy Characteristics'!$C:$C,0)))</f>
        <v/>
      </c>
      <c r="R582" s="354" t="str">
        <f>IF(ISBLANK(INDEX('Policy Characteristics'!L:L,MATCH($C582,'Policy Characteristics'!$C:$C,0))),"",INDEX('Policy Characteristics'!L:L,MATCH($C582,'Policy Characteristics'!$C:$C,0)))</f>
        <v/>
      </c>
    </row>
    <row r="583" spans="1:18" ht="20" customHeight="1">
      <c r="A583" s="354" t="str">
        <f>IF(ISBLANK(INDEX('Policy Characteristics'!A:A,MATCH($C583,'Policy Characteristics'!$C:$C,0))),"",INDEX('Policy Characteristics'!A:A,MATCH($C583,'Policy Characteristics'!$C:$C,0)))</f>
        <v>Industry</v>
      </c>
      <c r="B583" s="366" t="str">
        <f>IF(ISBLANK(INDEX('Policy Characteristics'!B:B,MATCH($C583,'Policy Characteristics'!$C:$C,0))),"",INDEX('Policy Characteristics'!B:B,MATCH($C583,'Policy Characteristics'!$C:$C,0)))</f>
        <v>Buy In-Region Products</v>
      </c>
      <c r="C583" s="354" t="str">
        <f t="shared" ref="C583:C605" si="32">C$581</f>
        <v>Fraction of Imported Industrial Outputs Shifted to In Region Suppliers</v>
      </c>
      <c r="D583" s="348" t="s">
        <v>788</v>
      </c>
      <c r="E583" s="348"/>
      <c r="F583" t="s">
        <v>789</v>
      </c>
      <c r="G583" s="353"/>
      <c r="H583" s="18">
        <v>1539</v>
      </c>
      <c r="I583" s="367" t="s">
        <v>670</v>
      </c>
      <c r="J583" s="368" t="str">
        <f>IF(ISBLANK(INDEX('Policy Characteristics'!D:D,MATCH($C583,'Policy Characteristics'!$C:$C,0))),"",INDEX('Policy Characteristics'!D:D,MATCH($C583,'Policy Characteristics'!$C:$C,0)))</f>
        <v>Buy In-Region Products</v>
      </c>
      <c r="K583" s="354" t="str">
        <f>IF(ISBLANK(INDEX('Policy Characteristics'!E:E,MATCH($C583,'Policy Characteristics'!$C:$C,0))),"",INDEX('Policy Characteristics'!E:E,MATCH($C583,'Policy Characteristics'!$C:$C,0)))</f>
        <v>indst buy in region outputs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0.5</v>
      </c>
      <c r="N583" s="222">
        <f>IF(ISBLANK(INDEX('Policy Characteristics'!H:H,MATCH($C583,'Policy Characteristics'!$C:$C,0))),"",INDEX('Policy Characteristics'!H:H,MATCH($C583,'Policy Characteristics'!$C:$C,0)))</f>
        <v>0.01</v>
      </c>
      <c r="O583" s="354" t="str">
        <f>IF(ISBLANK(INDEX('Policy Characteristics'!I:I,MATCH($C583,'Policy Characteristics'!$C:$C,0))),"",INDEX('Policy Characteristics'!I:I,MATCH($C583,'Policy Characteristics'!$C:$C,0)))</f>
        <v>% of imports shifted</v>
      </c>
      <c r="P583" s="3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354" t="str">
        <f>IF(ISBLANK(INDEX('Policy Characteristics'!K:K,MATCH($C583,'Policy Characteristics'!$C:$C,0))),"",INDEX('Policy Characteristics'!K:K,MATCH($C583,'Policy Characteristics'!$C:$C,0)))</f>
        <v/>
      </c>
      <c r="R583" s="354" t="str">
        <f>IF(ISBLANK(INDEX('Policy Characteristics'!L:L,MATCH($C583,'Policy Characteristics'!$C:$C,0))),"",INDEX('Policy Characteristics'!L:L,MATCH($C583,'Policy Characteristics'!$C:$C,0)))</f>
        <v/>
      </c>
    </row>
    <row r="584" spans="1:18" ht="20" customHeight="1">
      <c r="A584" s="354" t="str">
        <f>IF(ISBLANK(INDEX('Policy Characteristics'!A:A,MATCH($C584,'Policy Characteristics'!$C:$C,0))),"",INDEX('Policy Characteristics'!A:A,MATCH($C584,'Policy Characteristics'!$C:$C,0)))</f>
        <v>Industry</v>
      </c>
      <c r="B584" s="366" t="str">
        <f>IF(ISBLANK(INDEX('Policy Characteristics'!B:B,MATCH($C584,'Policy Characteristics'!$C:$C,0))),"",INDEX('Policy Characteristics'!B:B,MATCH($C584,'Policy Characteristics'!$C:$C,0)))</f>
        <v>Buy In-Region Products</v>
      </c>
      <c r="C584" s="354" t="str">
        <f t="shared" si="32"/>
        <v>Fraction of Imported Industrial Outputs Shifted to In Region Suppliers</v>
      </c>
      <c r="D584" s="348" t="s">
        <v>790</v>
      </c>
      <c r="E584" s="348"/>
      <c r="F584" t="s">
        <v>791</v>
      </c>
      <c r="G584" s="353"/>
      <c r="H584" s="18">
        <v>1540</v>
      </c>
      <c r="I584" s="367" t="s">
        <v>670</v>
      </c>
      <c r="J584" s="368" t="str">
        <f>IF(ISBLANK(INDEX('Policy Characteristics'!D:D,MATCH($C584,'Policy Characteristics'!$C:$C,0))),"",INDEX('Policy Characteristics'!D:D,MATCH($C584,'Policy Characteristics'!$C:$C,0)))</f>
        <v>Buy In-Region Products</v>
      </c>
      <c r="K584" s="354" t="str">
        <f>IF(ISBLANK(INDEX('Policy Characteristics'!E:E,MATCH($C584,'Policy Characteristics'!$C:$C,0))),"",INDEX('Policy Characteristics'!E:E,MATCH($C584,'Policy Characteristics'!$C:$C,0)))</f>
        <v>indst buy in region outputs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0.5</v>
      </c>
      <c r="N584" s="222">
        <f>IF(ISBLANK(INDEX('Policy Characteristics'!H:H,MATCH($C584,'Policy Characteristics'!$C:$C,0))),"",INDEX('Policy Characteristics'!H:H,MATCH($C584,'Policy Characteristics'!$C:$C,0)))</f>
        <v>0.01</v>
      </c>
      <c r="O584" s="354" t="str">
        <f>IF(ISBLANK(INDEX('Policy Characteristics'!I:I,MATCH($C584,'Policy Characteristics'!$C:$C,0))),"",INDEX('Policy Characteristics'!I:I,MATCH($C584,'Policy Characteristics'!$C:$C,0)))</f>
        <v>% of imports shifted</v>
      </c>
      <c r="P584" s="354"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354" t="str">
        <f>IF(ISBLANK(INDEX('Policy Characteristics'!K:K,MATCH($C584,'Policy Characteristics'!$C:$C,0))),"",INDEX('Policy Characteristics'!K:K,MATCH($C584,'Policy Characteristics'!$C:$C,0)))</f>
        <v/>
      </c>
      <c r="R584" s="354" t="str">
        <f>IF(ISBLANK(INDEX('Policy Characteristics'!L:L,MATCH($C584,'Policy Characteristics'!$C:$C,0))),"",INDEX('Policy Characteristics'!L:L,MATCH($C584,'Policy Characteristics'!$C:$C,0)))</f>
        <v/>
      </c>
    </row>
    <row r="585" spans="1:18" ht="20" customHeight="1">
      <c r="A585" s="354" t="str">
        <f>IF(ISBLANK(INDEX('Policy Characteristics'!A:A,MATCH($C585,'Policy Characteristics'!$C:$C,0))),"",INDEX('Policy Characteristics'!A:A,MATCH($C585,'Policy Characteristics'!$C:$C,0)))</f>
        <v>Industry</v>
      </c>
      <c r="B585" s="366" t="str">
        <f>IF(ISBLANK(INDEX('Policy Characteristics'!B:B,MATCH($C585,'Policy Characteristics'!$C:$C,0))),"",INDEX('Policy Characteristics'!B:B,MATCH($C585,'Policy Characteristics'!$C:$C,0)))</f>
        <v>Buy In-Region Products</v>
      </c>
      <c r="C585" s="354" t="str">
        <f t="shared" si="32"/>
        <v>Fraction of Imported Industrial Outputs Shifted to In Region Suppliers</v>
      </c>
      <c r="D585" s="348" t="s">
        <v>792</v>
      </c>
      <c r="E585" s="348"/>
      <c r="F585" t="s">
        <v>793</v>
      </c>
      <c r="G585" s="353"/>
      <c r="H585" s="18">
        <v>1541</v>
      </c>
      <c r="I585" s="367" t="s">
        <v>670</v>
      </c>
      <c r="J585" s="368" t="str">
        <f>IF(ISBLANK(INDEX('Policy Characteristics'!D:D,MATCH($C585,'Policy Characteristics'!$C:$C,0))),"",INDEX('Policy Characteristics'!D:D,MATCH($C585,'Policy Characteristics'!$C:$C,0)))</f>
        <v>Buy In-Region Products</v>
      </c>
      <c r="K585" s="354" t="str">
        <f>IF(ISBLANK(INDEX('Policy Characteristics'!E:E,MATCH($C585,'Policy Characteristics'!$C:$C,0))),"",INDEX('Policy Characteristics'!E:E,MATCH($C585,'Policy Characteristics'!$C:$C,0)))</f>
        <v>indst buy in region outputs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0.5</v>
      </c>
      <c r="N585" s="222">
        <f>IF(ISBLANK(INDEX('Policy Characteristics'!H:H,MATCH($C585,'Policy Characteristics'!$C:$C,0))),"",INDEX('Policy Characteristics'!H:H,MATCH($C585,'Policy Characteristics'!$C:$C,0)))</f>
        <v>0.01</v>
      </c>
      <c r="O585" s="354" t="str">
        <f>IF(ISBLANK(INDEX('Policy Characteristics'!I:I,MATCH($C585,'Policy Characteristics'!$C:$C,0))),"",INDEX('Policy Characteristics'!I:I,MATCH($C585,'Policy Characteristics'!$C:$C,0)))</f>
        <v>% of imports shifted</v>
      </c>
      <c r="P585" s="354"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354" t="str">
        <f>IF(ISBLANK(INDEX('Policy Characteristics'!K:K,MATCH($C585,'Policy Characteristics'!$C:$C,0))),"",INDEX('Policy Characteristics'!K:K,MATCH($C585,'Policy Characteristics'!$C:$C,0)))</f>
        <v/>
      </c>
      <c r="R585" s="354" t="str">
        <f>IF(ISBLANK(INDEX('Policy Characteristics'!L:L,MATCH($C585,'Policy Characteristics'!$C:$C,0))),"",INDEX('Policy Characteristics'!L:L,MATCH($C585,'Policy Characteristics'!$C:$C,0)))</f>
        <v/>
      </c>
    </row>
    <row r="586" spans="1:18" ht="20" customHeight="1">
      <c r="A586" s="354" t="str">
        <f>IF(ISBLANK(INDEX('Policy Characteristics'!A:A,MATCH($C586,'Policy Characteristics'!$C:$C,0))),"",INDEX('Policy Characteristics'!A:A,MATCH($C586,'Policy Characteristics'!$C:$C,0)))</f>
        <v>Industry</v>
      </c>
      <c r="B586" s="366" t="str">
        <f>IF(ISBLANK(INDEX('Policy Characteristics'!B:B,MATCH($C586,'Policy Characteristics'!$C:$C,0))),"",INDEX('Policy Characteristics'!B:B,MATCH($C586,'Policy Characteristics'!$C:$C,0)))</f>
        <v>Buy In-Region Products</v>
      </c>
      <c r="C586" s="354" t="str">
        <f t="shared" si="32"/>
        <v>Fraction of Imported Industrial Outputs Shifted to In Region Suppliers</v>
      </c>
      <c r="D586" s="348" t="s">
        <v>794</v>
      </c>
      <c r="E586" s="348"/>
      <c r="F586" t="s">
        <v>795</v>
      </c>
      <c r="G586" s="353"/>
      <c r="H586" s="18">
        <v>1542</v>
      </c>
      <c r="I586" s="367" t="s">
        <v>670</v>
      </c>
      <c r="J586" s="368" t="str">
        <f>IF(ISBLANK(INDEX('Policy Characteristics'!D:D,MATCH($C586,'Policy Characteristics'!$C:$C,0))),"",INDEX('Policy Characteristics'!D:D,MATCH($C586,'Policy Characteristics'!$C:$C,0)))</f>
        <v>Buy In-Region Products</v>
      </c>
      <c r="K586" s="354" t="str">
        <f>IF(ISBLANK(INDEX('Policy Characteristics'!E:E,MATCH($C586,'Policy Characteristics'!$C:$C,0))),"",INDEX('Policy Characteristics'!E:E,MATCH($C586,'Policy Characteristics'!$C:$C,0)))</f>
        <v>indst buy in region outputs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0.5</v>
      </c>
      <c r="N586" s="222">
        <f>IF(ISBLANK(INDEX('Policy Characteristics'!H:H,MATCH($C586,'Policy Characteristics'!$C:$C,0))),"",INDEX('Policy Characteristics'!H:H,MATCH($C586,'Policy Characteristics'!$C:$C,0)))</f>
        <v>0.01</v>
      </c>
      <c r="O586" s="354" t="str">
        <f>IF(ISBLANK(INDEX('Policy Characteristics'!I:I,MATCH($C586,'Policy Characteristics'!$C:$C,0))),"",INDEX('Policy Characteristics'!I:I,MATCH($C586,'Policy Characteristics'!$C:$C,0)))</f>
        <v>% of imports shifted</v>
      </c>
      <c r="P586" s="354"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354" t="str">
        <f>IF(ISBLANK(INDEX('Policy Characteristics'!K:K,MATCH($C586,'Policy Characteristics'!$C:$C,0))),"",INDEX('Policy Characteristics'!K:K,MATCH($C586,'Policy Characteristics'!$C:$C,0)))</f>
        <v/>
      </c>
      <c r="R586" s="354" t="str">
        <f>IF(ISBLANK(INDEX('Policy Characteristics'!L:L,MATCH($C586,'Policy Characteristics'!$C:$C,0))),"",INDEX('Policy Characteristics'!L:L,MATCH($C586,'Policy Characteristics'!$C:$C,0)))</f>
        <v/>
      </c>
    </row>
    <row r="587" spans="1:18" ht="20" customHeight="1">
      <c r="A587" s="354" t="str">
        <f>IF(ISBLANK(INDEX('Policy Characteristics'!A:A,MATCH($C587,'Policy Characteristics'!$C:$C,0))),"",INDEX('Policy Characteristics'!A:A,MATCH($C587,'Policy Characteristics'!$C:$C,0)))</f>
        <v>Industry</v>
      </c>
      <c r="B587" s="366" t="str">
        <f>IF(ISBLANK(INDEX('Policy Characteristics'!B:B,MATCH($C587,'Policy Characteristics'!$C:$C,0))),"",INDEX('Policy Characteristics'!B:B,MATCH($C587,'Policy Characteristics'!$C:$C,0)))</f>
        <v>Buy In-Region Products</v>
      </c>
      <c r="C587" s="354" t="str">
        <f t="shared" si="32"/>
        <v>Fraction of Imported Industrial Outputs Shifted to In Region Suppliers</v>
      </c>
      <c r="D587" s="348" t="s">
        <v>796</v>
      </c>
      <c r="E587" s="348"/>
      <c r="F587" t="s">
        <v>797</v>
      </c>
      <c r="G587" s="353"/>
      <c r="H587" s="18">
        <v>1543</v>
      </c>
      <c r="I587" s="367" t="s">
        <v>670</v>
      </c>
      <c r="J587" s="368" t="str">
        <f>IF(ISBLANK(INDEX('Policy Characteristics'!D:D,MATCH($C587,'Policy Characteristics'!$C:$C,0))),"",INDEX('Policy Characteristics'!D:D,MATCH($C587,'Policy Characteristics'!$C:$C,0)))</f>
        <v>Buy In-Region Products</v>
      </c>
      <c r="K587" s="354" t="str">
        <f>IF(ISBLANK(INDEX('Policy Characteristics'!E:E,MATCH($C587,'Policy Characteristics'!$C:$C,0))),"",INDEX('Policy Characteristics'!E:E,MATCH($C587,'Policy Characteristics'!$C:$C,0)))</f>
        <v>indst buy in region outputs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0.5</v>
      </c>
      <c r="N587" s="222">
        <f>IF(ISBLANK(INDEX('Policy Characteristics'!H:H,MATCH($C587,'Policy Characteristics'!$C:$C,0))),"",INDEX('Policy Characteristics'!H:H,MATCH($C587,'Policy Characteristics'!$C:$C,0)))</f>
        <v>0.01</v>
      </c>
      <c r="O587" s="354" t="str">
        <f>IF(ISBLANK(INDEX('Policy Characteristics'!I:I,MATCH($C587,'Policy Characteristics'!$C:$C,0))),"",INDEX('Policy Characteristics'!I:I,MATCH($C587,'Policy Characteristics'!$C:$C,0)))</f>
        <v>% of imports shifted</v>
      </c>
      <c r="P587" s="354"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354" t="str">
        <f>IF(ISBLANK(INDEX('Policy Characteristics'!K:K,MATCH($C587,'Policy Characteristics'!$C:$C,0))),"",INDEX('Policy Characteristics'!K:K,MATCH($C587,'Policy Characteristics'!$C:$C,0)))</f>
        <v/>
      </c>
      <c r="R587" s="354" t="str">
        <f>IF(ISBLANK(INDEX('Policy Characteristics'!L:L,MATCH($C587,'Policy Characteristics'!$C:$C,0))),"",INDEX('Policy Characteristics'!L:L,MATCH($C587,'Policy Characteristics'!$C:$C,0)))</f>
        <v/>
      </c>
    </row>
    <row r="588" spans="1:18" ht="20" customHeight="1">
      <c r="A588" s="354" t="str">
        <f>IF(ISBLANK(INDEX('Policy Characteristics'!A:A,MATCH($C588,'Policy Characteristics'!$C:$C,0))),"",INDEX('Policy Characteristics'!A:A,MATCH($C588,'Policy Characteristics'!$C:$C,0)))</f>
        <v>Industry</v>
      </c>
      <c r="B588" s="366" t="str">
        <f>IF(ISBLANK(INDEX('Policy Characteristics'!B:B,MATCH($C588,'Policy Characteristics'!$C:$C,0))),"",INDEX('Policy Characteristics'!B:B,MATCH($C588,'Policy Characteristics'!$C:$C,0)))</f>
        <v>Buy In-Region Products</v>
      </c>
      <c r="C588" s="354" t="str">
        <f t="shared" si="32"/>
        <v>Fraction of Imported Industrial Outputs Shifted to In Region Suppliers</v>
      </c>
      <c r="D588" s="348" t="s">
        <v>798</v>
      </c>
      <c r="E588" s="348"/>
      <c r="F588" t="s">
        <v>799</v>
      </c>
      <c r="G588" s="353"/>
      <c r="H588" s="18">
        <v>1544</v>
      </c>
      <c r="I588" s="367" t="s">
        <v>670</v>
      </c>
      <c r="J588" s="368" t="str">
        <f>IF(ISBLANK(INDEX('Policy Characteristics'!D:D,MATCH($C588,'Policy Characteristics'!$C:$C,0))),"",INDEX('Policy Characteristics'!D:D,MATCH($C588,'Policy Characteristics'!$C:$C,0)))</f>
        <v>Buy In-Region Products</v>
      </c>
      <c r="K588" s="354" t="str">
        <f>IF(ISBLANK(INDEX('Policy Characteristics'!E:E,MATCH($C588,'Policy Characteristics'!$C:$C,0))),"",INDEX('Policy Characteristics'!E:E,MATCH($C588,'Policy Characteristics'!$C:$C,0)))</f>
        <v>indst buy in region outputs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0.5</v>
      </c>
      <c r="N588" s="222">
        <f>IF(ISBLANK(INDEX('Policy Characteristics'!H:H,MATCH($C588,'Policy Characteristics'!$C:$C,0))),"",INDEX('Policy Characteristics'!H:H,MATCH($C588,'Policy Characteristics'!$C:$C,0)))</f>
        <v>0.01</v>
      </c>
      <c r="O588" s="354" t="str">
        <f>IF(ISBLANK(INDEX('Policy Characteristics'!I:I,MATCH($C588,'Policy Characteristics'!$C:$C,0))),"",INDEX('Policy Characteristics'!I:I,MATCH($C588,'Policy Characteristics'!$C:$C,0)))</f>
        <v>% of imports shifted</v>
      </c>
      <c r="P588" s="354"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354" t="str">
        <f>IF(ISBLANK(INDEX('Policy Characteristics'!K:K,MATCH($C588,'Policy Characteristics'!$C:$C,0))),"",INDEX('Policy Characteristics'!K:K,MATCH($C588,'Policy Characteristics'!$C:$C,0)))</f>
        <v/>
      </c>
      <c r="R588" s="354" t="str">
        <f>IF(ISBLANK(INDEX('Policy Characteristics'!L:L,MATCH($C588,'Policy Characteristics'!$C:$C,0))),"",INDEX('Policy Characteristics'!L:L,MATCH($C588,'Policy Characteristics'!$C:$C,0)))</f>
        <v/>
      </c>
    </row>
    <row r="589" spans="1:18" ht="20" customHeight="1">
      <c r="A589" s="354" t="str">
        <f>IF(ISBLANK(INDEX('Policy Characteristics'!A:A,MATCH($C589,'Policy Characteristics'!$C:$C,0))),"",INDEX('Policy Characteristics'!A:A,MATCH($C589,'Policy Characteristics'!$C:$C,0)))</f>
        <v>Industry</v>
      </c>
      <c r="B589" s="366" t="str">
        <f>IF(ISBLANK(INDEX('Policy Characteristics'!B:B,MATCH($C589,'Policy Characteristics'!$C:$C,0))),"",INDEX('Policy Characteristics'!B:B,MATCH($C589,'Policy Characteristics'!$C:$C,0)))</f>
        <v>Buy In-Region Products</v>
      </c>
      <c r="C589" s="354" t="str">
        <f t="shared" si="32"/>
        <v>Fraction of Imported Industrial Outputs Shifted to In Region Suppliers</v>
      </c>
      <c r="D589" s="348" t="s">
        <v>800</v>
      </c>
      <c r="E589" s="348"/>
      <c r="F589" t="s">
        <v>801</v>
      </c>
      <c r="G589" s="353"/>
      <c r="H589" s="18">
        <v>1545</v>
      </c>
      <c r="I589" s="367" t="s">
        <v>670</v>
      </c>
      <c r="J589" s="368" t="str">
        <f>IF(ISBLANK(INDEX('Policy Characteristics'!D:D,MATCH($C589,'Policy Characteristics'!$C:$C,0))),"",INDEX('Policy Characteristics'!D:D,MATCH($C589,'Policy Characteristics'!$C:$C,0)))</f>
        <v>Buy In-Region Products</v>
      </c>
      <c r="K589" s="354" t="str">
        <f>IF(ISBLANK(INDEX('Policy Characteristics'!E:E,MATCH($C589,'Policy Characteristics'!$C:$C,0))),"",INDEX('Policy Characteristics'!E:E,MATCH($C589,'Policy Characteristics'!$C:$C,0)))</f>
        <v>indst buy in region outputs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0.5</v>
      </c>
      <c r="N589" s="222">
        <f>IF(ISBLANK(INDEX('Policy Characteristics'!H:H,MATCH($C589,'Policy Characteristics'!$C:$C,0))),"",INDEX('Policy Characteristics'!H:H,MATCH($C589,'Policy Characteristics'!$C:$C,0)))</f>
        <v>0.01</v>
      </c>
      <c r="O589" s="354" t="str">
        <f>IF(ISBLANK(INDEX('Policy Characteristics'!I:I,MATCH($C589,'Policy Characteristics'!$C:$C,0))),"",INDEX('Policy Characteristics'!I:I,MATCH($C589,'Policy Characteristics'!$C:$C,0)))</f>
        <v>% of imports shifted</v>
      </c>
      <c r="P589" s="354"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354" t="str">
        <f>IF(ISBLANK(INDEX('Policy Characteristics'!K:K,MATCH($C589,'Policy Characteristics'!$C:$C,0))),"",INDEX('Policy Characteristics'!K:K,MATCH($C589,'Policy Characteristics'!$C:$C,0)))</f>
        <v/>
      </c>
      <c r="R589" s="354" t="str">
        <f>IF(ISBLANK(INDEX('Policy Characteristics'!L:L,MATCH($C589,'Policy Characteristics'!$C:$C,0))),"",INDEX('Policy Characteristics'!L:L,MATCH($C589,'Policy Characteristics'!$C:$C,0)))</f>
        <v/>
      </c>
    </row>
    <row r="590" spans="1:18" ht="20" customHeight="1">
      <c r="A590" s="354" t="str">
        <f>IF(ISBLANK(INDEX('Policy Characteristics'!A:A,MATCH($C590,'Policy Characteristics'!$C:$C,0))),"",INDEX('Policy Characteristics'!A:A,MATCH($C590,'Policy Characteristics'!$C:$C,0)))</f>
        <v>Industry</v>
      </c>
      <c r="B590" s="366" t="str">
        <f>IF(ISBLANK(INDEX('Policy Characteristics'!B:B,MATCH($C590,'Policy Characteristics'!$C:$C,0))),"",INDEX('Policy Characteristics'!B:B,MATCH($C590,'Policy Characteristics'!$C:$C,0)))</f>
        <v>Buy In-Region Products</v>
      </c>
      <c r="C590" s="354" t="str">
        <f t="shared" si="32"/>
        <v>Fraction of Imported Industrial Outputs Shifted to In Region Suppliers</v>
      </c>
      <c r="D590" s="348" t="s">
        <v>802</v>
      </c>
      <c r="E590" s="348"/>
      <c r="F590" t="s">
        <v>803</v>
      </c>
      <c r="G590" s="353"/>
      <c r="H590" s="18">
        <v>1546</v>
      </c>
      <c r="I590" s="367" t="s">
        <v>670</v>
      </c>
      <c r="J590" s="368" t="str">
        <f>IF(ISBLANK(INDEX('Policy Characteristics'!D:D,MATCH($C590,'Policy Characteristics'!$C:$C,0))),"",INDEX('Policy Characteristics'!D:D,MATCH($C590,'Policy Characteristics'!$C:$C,0)))</f>
        <v>Buy In-Region Products</v>
      </c>
      <c r="K590" s="354" t="str">
        <f>IF(ISBLANK(INDEX('Policy Characteristics'!E:E,MATCH($C590,'Policy Characteristics'!$C:$C,0))),"",INDEX('Policy Characteristics'!E:E,MATCH($C590,'Policy Characteristics'!$C:$C,0)))</f>
        <v>indst buy in region outputs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0.5</v>
      </c>
      <c r="N590" s="222">
        <f>IF(ISBLANK(INDEX('Policy Characteristics'!H:H,MATCH($C590,'Policy Characteristics'!$C:$C,0))),"",INDEX('Policy Characteristics'!H:H,MATCH($C590,'Policy Characteristics'!$C:$C,0)))</f>
        <v>0.01</v>
      </c>
      <c r="O590" s="354" t="str">
        <f>IF(ISBLANK(INDEX('Policy Characteristics'!I:I,MATCH($C590,'Policy Characteristics'!$C:$C,0))),"",INDEX('Policy Characteristics'!I:I,MATCH($C590,'Policy Characteristics'!$C:$C,0)))</f>
        <v>% of imports shifted</v>
      </c>
      <c r="P590" s="354"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354" t="str">
        <f>IF(ISBLANK(INDEX('Policy Characteristics'!K:K,MATCH($C590,'Policy Characteristics'!$C:$C,0))),"",INDEX('Policy Characteristics'!K:K,MATCH($C590,'Policy Characteristics'!$C:$C,0)))</f>
        <v/>
      </c>
      <c r="R590" s="354" t="str">
        <f>IF(ISBLANK(INDEX('Policy Characteristics'!L:L,MATCH($C590,'Policy Characteristics'!$C:$C,0))),"",INDEX('Policy Characteristics'!L:L,MATCH($C590,'Policy Characteristics'!$C:$C,0)))</f>
        <v/>
      </c>
    </row>
    <row r="591" spans="1:18" ht="20" customHeight="1">
      <c r="A591" s="354" t="str">
        <f>IF(ISBLANK(INDEX('Policy Characteristics'!A:A,MATCH($C591,'Policy Characteristics'!$C:$C,0))),"",INDEX('Policy Characteristics'!A:A,MATCH($C591,'Policy Characteristics'!$C:$C,0)))</f>
        <v>Industry</v>
      </c>
      <c r="B591" s="366" t="str">
        <f>IF(ISBLANK(INDEX('Policy Characteristics'!B:B,MATCH($C591,'Policy Characteristics'!$C:$C,0))),"",INDEX('Policy Characteristics'!B:B,MATCH($C591,'Policy Characteristics'!$C:$C,0)))</f>
        <v>Buy In-Region Products</v>
      </c>
      <c r="C591" s="354" t="str">
        <f t="shared" si="32"/>
        <v>Fraction of Imported Industrial Outputs Shifted to In Region Suppliers</v>
      </c>
      <c r="D591" s="348" t="s">
        <v>804</v>
      </c>
      <c r="E591" s="348"/>
      <c r="F591" t="s">
        <v>805</v>
      </c>
      <c r="G591" s="353"/>
      <c r="H591" s="18">
        <v>1547</v>
      </c>
      <c r="I591" s="367" t="s">
        <v>670</v>
      </c>
      <c r="J591" s="368" t="str">
        <f>IF(ISBLANK(INDEX('Policy Characteristics'!D:D,MATCH($C591,'Policy Characteristics'!$C:$C,0))),"",INDEX('Policy Characteristics'!D:D,MATCH($C591,'Policy Characteristics'!$C:$C,0)))</f>
        <v>Buy In-Region Products</v>
      </c>
      <c r="K591" s="354" t="str">
        <f>IF(ISBLANK(INDEX('Policy Characteristics'!E:E,MATCH($C591,'Policy Characteristics'!$C:$C,0))),"",INDEX('Policy Characteristics'!E:E,MATCH($C591,'Policy Characteristics'!$C:$C,0)))</f>
        <v>indst buy in region outputs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0.5</v>
      </c>
      <c r="N591" s="222">
        <f>IF(ISBLANK(INDEX('Policy Characteristics'!H:H,MATCH($C591,'Policy Characteristics'!$C:$C,0))),"",INDEX('Policy Characteristics'!H:H,MATCH($C591,'Policy Characteristics'!$C:$C,0)))</f>
        <v>0.01</v>
      </c>
      <c r="O591" s="354" t="str">
        <f>IF(ISBLANK(INDEX('Policy Characteristics'!I:I,MATCH($C591,'Policy Characteristics'!$C:$C,0))),"",INDEX('Policy Characteristics'!I:I,MATCH($C591,'Policy Characteristics'!$C:$C,0)))</f>
        <v>% of imports shifted</v>
      </c>
      <c r="P591" s="354"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354" t="str">
        <f>IF(ISBLANK(INDEX('Policy Characteristics'!K:K,MATCH($C591,'Policy Characteristics'!$C:$C,0))),"",INDEX('Policy Characteristics'!K:K,MATCH($C591,'Policy Characteristics'!$C:$C,0)))</f>
        <v/>
      </c>
      <c r="R591" s="354" t="str">
        <f>IF(ISBLANK(INDEX('Policy Characteristics'!L:L,MATCH($C591,'Policy Characteristics'!$C:$C,0))),"",INDEX('Policy Characteristics'!L:L,MATCH($C591,'Policy Characteristics'!$C:$C,0)))</f>
        <v/>
      </c>
    </row>
    <row r="592" spans="1:18" ht="20" customHeight="1">
      <c r="A592" s="354" t="str">
        <f>IF(ISBLANK(INDEX('Policy Characteristics'!A:A,MATCH($C592,'Policy Characteristics'!$C:$C,0))),"",INDEX('Policy Characteristics'!A:A,MATCH($C592,'Policy Characteristics'!$C:$C,0)))</f>
        <v>Industry</v>
      </c>
      <c r="B592" s="366" t="str">
        <f>IF(ISBLANK(INDEX('Policy Characteristics'!B:B,MATCH($C592,'Policy Characteristics'!$C:$C,0))),"",INDEX('Policy Characteristics'!B:B,MATCH($C592,'Policy Characteristics'!$C:$C,0)))</f>
        <v>Buy In-Region Products</v>
      </c>
      <c r="C592" s="354" t="str">
        <f t="shared" si="32"/>
        <v>Fraction of Imported Industrial Outputs Shifted to In Region Suppliers</v>
      </c>
      <c r="D592" s="348" t="s">
        <v>806</v>
      </c>
      <c r="E592" s="348"/>
      <c r="F592" t="s">
        <v>807</v>
      </c>
      <c r="G592" s="353"/>
      <c r="H592" s="18">
        <v>1548</v>
      </c>
      <c r="I592" s="367" t="s">
        <v>670</v>
      </c>
      <c r="J592" s="368" t="str">
        <f>IF(ISBLANK(INDEX('Policy Characteristics'!D:D,MATCH($C592,'Policy Characteristics'!$C:$C,0))),"",INDEX('Policy Characteristics'!D:D,MATCH($C592,'Policy Characteristics'!$C:$C,0)))</f>
        <v>Buy In-Region Products</v>
      </c>
      <c r="K592" s="354" t="str">
        <f>IF(ISBLANK(INDEX('Policy Characteristics'!E:E,MATCH($C592,'Policy Characteristics'!$C:$C,0))),"",INDEX('Policy Characteristics'!E:E,MATCH($C592,'Policy Characteristics'!$C:$C,0)))</f>
        <v>indst buy in region outputs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0.5</v>
      </c>
      <c r="N592" s="222">
        <f>IF(ISBLANK(INDEX('Policy Characteristics'!H:H,MATCH($C592,'Policy Characteristics'!$C:$C,0))),"",INDEX('Policy Characteristics'!H:H,MATCH($C592,'Policy Characteristics'!$C:$C,0)))</f>
        <v>0.01</v>
      </c>
      <c r="O592" s="354" t="str">
        <f>IF(ISBLANK(INDEX('Policy Characteristics'!I:I,MATCH($C592,'Policy Characteristics'!$C:$C,0))),"",INDEX('Policy Characteristics'!I:I,MATCH($C592,'Policy Characteristics'!$C:$C,0)))</f>
        <v>% of imports shifted</v>
      </c>
      <c r="P592" s="354"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354" t="str">
        <f>IF(ISBLANK(INDEX('Policy Characteristics'!K:K,MATCH($C592,'Policy Characteristics'!$C:$C,0))),"",INDEX('Policy Characteristics'!K:K,MATCH($C592,'Policy Characteristics'!$C:$C,0)))</f>
        <v/>
      </c>
      <c r="R592" s="354" t="str">
        <f>IF(ISBLANK(INDEX('Policy Characteristics'!L:L,MATCH($C592,'Policy Characteristics'!$C:$C,0))),"",INDEX('Policy Characteristics'!L:L,MATCH($C592,'Policy Characteristics'!$C:$C,0)))</f>
        <v/>
      </c>
    </row>
    <row r="593" spans="1:18" ht="20" customHeight="1">
      <c r="A593" s="354" t="str">
        <f>IF(ISBLANK(INDEX('Policy Characteristics'!A:A,MATCH($C593,'Policy Characteristics'!$C:$C,0))),"",INDEX('Policy Characteristics'!A:A,MATCH($C593,'Policy Characteristics'!$C:$C,0)))</f>
        <v>Industry</v>
      </c>
      <c r="B593" s="366" t="str">
        <f>IF(ISBLANK(INDEX('Policy Characteristics'!B:B,MATCH($C593,'Policy Characteristics'!$C:$C,0))),"",INDEX('Policy Characteristics'!B:B,MATCH($C593,'Policy Characteristics'!$C:$C,0)))</f>
        <v>Buy In-Region Products</v>
      </c>
      <c r="C593" s="354" t="str">
        <f t="shared" si="32"/>
        <v>Fraction of Imported Industrial Outputs Shifted to In Region Suppliers</v>
      </c>
      <c r="D593" s="348" t="s">
        <v>808</v>
      </c>
      <c r="E593" s="348"/>
      <c r="F593" t="s">
        <v>809</v>
      </c>
      <c r="G593" s="353"/>
      <c r="H593" s="18">
        <v>1549</v>
      </c>
      <c r="I593" s="367" t="s">
        <v>670</v>
      </c>
      <c r="J593" s="368" t="str">
        <f>IF(ISBLANK(INDEX('Policy Characteristics'!D:D,MATCH($C593,'Policy Characteristics'!$C:$C,0))),"",INDEX('Policy Characteristics'!D:D,MATCH($C593,'Policy Characteristics'!$C:$C,0)))</f>
        <v>Buy In-Region Products</v>
      </c>
      <c r="K593" s="354" t="str">
        <f>IF(ISBLANK(INDEX('Policy Characteristics'!E:E,MATCH($C593,'Policy Characteristics'!$C:$C,0))),"",INDEX('Policy Characteristics'!E:E,MATCH($C593,'Policy Characteristics'!$C:$C,0)))</f>
        <v>indst buy in region outputs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0.5</v>
      </c>
      <c r="N593" s="222">
        <f>IF(ISBLANK(INDEX('Policy Characteristics'!H:H,MATCH($C593,'Policy Characteristics'!$C:$C,0))),"",INDEX('Policy Characteristics'!H:H,MATCH($C593,'Policy Characteristics'!$C:$C,0)))</f>
        <v>0.01</v>
      </c>
      <c r="O593" s="354" t="str">
        <f>IF(ISBLANK(INDEX('Policy Characteristics'!I:I,MATCH($C593,'Policy Characteristics'!$C:$C,0))),"",INDEX('Policy Characteristics'!I:I,MATCH($C593,'Policy Characteristics'!$C:$C,0)))</f>
        <v>% of imports shifted</v>
      </c>
      <c r="P593" s="354"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354" t="str">
        <f>IF(ISBLANK(INDEX('Policy Characteristics'!K:K,MATCH($C593,'Policy Characteristics'!$C:$C,0))),"",INDEX('Policy Characteristics'!K:K,MATCH($C593,'Policy Characteristics'!$C:$C,0)))</f>
        <v/>
      </c>
      <c r="R593" s="354" t="str">
        <f>IF(ISBLANK(INDEX('Policy Characteristics'!L:L,MATCH($C593,'Policy Characteristics'!$C:$C,0))),"",INDEX('Policy Characteristics'!L:L,MATCH($C593,'Policy Characteristics'!$C:$C,0)))</f>
        <v/>
      </c>
    </row>
    <row r="594" spans="1:18" ht="20" customHeight="1">
      <c r="A594" s="354" t="str">
        <f>IF(ISBLANK(INDEX('Policy Characteristics'!A:A,MATCH($C594,'Policy Characteristics'!$C:$C,0))),"",INDEX('Policy Characteristics'!A:A,MATCH($C594,'Policy Characteristics'!$C:$C,0)))</f>
        <v>Industry</v>
      </c>
      <c r="B594" s="366" t="str">
        <f>IF(ISBLANK(INDEX('Policy Characteristics'!B:B,MATCH($C594,'Policy Characteristics'!$C:$C,0))),"",INDEX('Policy Characteristics'!B:B,MATCH($C594,'Policy Characteristics'!$C:$C,0)))</f>
        <v>Buy In-Region Products</v>
      </c>
      <c r="C594" s="354" t="str">
        <f t="shared" si="32"/>
        <v>Fraction of Imported Industrial Outputs Shifted to In Region Suppliers</v>
      </c>
      <c r="D594" s="348" t="s">
        <v>810</v>
      </c>
      <c r="E594" s="348"/>
      <c r="F594" t="s">
        <v>811</v>
      </c>
      <c r="G594" s="353"/>
      <c r="H594" s="18">
        <v>1550</v>
      </c>
      <c r="I594" s="367" t="s">
        <v>670</v>
      </c>
      <c r="J594" s="368" t="str">
        <f>IF(ISBLANK(INDEX('Policy Characteristics'!D:D,MATCH($C594,'Policy Characteristics'!$C:$C,0))),"",INDEX('Policy Characteristics'!D:D,MATCH($C594,'Policy Characteristics'!$C:$C,0)))</f>
        <v>Buy In-Region Products</v>
      </c>
      <c r="K594" s="354" t="str">
        <f>IF(ISBLANK(INDEX('Policy Characteristics'!E:E,MATCH($C594,'Policy Characteristics'!$C:$C,0))),"",INDEX('Policy Characteristics'!E:E,MATCH($C594,'Policy Characteristics'!$C:$C,0)))</f>
        <v>indst buy in region outputs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0.5</v>
      </c>
      <c r="N594" s="222">
        <f>IF(ISBLANK(INDEX('Policy Characteristics'!H:H,MATCH($C594,'Policy Characteristics'!$C:$C,0))),"",INDEX('Policy Characteristics'!H:H,MATCH($C594,'Policy Characteristics'!$C:$C,0)))</f>
        <v>0.01</v>
      </c>
      <c r="O594" s="354" t="str">
        <f>IF(ISBLANK(INDEX('Policy Characteristics'!I:I,MATCH($C594,'Policy Characteristics'!$C:$C,0))),"",INDEX('Policy Characteristics'!I:I,MATCH($C594,'Policy Characteristics'!$C:$C,0)))</f>
        <v>% of imports shifted</v>
      </c>
      <c r="P594" s="354"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354" t="str">
        <f>IF(ISBLANK(INDEX('Policy Characteristics'!K:K,MATCH($C594,'Policy Characteristics'!$C:$C,0))),"",INDEX('Policy Characteristics'!K:K,MATCH($C594,'Policy Characteristics'!$C:$C,0)))</f>
        <v/>
      </c>
      <c r="R594" s="354" t="str">
        <f>IF(ISBLANK(INDEX('Policy Characteristics'!L:L,MATCH($C594,'Policy Characteristics'!$C:$C,0))),"",INDEX('Policy Characteristics'!L:L,MATCH($C594,'Policy Characteristics'!$C:$C,0)))</f>
        <v/>
      </c>
    </row>
    <row r="595" spans="1:18" ht="20" customHeight="1">
      <c r="A595" s="354" t="str">
        <f>IF(ISBLANK(INDEX('Policy Characteristics'!A:A,MATCH($C595,'Policy Characteristics'!$C:$C,0))),"",INDEX('Policy Characteristics'!A:A,MATCH($C595,'Policy Characteristics'!$C:$C,0)))</f>
        <v>Industry</v>
      </c>
      <c r="B595" s="366" t="str">
        <f>IF(ISBLANK(INDEX('Policy Characteristics'!B:B,MATCH($C595,'Policy Characteristics'!$C:$C,0))),"",INDEX('Policy Characteristics'!B:B,MATCH($C595,'Policy Characteristics'!$C:$C,0)))</f>
        <v>Buy In-Region Products</v>
      </c>
      <c r="C595" s="354" t="str">
        <f t="shared" si="32"/>
        <v>Fraction of Imported Industrial Outputs Shifted to In Region Suppliers</v>
      </c>
      <c r="D595" s="348" t="s">
        <v>812</v>
      </c>
      <c r="E595" s="348"/>
      <c r="F595" t="s">
        <v>813</v>
      </c>
      <c r="G595" s="353"/>
      <c r="H595" s="18">
        <v>1551</v>
      </c>
      <c r="I595" s="367" t="s">
        <v>670</v>
      </c>
      <c r="J595" s="368" t="str">
        <f>IF(ISBLANK(INDEX('Policy Characteristics'!D:D,MATCH($C595,'Policy Characteristics'!$C:$C,0))),"",INDEX('Policy Characteristics'!D:D,MATCH($C595,'Policy Characteristics'!$C:$C,0)))</f>
        <v>Buy In-Region Products</v>
      </c>
      <c r="K595" s="354" t="str">
        <f>IF(ISBLANK(INDEX('Policy Characteristics'!E:E,MATCH($C595,'Policy Characteristics'!$C:$C,0))),"",INDEX('Policy Characteristics'!E:E,MATCH($C595,'Policy Characteristics'!$C:$C,0)))</f>
        <v>indst buy in region outputs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0.5</v>
      </c>
      <c r="N595" s="222">
        <f>IF(ISBLANK(INDEX('Policy Characteristics'!H:H,MATCH($C595,'Policy Characteristics'!$C:$C,0))),"",INDEX('Policy Characteristics'!H:H,MATCH($C595,'Policy Characteristics'!$C:$C,0)))</f>
        <v>0.01</v>
      </c>
      <c r="O595" s="354" t="str">
        <f>IF(ISBLANK(INDEX('Policy Characteristics'!I:I,MATCH($C595,'Policy Characteristics'!$C:$C,0))),"",INDEX('Policy Characteristics'!I:I,MATCH($C595,'Policy Characteristics'!$C:$C,0)))</f>
        <v>% of imports shifted</v>
      </c>
      <c r="P595" s="354"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354" t="str">
        <f>IF(ISBLANK(INDEX('Policy Characteristics'!K:K,MATCH($C595,'Policy Characteristics'!$C:$C,0))),"",INDEX('Policy Characteristics'!K:K,MATCH($C595,'Policy Characteristics'!$C:$C,0)))</f>
        <v/>
      </c>
      <c r="R595" s="354" t="str">
        <f>IF(ISBLANK(INDEX('Policy Characteristics'!L:L,MATCH($C595,'Policy Characteristics'!$C:$C,0))),"",INDEX('Policy Characteristics'!L:L,MATCH($C595,'Policy Characteristics'!$C:$C,0)))</f>
        <v/>
      </c>
    </row>
    <row r="596" spans="1:18" ht="20" customHeight="1">
      <c r="A596" s="354" t="str">
        <f>IF(ISBLANK(INDEX('Policy Characteristics'!A:A,MATCH($C596,'Policy Characteristics'!$C:$C,0))),"",INDEX('Policy Characteristics'!A:A,MATCH($C596,'Policy Characteristics'!$C:$C,0)))</f>
        <v>Industry</v>
      </c>
      <c r="B596" s="366" t="str">
        <f>IF(ISBLANK(INDEX('Policy Characteristics'!B:B,MATCH($C596,'Policy Characteristics'!$C:$C,0))),"",INDEX('Policy Characteristics'!B:B,MATCH($C596,'Policy Characteristics'!$C:$C,0)))</f>
        <v>Buy In-Region Products</v>
      </c>
      <c r="C596" s="354" t="str">
        <f t="shared" si="32"/>
        <v>Fraction of Imported Industrial Outputs Shifted to In Region Suppliers</v>
      </c>
      <c r="D596" s="348" t="s">
        <v>814</v>
      </c>
      <c r="E596" s="348"/>
      <c r="F596" t="s">
        <v>815</v>
      </c>
      <c r="G596" s="353"/>
      <c r="H596" s="18">
        <v>1552</v>
      </c>
      <c r="I596" s="367" t="s">
        <v>670</v>
      </c>
      <c r="J596" s="368" t="str">
        <f>IF(ISBLANK(INDEX('Policy Characteristics'!D:D,MATCH($C596,'Policy Characteristics'!$C:$C,0))),"",INDEX('Policy Characteristics'!D:D,MATCH($C596,'Policy Characteristics'!$C:$C,0)))</f>
        <v>Buy In-Region Products</v>
      </c>
      <c r="K596" s="354" t="str">
        <f>IF(ISBLANK(INDEX('Policy Characteristics'!E:E,MATCH($C596,'Policy Characteristics'!$C:$C,0))),"",INDEX('Policy Characteristics'!E:E,MATCH($C596,'Policy Characteristics'!$C:$C,0)))</f>
        <v>indst buy in region outputs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0.5</v>
      </c>
      <c r="N596" s="222">
        <f>IF(ISBLANK(INDEX('Policy Characteristics'!H:H,MATCH($C596,'Policy Characteristics'!$C:$C,0))),"",INDEX('Policy Characteristics'!H:H,MATCH($C596,'Policy Characteristics'!$C:$C,0)))</f>
        <v>0.01</v>
      </c>
      <c r="O596" s="354" t="str">
        <f>IF(ISBLANK(INDEX('Policy Characteristics'!I:I,MATCH($C596,'Policy Characteristics'!$C:$C,0))),"",INDEX('Policy Characteristics'!I:I,MATCH($C596,'Policy Characteristics'!$C:$C,0)))</f>
        <v>% of imports shifted</v>
      </c>
      <c r="P596" s="354"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354" t="str">
        <f>IF(ISBLANK(INDEX('Policy Characteristics'!K:K,MATCH($C596,'Policy Characteristics'!$C:$C,0))),"",INDEX('Policy Characteristics'!K:K,MATCH($C596,'Policy Characteristics'!$C:$C,0)))</f>
        <v/>
      </c>
      <c r="R596" s="354" t="str">
        <f>IF(ISBLANK(INDEX('Policy Characteristics'!L:L,MATCH($C596,'Policy Characteristics'!$C:$C,0))),"",INDEX('Policy Characteristics'!L:L,MATCH($C596,'Policy Characteristics'!$C:$C,0)))</f>
        <v/>
      </c>
    </row>
    <row r="597" spans="1:18" ht="20" customHeight="1">
      <c r="A597" s="354" t="str">
        <f>IF(ISBLANK(INDEX('Policy Characteristics'!A:A,MATCH($C597,'Policy Characteristics'!$C:$C,0))),"",INDEX('Policy Characteristics'!A:A,MATCH($C597,'Policy Characteristics'!$C:$C,0)))</f>
        <v>Industry</v>
      </c>
      <c r="B597" s="366" t="str">
        <f>IF(ISBLANK(INDEX('Policy Characteristics'!B:B,MATCH($C597,'Policy Characteristics'!$C:$C,0))),"",INDEX('Policy Characteristics'!B:B,MATCH($C597,'Policy Characteristics'!$C:$C,0)))</f>
        <v>Buy In-Region Products</v>
      </c>
      <c r="C597" s="354" t="str">
        <f t="shared" si="32"/>
        <v>Fraction of Imported Industrial Outputs Shifted to In Region Suppliers</v>
      </c>
      <c r="D597" s="348" t="s">
        <v>816</v>
      </c>
      <c r="E597" s="348"/>
      <c r="F597" t="s">
        <v>817</v>
      </c>
      <c r="G597" s="353"/>
      <c r="H597" s="18">
        <v>1553</v>
      </c>
      <c r="I597" s="367" t="s">
        <v>670</v>
      </c>
      <c r="J597" s="368" t="str">
        <f>IF(ISBLANK(INDEX('Policy Characteristics'!D:D,MATCH($C597,'Policy Characteristics'!$C:$C,0))),"",INDEX('Policy Characteristics'!D:D,MATCH($C597,'Policy Characteristics'!$C:$C,0)))</f>
        <v>Buy In-Region Products</v>
      </c>
      <c r="K597" s="354" t="str">
        <f>IF(ISBLANK(INDEX('Policy Characteristics'!E:E,MATCH($C597,'Policy Characteristics'!$C:$C,0))),"",INDEX('Policy Characteristics'!E:E,MATCH($C597,'Policy Characteristics'!$C:$C,0)))</f>
        <v>indst buy in region outputs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0.5</v>
      </c>
      <c r="N597" s="222">
        <f>IF(ISBLANK(INDEX('Policy Characteristics'!H:H,MATCH($C597,'Policy Characteristics'!$C:$C,0))),"",INDEX('Policy Characteristics'!H:H,MATCH($C597,'Policy Characteristics'!$C:$C,0)))</f>
        <v>0.01</v>
      </c>
      <c r="O597" s="354" t="str">
        <f>IF(ISBLANK(INDEX('Policy Characteristics'!I:I,MATCH($C597,'Policy Characteristics'!$C:$C,0))),"",INDEX('Policy Characteristics'!I:I,MATCH($C597,'Policy Characteristics'!$C:$C,0)))</f>
        <v>% of imports shifted</v>
      </c>
      <c r="P597" s="354"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354" t="str">
        <f>IF(ISBLANK(INDEX('Policy Characteristics'!K:K,MATCH($C597,'Policy Characteristics'!$C:$C,0))),"",INDEX('Policy Characteristics'!K:K,MATCH($C597,'Policy Characteristics'!$C:$C,0)))</f>
        <v/>
      </c>
      <c r="R597" s="354" t="str">
        <f>IF(ISBLANK(INDEX('Policy Characteristics'!L:L,MATCH($C597,'Policy Characteristics'!$C:$C,0))),"",INDEX('Policy Characteristics'!L:L,MATCH($C597,'Policy Characteristics'!$C:$C,0)))</f>
        <v/>
      </c>
    </row>
    <row r="598" spans="1:18" ht="20" customHeight="1">
      <c r="A598" s="354" t="str">
        <f>IF(ISBLANK(INDEX('Policy Characteristics'!A:A,MATCH($C598,'Policy Characteristics'!$C:$C,0))),"",INDEX('Policy Characteristics'!A:A,MATCH($C598,'Policy Characteristics'!$C:$C,0)))</f>
        <v>Industry</v>
      </c>
      <c r="B598" s="366" t="str">
        <f>IF(ISBLANK(INDEX('Policy Characteristics'!B:B,MATCH($C598,'Policy Characteristics'!$C:$C,0))),"",INDEX('Policy Characteristics'!B:B,MATCH($C598,'Policy Characteristics'!$C:$C,0)))</f>
        <v>Buy In-Region Products</v>
      </c>
      <c r="C598" s="354" t="str">
        <f t="shared" si="32"/>
        <v>Fraction of Imported Industrial Outputs Shifted to In Region Suppliers</v>
      </c>
      <c r="D598" s="348" t="s">
        <v>818</v>
      </c>
      <c r="E598" s="348"/>
      <c r="F598" t="s">
        <v>819</v>
      </c>
      <c r="G598" s="353"/>
      <c r="H598" s="18">
        <v>1554</v>
      </c>
      <c r="I598" s="367" t="s">
        <v>670</v>
      </c>
      <c r="J598" s="368" t="str">
        <f>IF(ISBLANK(INDEX('Policy Characteristics'!D:D,MATCH($C598,'Policy Characteristics'!$C:$C,0))),"",INDEX('Policy Characteristics'!D:D,MATCH($C598,'Policy Characteristics'!$C:$C,0)))</f>
        <v>Buy In-Region Products</v>
      </c>
      <c r="K598" s="354" t="str">
        <f>IF(ISBLANK(INDEX('Policy Characteristics'!E:E,MATCH($C598,'Policy Characteristics'!$C:$C,0))),"",INDEX('Policy Characteristics'!E:E,MATCH($C598,'Policy Characteristics'!$C:$C,0)))</f>
        <v>indst buy in region outputs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0.5</v>
      </c>
      <c r="N598" s="222">
        <f>IF(ISBLANK(INDEX('Policy Characteristics'!H:H,MATCH($C598,'Policy Characteristics'!$C:$C,0))),"",INDEX('Policy Characteristics'!H:H,MATCH($C598,'Policy Characteristics'!$C:$C,0)))</f>
        <v>0.01</v>
      </c>
      <c r="O598" s="354" t="str">
        <f>IF(ISBLANK(INDEX('Policy Characteristics'!I:I,MATCH($C598,'Policy Characteristics'!$C:$C,0))),"",INDEX('Policy Characteristics'!I:I,MATCH($C598,'Policy Characteristics'!$C:$C,0)))</f>
        <v>% of imports shifted</v>
      </c>
      <c r="P598" s="354"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354" t="str">
        <f>IF(ISBLANK(INDEX('Policy Characteristics'!K:K,MATCH($C598,'Policy Characteristics'!$C:$C,0))),"",INDEX('Policy Characteristics'!K:K,MATCH($C598,'Policy Characteristics'!$C:$C,0)))</f>
        <v/>
      </c>
      <c r="R598" s="354" t="str">
        <f>IF(ISBLANK(INDEX('Policy Characteristics'!L:L,MATCH($C598,'Policy Characteristics'!$C:$C,0))),"",INDEX('Policy Characteristics'!L:L,MATCH($C598,'Policy Characteristics'!$C:$C,0)))</f>
        <v/>
      </c>
    </row>
    <row r="599" spans="1:18" ht="20" customHeight="1">
      <c r="A599" s="354" t="str">
        <f>IF(ISBLANK(INDEX('Policy Characteristics'!A:A,MATCH($C599,'Policy Characteristics'!$C:$C,0))),"",INDEX('Policy Characteristics'!A:A,MATCH($C599,'Policy Characteristics'!$C:$C,0)))</f>
        <v>Industry</v>
      </c>
      <c r="B599" s="366" t="str">
        <f>IF(ISBLANK(INDEX('Policy Characteristics'!B:B,MATCH($C599,'Policy Characteristics'!$C:$C,0))),"",INDEX('Policy Characteristics'!B:B,MATCH($C599,'Policy Characteristics'!$C:$C,0)))</f>
        <v>Buy In-Region Products</v>
      </c>
      <c r="C599" s="354" t="str">
        <f t="shared" si="32"/>
        <v>Fraction of Imported Industrial Outputs Shifted to In Region Suppliers</v>
      </c>
      <c r="D599" s="348" t="s">
        <v>820</v>
      </c>
      <c r="E599" s="348"/>
      <c r="F599" t="s">
        <v>821</v>
      </c>
      <c r="G599" s="353"/>
      <c r="H599" s="18">
        <v>1555</v>
      </c>
      <c r="I599" s="367" t="s">
        <v>670</v>
      </c>
      <c r="J599" s="368" t="str">
        <f>IF(ISBLANK(INDEX('Policy Characteristics'!D:D,MATCH($C599,'Policy Characteristics'!$C:$C,0))),"",INDEX('Policy Characteristics'!D:D,MATCH($C599,'Policy Characteristics'!$C:$C,0)))</f>
        <v>Buy In-Region Products</v>
      </c>
      <c r="K599" s="354" t="str">
        <f>IF(ISBLANK(INDEX('Policy Characteristics'!E:E,MATCH($C599,'Policy Characteristics'!$C:$C,0))),"",INDEX('Policy Characteristics'!E:E,MATCH($C599,'Policy Characteristics'!$C:$C,0)))</f>
        <v>indst buy in region outputs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0.5</v>
      </c>
      <c r="N599" s="222">
        <f>IF(ISBLANK(INDEX('Policy Characteristics'!H:H,MATCH($C599,'Policy Characteristics'!$C:$C,0))),"",INDEX('Policy Characteristics'!H:H,MATCH($C599,'Policy Characteristics'!$C:$C,0)))</f>
        <v>0.01</v>
      </c>
      <c r="O599" s="354" t="str">
        <f>IF(ISBLANK(INDEX('Policy Characteristics'!I:I,MATCH($C599,'Policy Characteristics'!$C:$C,0))),"",INDEX('Policy Characteristics'!I:I,MATCH($C599,'Policy Characteristics'!$C:$C,0)))</f>
        <v>% of imports shifted</v>
      </c>
      <c r="P599" s="354"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354" t="str">
        <f>IF(ISBLANK(INDEX('Policy Characteristics'!K:K,MATCH($C599,'Policy Characteristics'!$C:$C,0))),"",INDEX('Policy Characteristics'!K:K,MATCH($C599,'Policy Characteristics'!$C:$C,0)))</f>
        <v/>
      </c>
      <c r="R599" s="354" t="str">
        <f>IF(ISBLANK(INDEX('Policy Characteristics'!L:L,MATCH($C599,'Policy Characteristics'!$C:$C,0))),"",INDEX('Policy Characteristics'!L:L,MATCH($C599,'Policy Characteristics'!$C:$C,0)))</f>
        <v/>
      </c>
    </row>
    <row r="600" spans="1:18" ht="20" customHeight="1">
      <c r="A600" s="354" t="str">
        <f>IF(ISBLANK(INDEX('Policy Characteristics'!A:A,MATCH($C600,'Policy Characteristics'!$C:$C,0))),"",INDEX('Policy Characteristics'!A:A,MATCH($C600,'Policy Characteristics'!$C:$C,0)))</f>
        <v>Industry</v>
      </c>
      <c r="B600" s="366" t="str">
        <f>IF(ISBLANK(INDEX('Policy Characteristics'!B:B,MATCH($C600,'Policy Characteristics'!$C:$C,0))),"",INDEX('Policy Characteristics'!B:B,MATCH($C600,'Policy Characteristics'!$C:$C,0)))</f>
        <v>Buy In-Region Products</v>
      </c>
      <c r="C600" s="354" t="str">
        <f t="shared" si="32"/>
        <v>Fraction of Imported Industrial Outputs Shifted to In Region Suppliers</v>
      </c>
      <c r="D600" s="348" t="s">
        <v>822</v>
      </c>
      <c r="E600" s="348"/>
      <c r="F600" t="s">
        <v>823</v>
      </c>
      <c r="G600" s="353"/>
      <c r="H600" s="18">
        <v>1556</v>
      </c>
      <c r="I600" s="367" t="s">
        <v>670</v>
      </c>
      <c r="J600" s="368" t="str">
        <f>IF(ISBLANK(INDEX('Policy Characteristics'!D:D,MATCH($C600,'Policy Characteristics'!$C:$C,0))),"",INDEX('Policy Characteristics'!D:D,MATCH($C600,'Policy Characteristics'!$C:$C,0)))</f>
        <v>Buy In-Region Products</v>
      </c>
      <c r="K600" s="354" t="str">
        <f>IF(ISBLANK(INDEX('Policy Characteristics'!E:E,MATCH($C600,'Policy Characteristics'!$C:$C,0))),"",INDEX('Policy Characteristics'!E:E,MATCH($C600,'Policy Characteristics'!$C:$C,0)))</f>
        <v>indst buy in region outputs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0.5</v>
      </c>
      <c r="N600" s="222">
        <f>IF(ISBLANK(INDEX('Policy Characteristics'!H:H,MATCH($C600,'Policy Characteristics'!$C:$C,0))),"",INDEX('Policy Characteristics'!H:H,MATCH($C600,'Policy Characteristics'!$C:$C,0)))</f>
        <v>0.01</v>
      </c>
      <c r="O600" s="354" t="str">
        <f>IF(ISBLANK(INDEX('Policy Characteristics'!I:I,MATCH($C600,'Policy Characteristics'!$C:$C,0))),"",INDEX('Policy Characteristics'!I:I,MATCH($C600,'Policy Characteristics'!$C:$C,0)))</f>
        <v>% of imports shifted</v>
      </c>
      <c r="P600" s="354"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354" t="str">
        <f>IF(ISBLANK(INDEX('Policy Characteristics'!K:K,MATCH($C600,'Policy Characteristics'!$C:$C,0))),"",INDEX('Policy Characteristics'!K:K,MATCH($C600,'Policy Characteristics'!$C:$C,0)))</f>
        <v/>
      </c>
      <c r="R600" s="354" t="str">
        <f>IF(ISBLANK(INDEX('Policy Characteristics'!L:L,MATCH($C600,'Policy Characteristics'!$C:$C,0))),"",INDEX('Policy Characteristics'!L:L,MATCH($C600,'Policy Characteristics'!$C:$C,0)))</f>
        <v/>
      </c>
    </row>
    <row r="601" spans="1:18" ht="20" customHeight="1">
      <c r="A601" s="354" t="str">
        <f>IF(ISBLANK(INDEX('Policy Characteristics'!A:A,MATCH($C601,'Policy Characteristics'!$C:$C,0))),"",INDEX('Policy Characteristics'!A:A,MATCH($C601,'Policy Characteristics'!$C:$C,0)))</f>
        <v>Industry</v>
      </c>
      <c r="B601" s="366" t="str">
        <f>IF(ISBLANK(INDEX('Policy Characteristics'!B:B,MATCH($C601,'Policy Characteristics'!$C:$C,0))),"",INDEX('Policy Characteristics'!B:B,MATCH($C601,'Policy Characteristics'!$C:$C,0)))</f>
        <v>Buy In-Region Products</v>
      </c>
      <c r="C601" s="354" t="str">
        <f t="shared" si="32"/>
        <v>Fraction of Imported Industrial Outputs Shifted to In Region Suppliers</v>
      </c>
      <c r="D601" s="348" t="s">
        <v>824</v>
      </c>
      <c r="E601" s="348"/>
      <c r="F601" t="s">
        <v>825</v>
      </c>
      <c r="G601" s="353"/>
      <c r="H601" s="18">
        <v>1557</v>
      </c>
      <c r="I601" s="367" t="s">
        <v>670</v>
      </c>
      <c r="J601" s="368" t="str">
        <f>IF(ISBLANK(INDEX('Policy Characteristics'!D:D,MATCH($C601,'Policy Characteristics'!$C:$C,0))),"",INDEX('Policy Characteristics'!D:D,MATCH($C601,'Policy Characteristics'!$C:$C,0)))</f>
        <v>Buy In-Region Products</v>
      </c>
      <c r="K601" s="354" t="str">
        <f>IF(ISBLANK(INDEX('Policy Characteristics'!E:E,MATCH($C601,'Policy Characteristics'!$C:$C,0))),"",INDEX('Policy Characteristics'!E:E,MATCH($C601,'Policy Characteristics'!$C:$C,0)))</f>
        <v>indst buy in region outputs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0.5</v>
      </c>
      <c r="N601" s="222">
        <f>IF(ISBLANK(INDEX('Policy Characteristics'!H:H,MATCH($C601,'Policy Characteristics'!$C:$C,0))),"",INDEX('Policy Characteristics'!H:H,MATCH($C601,'Policy Characteristics'!$C:$C,0)))</f>
        <v>0.01</v>
      </c>
      <c r="O601" s="354" t="str">
        <f>IF(ISBLANK(INDEX('Policy Characteristics'!I:I,MATCH($C601,'Policy Characteristics'!$C:$C,0))),"",INDEX('Policy Characteristics'!I:I,MATCH($C601,'Policy Characteristics'!$C:$C,0)))</f>
        <v>% of imports shifted</v>
      </c>
      <c r="P601" s="354"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354" t="str">
        <f>IF(ISBLANK(INDEX('Policy Characteristics'!K:K,MATCH($C601,'Policy Characteristics'!$C:$C,0))),"",INDEX('Policy Characteristics'!K:K,MATCH($C601,'Policy Characteristics'!$C:$C,0)))</f>
        <v/>
      </c>
      <c r="R601" s="354" t="str">
        <f>IF(ISBLANK(INDEX('Policy Characteristics'!L:L,MATCH($C601,'Policy Characteristics'!$C:$C,0))),"",INDEX('Policy Characteristics'!L:L,MATCH($C601,'Policy Characteristics'!$C:$C,0)))</f>
        <v/>
      </c>
    </row>
    <row r="602" spans="1:18" ht="20" customHeight="1">
      <c r="A602" s="354" t="str">
        <f>IF(ISBLANK(INDEX('Policy Characteristics'!A:A,MATCH($C602,'Policy Characteristics'!$C:$C,0))),"",INDEX('Policy Characteristics'!A:A,MATCH($C602,'Policy Characteristics'!$C:$C,0)))</f>
        <v>Industry</v>
      </c>
      <c r="B602" s="366" t="str">
        <f>IF(ISBLANK(INDEX('Policy Characteristics'!B:B,MATCH($C602,'Policy Characteristics'!$C:$C,0))),"",INDEX('Policy Characteristics'!B:B,MATCH($C602,'Policy Characteristics'!$C:$C,0)))</f>
        <v>Buy In-Region Products</v>
      </c>
      <c r="C602" s="354" t="str">
        <f t="shared" si="32"/>
        <v>Fraction of Imported Industrial Outputs Shifted to In Region Suppliers</v>
      </c>
      <c r="D602" s="348" t="s">
        <v>826</v>
      </c>
      <c r="E602" s="348"/>
      <c r="F602" t="s">
        <v>827</v>
      </c>
      <c r="G602" s="353"/>
      <c r="H602" s="18">
        <v>1558</v>
      </c>
      <c r="I602" s="367" t="s">
        <v>670</v>
      </c>
      <c r="J602" s="368" t="str">
        <f>IF(ISBLANK(INDEX('Policy Characteristics'!D:D,MATCH($C602,'Policy Characteristics'!$C:$C,0))),"",INDEX('Policy Characteristics'!D:D,MATCH($C602,'Policy Characteristics'!$C:$C,0)))</f>
        <v>Buy In-Region Products</v>
      </c>
      <c r="K602" s="354" t="str">
        <f>IF(ISBLANK(INDEX('Policy Characteristics'!E:E,MATCH($C602,'Policy Characteristics'!$C:$C,0))),"",INDEX('Policy Characteristics'!E:E,MATCH($C602,'Policy Characteristics'!$C:$C,0)))</f>
        <v>indst buy in region outputs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0.5</v>
      </c>
      <c r="N602" s="222">
        <f>IF(ISBLANK(INDEX('Policy Characteristics'!H:H,MATCH($C602,'Policy Characteristics'!$C:$C,0))),"",INDEX('Policy Characteristics'!H:H,MATCH($C602,'Policy Characteristics'!$C:$C,0)))</f>
        <v>0.01</v>
      </c>
      <c r="O602" s="354" t="str">
        <f>IF(ISBLANK(INDEX('Policy Characteristics'!I:I,MATCH($C602,'Policy Characteristics'!$C:$C,0))),"",INDEX('Policy Characteristics'!I:I,MATCH($C602,'Policy Characteristics'!$C:$C,0)))</f>
        <v>% of imports shifted</v>
      </c>
      <c r="P602" s="354"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354" t="str">
        <f>IF(ISBLANK(INDEX('Policy Characteristics'!K:K,MATCH($C602,'Policy Characteristics'!$C:$C,0))),"",INDEX('Policy Characteristics'!K:K,MATCH($C602,'Policy Characteristics'!$C:$C,0)))</f>
        <v/>
      </c>
      <c r="R602" s="354" t="str">
        <f>IF(ISBLANK(INDEX('Policy Characteristics'!L:L,MATCH($C602,'Policy Characteristics'!$C:$C,0))),"",INDEX('Policy Characteristics'!L:L,MATCH($C602,'Policy Characteristics'!$C:$C,0)))</f>
        <v/>
      </c>
    </row>
    <row r="603" spans="1:18" ht="20" customHeight="1">
      <c r="A603" s="354" t="str">
        <f>IF(ISBLANK(INDEX('Policy Characteristics'!A:A,MATCH($C603,'Policy Characteristics'!$C:$C,0))),"",INDEX('Policy Characteristics'!A:A,MATCH($C603,'Policy Characteristics'!$C:$C,0)))</f>
        <v>Industry</v>
      </c>
      <c r="B603" s="366" t="str">
        <f>IF(ISBLANK(INDEX('Policy Characteristics'!B:B,MATCH($C603,'Policy Characteristics'!$C:$C,0))),"",INDEX('Policy Characteristics'!B:B,MATCH($C603,'Policy Characteristics'!$C:$C,0)))</f>
        <v>Buy In-Region Products</v>
      </c>
      <c r="C603" s="354" t="str">
        <f t="shared" si="32"/>
        <v>Fraction of Imported Industrial Outputs Shifted to In Region Suppliers</v>
      </c>
      <c r="D603" s="348" t="s">
        <v>828</v>
      </c>
      <c r="E603" s="348"/>
      <c r="F603" t="s">
        <v>829</v>
      </c>
      <c r="G603" s="353"/>
      <c r="H603" s="18">
        <v>1559</v>
      </c>
      <c r="I603" s="367" t="s">
        <v>670</v>
      </c>
      <c r="J603" s="368" t="str">
        <f>IF(ISBLANK(INDEX('Policy Characteristics'!D:D,MATCH($C603,'Policy Characteristics'!$C:$C,0))),"",INDEX('Policy Characteristics'!D:D,MATCH($C603,'Policy Characteristics'!$C:$C,0)))</f>
        <v>Buy In-Region Products</v>
      </c>
      <c r="K603" s="354" t="str">
        <f>IF(ISBLANK(INDEX('Policy Characteristics'!E:E,MATCH($C603,'Policy Characteristics'!$C:$C,0))),"",INDEX('Policy Characteristics'!E:E,MATCH($C603,'Policy Characteristics'!$C:$C,0)))</f>
        <v>indst buy in region outputs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0.5</v>
      </c>
      <c r="N603" s="222">
        <f>IF(ISBLANK(INDEX('Policy Characteristics'!H:H,MATCH($C603,'Policy Characteristics'!$C:$C,0))),"",INDEX('Policy Characteristics'!H:H,MATCH($C603,'Policy Characteristics'!$C:$C,0)))</f>
        <v>0.01</v>
      </c>
      <c r="O603" s="354" t="str">
        <f>IF(ISBLANK(INDEX('Policy Characteristics'!I:I,MATCH($C603,'Policy Characteristics'!$C:$C,0))),"",INDEX('Policy Characteristics'!I:I,MATCH($C603,'Policy Characteristics'!$C:$C,0)))</f>
        <v>% of imports shifted</v>
      </c>
      <c r="P603" s="354"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354" t="str">
        <f>IF(ISBLANK(INDEX('Policy Characteristics'!K:K,MATCH($C603,'Policy Characteristics'!$C:$C,0))),"",INDEX('Policy Characteristics'!K:K,MATCH($C603,'Policy Characteristics'!$C:$C,0)))</f>
        <v/>
      </c>
      <c r="R603" s="354" t="str">
        <f>IF(ISBLANK(INDEX('Policy Characteristics'!L:L,MATCH($C603,'Policy Characteristics'!$C:$C,0))),"",INDEX('Policy Characteristics'!L:L,MATCH($C603,'Policy Characteristics'!$C:$C,0)))</f>
        <v/>
      </c>
    </row>
    <row r="604" spans="1:18" ht="20" customHeight="1">
      <c r="A604" s="354" t="str">
        <f>IF(ISBLANK(INDEX('Policy Characteristics'!A:A,MATCH($C604,'Policy Characteristics'!$C:$C,0))),"",INDEX('Policy Characteristics'!A:A,MATCH($C604,'Policy Characteristics'!$C:$C,0)))</f>
        <v>Industry</v>
      </c>
      <c r="B604" s="366" t="str">
        <f>IF(ISBLANK(INDEX('Policy Characteristics'!B:B,MATCH($C604,'Policy Characteristics'!$C:$C,0))),"",INDEX('Policy Characteristics'!B:B,MATCH($C604,'Policy Characteristics'!$C:$C,0)))</f>
        <v>Buy In-Region Products</v>
      </c>
      <c r="C604" s="354" t="str">
        <f t="shared" si="32"/>
        <v>Fraction of Imported Industrial Outputs Shifted to In Region Suppliers</v>
      </c>
      <c r="D604" s="348" t="s">
        <v>830</v>
      </c>
      <c r="E604" s="348"/>
      <c r="F604" t="s">
        <v>831</v>
      </c>
      <c r="G604" s="353"/>
      <c r="H604" s="18">
        <v>1560</v>
      </c>
      <c r="I604" s="367" t="s">
        <v>670</v>
      </c>
      <c r="J604" s="368" t="str">
        <f>IF(ISBLANK(INDEX('Policy Characteristics'!D:D,MATCH($C604,'Policy Characteristics'!$C:$C,0))),"",INDEX('Policy Characteristics'!D:D,MATCH($C604,'Policy Characteristics'!$C:$C,0)))</f>
        <v>Buy In-Region Products</v>
      </c>
      <c r="K604" s="354" t="str">
        <f>IF(ISBLANK(INDEX('Policy Characteristics'!E:E,MATCH($C604,'Policy Characteristics'!$C:$C,0))),"",INDEX('Policy Characteristics'!E:E,MATCH($C604,'Policy Characteristics'!$C:$C,0)))</f>
        <v>indst buy in region outputs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0.5</v>
      </c>
      <c r="N604" s="222">
        <f>IF(ISBLANK(INDEX('Policy Characteristics'!H:H,MATCH($C604,'Policy Characteristics'!$C:$C,0))),"",INDEX('Policy Characteristics'!H:H,MATCH($C604,'Policy Characteristics'!$C:$C,0)))</f>
        <v>0.01</v>
      </c>
      <c r="O604" s="354" t="str">
        <f>IF(ISBLANK(INDEX('Policy Characteristics'!I:I,MATCH($C604,'Policy Characteristics'!$C:$C,0))),"",INDEX('Policy Characteristics'!I:I,MATCH($C604,'Policy Characteristics'!$C:$C,0)))</f>
        <v>% of imports shifted</v>
      </c>
      <c r="P604" s="354"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354" t="str">
        <f>IF(ISBLANK(INDEX('Policy Characteristics'!K:K,MATCH($C604,'Policy Characteristics'!$C:$C,0))),"",INDEX('Policy Characteristics'!K:K,MATCH($C604,'Policy Characteristics'!$C:$C,0)))</f>
        <v/>
      </c>
      <c r="R604" s="354" t="str">
        <f>IF(ISBLANK(INDEX('Policy Characteristics'!L:L,MATCH($C604,'Policy Characteristics'!$C:$C,0))),"",INDEX('Policy Characteristics'!L:L,MATCH($C604,'Policy Characteristics'!$C:$C,0)))</f>
        <v/>
      </c>
    </row>
    <row r="605" spans="1:18" ht="20" customHeight="1">
      <c r="A605" s="354" t="str">
        <f>IF(ISBLANK(INDEX('Policy Characteristics'!A:A,MATCH($C605,'Policy Characteristics'!$C:$C,0))),"",INDEX('Policy Characteristics'!A:A,MATCH($C605,'Policy Characteristics'!$C:$C,0)))</f>
        <v>Industry</v>
      </c>
      <c r="B605" s="366" t="str">
        <f>IF(ISBLANK(INDEX('Policy Characteristics'!B:B,MATCH($C605,'Policy Characteristics'!$C:$C,0))),"",INDEX('Policy Characteristics'!B:B,MATCH($C605,'Policy Characteristics'!$C:$C,0)))</f>
        <v>Buy In-Region Products</v>
      </c>
      <c r="C605" s="354" t="str">
        <f t="shared" si="32"/>
        <v>Fraction of Imported Industrial Outputs Shifted to In Region Suppliers</v>
      </c>
      <c r="D605" s="348" t="s">
        <v>832</v>
      </c>
      <c r="E605" s="348"/>
      <c r="F605" t="s">
        <v>833</v>
      </c>
      <c r="G605" s="353"/>
      <c r="H605" s="18">
        <v>1561</v>
      </c>
      <c r="I605" s="367" t="s">
        <v>670</v>
      </c>
      <c r="J605" s="368" t="str">
        <f>IF(ISBLANK(INDEX('Policy Characteristics'!D:D,MATCH($C605,'Policy Characteristics'!$C:$C,0))),"",INDEX('Policy Characteristics'!D:D,MATCH($C605,'Policy Characteristics'!$C:$C,0)))</f>
        <v>Buy In-Region Products</v>
      </c>
      <c r="K605" s="354" t="str">
        <f>IF(ISBLANK(INDEX('Policy Characteristics'!E:E,MATCH($C605,'Policy Characteristics'!$C:$C,0))),"",INDEX('Policy Characteristics'!E:E,MATCH($C605,'Policy Characteristics'!$C:$C,0)))</f>
        <v>indst buy in region outputs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0.5</v>
      </c>
      <c r="N605" s="222">
        <f>IF(ISBLANK(INDEX('Policy Characteristics'!H:H,MATCH($C605,'Policy Characteristics'!$C:$C,0))),"",INDEX('Policy Characteristics'!H:H,MATCH($C605,'Policy Characteristics'!$C:$C,0)))</f>
        <v>0.01</v>
      </c>
      <c r="O605" s="354" t="str">
        <f>IF(ISBLANK(INDEX('Policy Characteristics'!I:I,MATCH($C605,'Policy Characteristics'!$C:$C,0))),"",INDEX('Policy Characteristics'!I:I,MATCH($C605,'Policy Characteristics'!$C:$C,0)))</f>
        <v>% of imports shifted</v>
      </c>
      <c r="P605" s="354"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354" t="str">
        <f>IF(ISBLANK(INDEX('Policy Characteristics'!K:K,MATCH($C605,'Policy Characteristics'!$C:$C,0))),"",INDEX('Policy Characteristics'!K:K,MATCH($C605,'Policy Characteristics'!$C:$C,0)))</f>
        <v/>
      </c>
      <c r="R605" s="354" t="str">
        <f>IF(ISBLANK(INDEX('Policy Characteristics'!L:L,MATCH($C605,'Policy Characteristics'!$C:$C,0))),"",INDEX('Policy Characteristics'!L:L,MATCH($C605,'Policy Characteristics'!$C:$C,0)))</f>
        <v/>
      </c>
    </row>
    <row r="606" spans="1:18" ht="20" customHeight="1">
      <c r="A606" s="354" t="str">
        <f>IF(ISBLANK(INDEX('Policy Characteristics'!A:A,MATCH($C606,'Policy Characteristics'!$C:$C,0))),"",INDEX('Policy Characteristics'!A:A,MATCH($C606,'Policy Characteristics'!$C:$C,0)))</f>
        <v>Industry</v>
      </c>
      <c r="B606" s="366" t="str">
        <f>IF(ISBLANK(INDEX('Policy Characteristics'!B:B,MATCH($C606,'Policy Characteristics'!$C:$C,0))),"",INDEX('Policy Characteristics'!B:B,MATCH($C606,'Policy Characteristics'!$C:$C,0)))</f>
        <v>Carbon Capture and Sequestration</v>
      </c>
      <c r="C606" t="s">
        <v>348</v>
      </c>
      <c r="D606" s="253" t="s">
        <v>784</v>
      </c>
      <c r="E606" s="348" t="s">
        <v>834</v>
      </c>
      <c r="F606" t="s">
        <v>785</v>
      </c>
      <c r="G606" s="253" t="s">
        <v>835</v>
      </c>
      <c r="H606" s="18">
        <v>908</v>
      </c>
      <c r="I606" s="369" t="s">
        <v>680</v>
      </c>
      <c r="J606" s="368" t="str">
        <f>IF(ISBLANK(INDEX('Policy Characteristics'!D:D,MATCH($C606,'Policy Characteristics'!$C:$C,0))),"",INDEX('Policy Characteristics'!D:D,MATCH($C606,'Policy Characteristics'!$C:$C,0)))</f>
        <v>Industry CCS</v>
      </c>
      <c r="K606" s="354"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54" t="str">
        <f>IF(ISBLANK(INDEX('Policy Characteristics'!I:I,MATCH($C606,'Policy Characteristics'!$C:$C,0))),"",INDEX('Policy Characteristics'!I:I,MATCH($C606,'Policy Characteristics'!$C:$C,0)))</f>
        <v>% of CO2 captured</v>
      </c>
      <c r="P606" s="3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6" s="354" t="str">
        <f>IF(ISBLANK(INDEX('Policy Characteristics'!K:K,MATCH($C606,'Policy Characteristics'!$C:$C,0))),"",INDEX('Policy Characteristics'!K:K,MATCH($C606,'Policy Characteristics'!$C:$C,0)))</f>
        <v>ccs.html#ccs</v>
      </c>
      <c r="R606" s="354" t="str">
        <f>IF(ISBLANK(INDEX('Policy Characteristics'!L:L,MATCH($C606,'Policy Characteristics'!$C:$C,0))),"",INDEX('Policy Characteristics'!L:L,MATCH($C606,'Policy Characteristics'!$C:$C,0)))</f>
        <v>carbon-capture-and-sequestration.html</v>
      </c>
    </row>
    <row r="607" spans="1:18" ht="20" customHeight="1">
      <c r="A607" s="354" t="str">
        <f>IF(ISBLANK(INDEX('Policy Characteristics'!A:A,MATCH($C607,'Policy Characteristics'!$C:$C,0))),"",INDEX('Policy Characteristics'!A:A,MATCH($C607,'Policy Characteristics'!$C:$C,0)))</f>
        <v>Industry</v>
      </c>
      <c r="B607" s="366" t="str">
        <f>IF(ISBLANK(INDEX('Policy Characteristics'!B:B,MATCH($C607,'Policy Characteristics'!$C:$C,0))),"",INDEX('Policy Characteristics'!B:B,MATCH($C607,'Policy Characteristics'!$C:$C,0)))</f>
        <v>Carbon Capture and Sequestration</v>
      </c>
      <c r="C607" s="354" t="str">
        <f t="shared" ref="C607:C622" si="33">C$606</f>
        <v>Industry Sector Fraction of Potential Additional CCS Achieved</v>
      </c>
      <c r="D607" s="253" t="s">
        <v>784</v>
      </c>
      <c r="E607" s="348" t="s">
        <v>836</v>
      </c>
      <c r="F607" t="s">
        <v>785</v>
      </c>
      <c r="G607" s="253" t="s">
        <v>837</v>
      </c>
      <c r="H607" s="18">
        <v>909</v>
      </c>
      <c r="I607" s="369" t="s">
        <v>680</v>
      </c>
      <c r="J607" s="368" t="str">
        <f>IF(ISBLANK(INDEX('Policy Characteristics'!D:D,MATCH($C607,'Policy Characteristics'!$C:$C,0))),"",INDEX('Policy Characteristics'!D:D,MATCH($C607,'Policy Characteristics'!$C:$C,0)))</f>
        <v>Industry CCS</v>
      </c>
      <c r="K607" s="354"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4" t="str">
        <f>IF(ISBLANK(INDEX('Policy Characteristics'!I:I,MATCH($C607,'Policy Characteristics'!$C:$C,0))),"",INDEX('Policy Characteristics'!I:I,MATCH($C607,'Policy Characteristics'!$C:$C,0)))</f>
        <v>% of CO2 captured</v>
      </c>
      <c r="P607" s="3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4" t="str">
        <f>IF(ISBLANK(INDEX('Policy Characteristics'!K:K,MATCH($C607,'Policy Characteristics'!$C:$C,0))),"",INDEX('Policy Characteristics'!K:K,MATCH($C607,'Policy Characteristics'!$C:$C,0)))</f>
        <v>ccs.html#ccs</v>
      </c>
      <c r="R607" s="354" t="str">
        <f>IF(ISBLANK(INDEX('Policy Characteristics'!L:L,MATCH($C607,'Policy Characteristics'!$C:$C,0))),"",INDEX('Policy Characteristics'!L:L,MATCH($C607,'Policy Characteristics'!$C:$C,0)))</f>
        <v>carbon-capture-and-sequestration.html</v>
      </c>
    </row>
    <row r="608" spans="1:18" ht="20" customHeight="1">
      <c r="A608" s="371"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371" t="str">
        <f t="shared" si="33"/>
        <v>Industry Sector Fraction of Potential Additional CCS Achieved</v>
      </c>
      <c r="D608" s="373" t="s">
        <v>786</v>
      </c>
      <c r="E608" s="373" t="s">
        <v>834</v>
      </c>
      <c r="F608" s="374" t="s">
        <v>787</v>
      </c>
      <c r="G608" s="375" t="s">
        <v>835</v>
      </c>
      <c r="H608" s="376">
        <v>910</v>
      </c>
      <c r="I608" s="369" t="s">
        <v>670</v>
      </c>
      <c r="J608" s="368" t="str">
        <f>IF(ISBLANK(INDEX('Policy Characteristics'!D:D,MATCH($C608,'Policy Characteristics'!$C:$C,0))),"",INDEX('Policy Characteristics'!D:D,MATCH($C608,'Policy Characteristics'!$C:$C,0)))</f>
        <v>Industry CCS</v>
      </c>
      <c r="K608" s="354"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4" t="str">
        <f>IF(ISBLANK(INDEX('Policy Characteristics'!I:I,MATCH($C608,'Policy Characteristics'!$C:$C,0))),"",INDEX('Policy Characteristics'!I:I,MATCH($C608,'Policy Characteristics'!$C:$C,0)))</f>
        <v>% of CO2 captured</v>
      </c>
      <c r="P608" s="3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4" t="str">
        <f>IF(ISBLANK(INDEX('Policy Characteristics'!K:K,MATCH($C608,'Policy Characteristics'!$C:$C,0))),"",INDEX('Policy Characteristics'!K:K,MATCH($C608,'Policy Characteristics'!$C:$C,0)))</f>
        <v>ccs.html#ccs</v>
      </c>
      <c r="R608" s="354" t="str">
        <f>IF(ISBLANK(INDEX('Policy Characteristics'!L:L,MATCH($C608,'Policy Characteristics'!$C:$C,0))),"",INDEX('Policy Characteristics'!L:L,MATCH($C608,'Policy Characteristics'!$C:$C,0)))</f>
        <v>carbon-capture-and-sequestration.html</v>
      </c>
    </row>
    <row r="609" spans="1:18" ht="20" customHeight="1">
      <c r="A609" s="354" t="str">
        <f>IF(ISBLANK(INDEX('Policy Characteristics'!A:A,MATCH($C609,'Policy Characteristics'!$C:$C,0))),"",INDEX('Policy Characteristics'!A:A,MATCH($C609,'Policy Characteristics'!$C:$C,0)))</f>
        <v>Industry</v>
      </c>
      <c r="B609" s="366" t="str">
        <f>IF(ISBLANK(INDEX('Policy Characteristics'!B:B,MATCH($C609,'Policy Characteristics'!$C:$C,0))),"",INDEX('Policy Characteristics'!B:B,MATCH($C609,'Policy Characteristics'!$C:$C,0)))</f>
        <v>Carbon Capture and Sequestration</v>
      </c>
      <c r="C609" s="354" t="str">
        <f t="shared" si="33"/>
        <v>Industry Sector Fraction of Potential Additional CCS Achieved</v>
      </c>
      <c r="D609" s="348" t="s">
        <v>786</v>
      </c>
      <c r="E609" s="348" t="s">
        <v>836</v>
      </c>
      <c r="F609" t="s">
        <v>787</v>
      </c>
      <c r="G609" s="253" t="s">
        <v>837</v>
      </c>
      <c r="H609" s="18">
        <v>911</v>
      </c>
      <c r="I609" s="369" t="s">
        <v>680</v>
      </c>
      <c r="J609" s="368" t="str">
        <f>IF(ISBLANK(INDEX('Policy Characteristics'!D:D,MATCH($C609,'Policy Characteristics'!$C:$C,0))),"",INDEX('Policy Characteristics'!D:D,MATCH($C609,'Policy Characteristics'!$C:$C,0)))</f>
        <v>Industry CCS</v>
      </c>
      <c r="K609" s="354"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4" t="str">
        <f>IF(ISBLANK(INDEX('Policy Characteristics'!I:I,MATCH($C609,'Policy Characteristics'!$C:$C,0))),"",INDEX('Policy Characteristics'!I:I,MATCH($C609,'Policy Characteristics'!$C:$C,0)))</f>
        <v>% of CO2 captured</v>
      </c>
      <c r="P609" s="3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4" t="str">
        <f>IF(ISBLANK(INDEX('Policy Characteristics'!K:K,MATCH($C609,'Policy Characteristics'!$C:$C,0))),"",INDEX('Policy Characteristics'!K:K,MATCH($C609,'Policy Characteristics'!$C:$C,0)))</f>
        <v>ccs.html#ccs</v>
      </c>
      <c r="R609" s="354" t="str">
        <f>IF(ISBLANK(INDEX('Policy Characteristics'!L:L,MATCH($C609,'Policy Characteristics'!$C:$C,0))),"",INDEX('Policy Characteristics'!L:L,MATCH($C609,'Policy Characteristics'!$C:$C,0)))</f>
        <v>carbon-capture-and-sequestration.html</v>
      </c>
    </row>
    <row r="610" spans="1:18" ht="20" customHeight="1">
      <c r="A610" s="354" t="str">
        <f>IF(ISBLANK(INDEX('Policy Characteristics'!A:A,MATCH($C610,'Policy Characteristics'!$C:$C,0))),"",INDEX('Policy Characteristics'!A:A,MATCH($C610,'Policy Characteristics'!$C:$C,0)))</f>
        <v>Industry</v>
      </c>
      <c r="B610" s="366" t="str">
        <f>IF(ISBLANK(INDEX('Policy Characteristics'!B:B,MATCH($C610,'Policy Characteristics'!$C:$C,0))),"",INDEX('Policy Characteristics'!B:B,MATCH($C610,'Policy Characteristics'!$C:$C,0)))</f>
        <v>Carbon Capture and Sequestration</v>
      </c>
      <c r="C610" s="354" t="str">
        <f t="shared" si="33"/>
        <v>Industry Sector Fraction of Potential Additional CCS Achieved</v>
      </c>
      <c r="D610" s="348" t="s">
        <v>788</v>
      </c>
      <c r="E610" s="348" t="s">
        <v>834</v>
      </c>
      <c r="F610" t="s">
        <v>789</v>
      </c>
      <c r="G610" s="253" t="s">
        <v>835</v>
      </c>
      <c r="H610" s="18">
        <v>912</v>
      </c>
      <c r="I610" s="369" t="s">
        <v>680</v>
      </c>
      <c r="J610" s="368" t="str">
        <f>IF(ISBLANK(INDEX('Policy Characteristics'!D:D,MATCH($C610,'Policy Characteristics'!$C:$C,0))),"",INDEX('Policy Characteristics'!D:D,MATCH($C610,'Policy Characteristics'!$C:$C,0)))</f>
        <v>Industry CCS</v>
      </c>
      <c r="K610" s="354"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4" t="str">
        <f>IF(ISBLANK(INDEX('Policy Characteristics'!I:I,MATCH($C610,'Policy Characteristics'!$C:$C,0))),"",INDEX('Policy Characteristics'!I:I,MATCH($C610,'Policy Characteristics'!$C:$C,0)))</f>
        <v>% of CO2 captured</v>
      </c>
      <c r="P610" s="3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4" t="str">
        <f>IF(ISBLANK(INDEX('Policy Characteristics'!K:K,MATCH($C610,'Policy Characteristics'!$C:$C,0))),"",INDEX('Policy Characteristics'!K:K,MATCH($C610,'Policy Characteristics'!$C:$C,0)))</f>
        <v>ccs.html#ccs</v>
      </c>
      <c r="R610" s="354" t="str">
        <f>IF(ISBLANK(INDEX('Policy Characteristics'!L:L,MATCH($C610,'Policy Characteristics'!$C:$C,0))),"",INDEX('Policy Characteristics'!L:L,MATCH($C610,'Policy Characteristics'!$C:$C,0)))</f>
        <v>carbon-capture-and-sequestration.html</v>
      </c>
    </row>
    <row r="611" spans="1:18" ht="20" customHeight="1">
      <c r="A611" s="371"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371" t="str">
        <f t="shared" si="33"/>
        <v>Industry Sector Fraction of Potential Additional CCS Achieved</v>
      </c>
      <c r="D611" s="373" t="s">
        <v>788</v>
      </c>
      <c r="E611" s="373" t="s">
        <v>836</v>
      </c>
      <c r="F611" s="374" t="s">
        <v>789</v>
      </c>
      <c r="G611" s="375" t="s">
        <v>837</v>
      </c>
      <c r="H611" s="376">
        <v>913</v>
      </c>
      <c r="I611" s="369" t="s">
        <v>670</v>
      </c>
      <c r="J611" s="368" t="str">
        <f>IF(ISBLANK(INDEX('Policy Characteristics'!D:D,MATCH($C611,'Policy Characteristics'!$C:$C,0))),"",INDEX('Policy Characteristics'!D:D,MATCH($C611,'Policy Characteristics'!$C:$C,0)))</f>
        <v>Industry CCS</v>
      </c>
      <c r="K611" s="354"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4" t="str">
        <f>IF(ISBLANK(INDEX('Policy Characteristics'!I:I,MATCH($C611,'Policy Characteristics'!$C:$C,0))),"",INDEX('Policy Characteristics'!I:I,MATCH($C611,'Policy Characteristics'!$C:$C,0)))</f>
        <v>% of CO2 captured</v>
      </c>
      <c r="P611" s="3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4" t="str">
        <f>IF(ISBLANK(INDEX('Policy Characteristics'!K:K,MATCH($C611,'Policy Characteristics'!$C:$C,0))),"",INDEX('Policy Characteristics'!K:K,MATCH($C611,'Policy Characteristics'!$C:$C,0)))</f>
        <v>ccs.html#ccs</v>
      </c>
      <c r="R611" s="354" t="str">
        <f>IF(ISBLANK(INDEX('Policy Characteristics'!L:L,MATCH($C611,'Policy Characteristics'!$C:$C,0))),"",INDEX('Policy Characteristics'!L:L,MATCH($C611,'Policy Characteristics'!$C:$C,0)))</f>
        <v>carbon-capture-and-sequestration.html</v>
      </c>
    </row>
    <row r="612" spans="1:18" ht="20" customHeight="1">
      <c r="A612" s="371"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371" t="str">
        <f t="shared" si="33"/>
        <v>Industry Sector Fraction of Potential Additional CCS Achieved</v>
      </c>
      <c r="D612" s="373" t="s">
        <v>790</v>
      </c>
      <c r="E612" s="373" t="s">
        <v>834</v>
      </c>
      <c r="F612" s="374" t="s">
        <v>791</v>
      </c>
      <c r="G612" s="375" t="s">
        <v>835</v>
      </c>
      <c r="H612" s="376">
        <v>914</v>
      </c>
      <c r="I612" s="369" t="s">
        <v>670</v>
      </c>
      <c r="J612" s="368" t="str">
        <f>IF(ISBLANK(INDEX('Policy Characteristics'!D:D,MATCH($C612,'Policy Characteristics'!$C:$C,0))),"",INDEX('Policy Characteristics'!D:D,MATCH($C612,'Policy Characteristics'!$C:$C,0)))</f>
        <v>Industry CCS</v>
      </c>
      <c r="K612" s="354"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4" t="str">
        <f>IF(ISBLANK(INDEX('Policy Characteristics'!I:I,MATCH($C612,'Policy Characteristics'!$C:$C,0))),"",INDEX('Policy Characteristics'!I:I,MATCH($C612,'Policy Characteristics'!$C:$C,0)))</f>
        <v>% of CO2 captured</v>
      </c>
      <c r="P612" s="3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4" t="str">
        <f>IF(ISBLANK(INDEX('Policy Characteristics'!K:K,MATCH($C612,'Policy Characteristics'!$C:$C,0))),"",INDEX('Policy Characteristics'!K:K,MATCH($C612,'Policy Characteristics'!$C:$C,0)))</f>
        <v>ccs.html#ccs</v>
      </c>
      <c r="R612" s="354" t="str">
        <f>IF(ISBLANK(INDEX('Policy Characteristics'!L:L,MATCH($C612,'Policy Characteristics'!$C:$C,0))),"",INDEX('Policy Characteristics'!L:L,MATCH($C612,'Policy Characteristics'!$C:$C,0)))</f>
        <v>carbon-capture-and-sequestration.html</v>
      </c>
    </row>
    <row r="613" spans="1:18" ht="20" customHeight="1">
      <c r="A613" s="354" t="str">
        <f>IF(ISBLANK(INDEX('Policy Characteristics'!A:A,MATCH($C613,'Policy Characteristics'!$C:$C,0))),"",INDEX('Policy Characteristics'!A:A,MATCH($C613,'Policy Characteristics'!$C:$C,0)))</f>
        <v>Industry</v>
      </c>
      <c r="B613" s="366" t="str">
        <f>IF(ISBLANK(INDEX('Policy Characteristics'!B:B,MATCH($C613,'Policy Characteristics'!$C:$C,0))),"",INDEX('Policy Characteristics'!B:B,MATCH($C613,'Policy Characteristics'!$C:$C,0)))</f>
        <v>Carbon Capture and Sequestration</v>
      </c>
      <c r="C613" s="354" t="str">
        <f t="shared" si="33"/>
        <v>Industry Sector Fraction of Potential Additional CCS Achieved</v>
      </c>
      <c r="D613" s="348" t="s">
        <v>790</v>
      </c>
      <c r="E613" s="348" t="s">
        <v>836</v>
      </c>
      <c r="F613" t="s">
        <v>791</v>
      </c>
      <c r="G613" s="253" t="s">
        <v>837</v>
      </c>
      <c r="H613" s="18">
        <v>915</v>
      </c>
      <c r="I613" s="369" t="s">
        <v>680</v>
      </c>
      <c r="J613" s="368" t="str">
        <f>IF(ISBLANK(INDEX('Policy Characteristics'!D:D,MATCH($C613,'Policy Characteristics'!$C:$C,0))),"",INDEX('Policy Characteristics'!D:D,MATCH($C613,'Policy Characteristics'!$C:$C,0)))</f>
        <v>Industry CCS</v>
      </c>
      <c r="K613" s="354"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4" t="str">
        <f>IF(ISBLANK(INDEX('Policy Characteristics'!I:I,MATCH($C613,'Policy Characteristics'!$C:$C,0))),"",INDEX('Policy Characteristics'!I:I,MATCH($C613,'Policy Characteristics'!$C:$C,0)))</f>
        <v>% of CO2 captured</v>
      </c>
      <c r="P613" s="3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4" t="str">
        <f>IF(ISBLANK(INDEX('Policy Characteristics'!K:K,MATCH($C613,'Policy Characteristics'!$C:$C,0))),"",INDEX('Policy Characteristics'!K:K,MATCH($C613,'Policy Characteristics'!$C:$C,0)))</f>
        <v>ccs.html#ccs</v>
      </c>
      <c r="R613" s="354" t="str">
        <f>IF(ISBLANK(INDEX('Policy Characteristics'!L:L,MATCH($C613,'Policy Characteristics'!$C:$C,0))),"",INDEX('Policy Characteristics'!L:L,MATCH($C613,'Policy Characteristics'!$C:$C,0)))</f>
        <v>carbon-capture-and-sequestration.html</v>
      </c>
    </row>
    <row r="614" spans="1:18" ht="20" customHeight="1">
      <c r="A614" s="354" t="str">
        <f>IF(ISBLANK(INDEX('Policy Characteristics'!A:A,MATCH($C614,'Policy Characteristics'!$C:$C,0))),"",INDEX('Policy Characteristics'!A:A,MATCH($C614,'Policy Characteristics'!$C:$C,0)))</f>
        <v>Industry</v>
      </c>
      <c r="B614" s="366" t="str">
        <f>IF(ISBLANK(INDEX('Policy Characteristics'!B:B,MATCH($C614,'Policy Characteristics'!$C:$C,0))),"",INDEX('Policy Characteristics'!B:B,MATCH($C614,'Policy Characteristics'!$C:$C,0)))</f>
        <v>Carbon Capture and Sequestration</v>
      </c>
      <c r="C614" s="354" t="str">
        <f t="shared" si="33"/>
        <v>Industry Sector Fraction of Potential Additional CCS Achieved</v>
      </c>
      <c r="D614" s="348" t="s">
        <v>792</v>
      </c>
      <c r="E614" s="348" t="s">
        <v>834</v>
      </c>
      <c r="F614" t="s">
        <v>793</v>
      </c>
      <c r="G614" s="253" t="s">
        <v>835</v>
      </c>
      <c r="H614" s="18">
        <v>916</v>
      </c>
      <c r="I614" s="367" t="s">
        <v>670</v>
      </c>
      <c r="J614" s="368" t="str">
        <f>IF(ISBLANK(INDEX('Policy Characteristics'!D:D,MATCH($C614,'Policy Characteristics'!$C:$C,0))),"",INDEX('Policy Characteristics'!D:D,MATCH($C614,'Policy Characteristics'!$C:$C,0)))</f>
        <v>Industry CCS</v>
      </c>
      <c r="K614" s="354"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4" t="str">
        <f>IF(ISBLANK(INDEX('Policy Characteristics'!I:I,MATCH($C614,'Policy Characteristics'!$C:$C,0))),"",INDEX('Policy Characteristics'!I:I,MATCH($C614,'Policy Characteristics'!$C:$C,0)))</f>
        <v>% of CO2 captured</v>
      </c>
      <c r="P614" s="3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4" t="str">
        <f>IF(ISBLANK(INDEX('Policy Characteristics'!K:K,MATCH($C614,'Policy Characteristics'!$C:$C,0))),"",INDEX('Policy Characteristics'!K:K,MATCH($C614,'Policy Characteristics'!$C:$C,0)))</f>
        <v>ccs.html#ccs</v>
      </c>
      <c r="R614" s="354" t="str">
        <f>IF(ISBLANK(INDEX('Policy Characteristics'!L:L,MATCH($C614,'Policy Characteristics'!$C:$C,0))),"",INDEX('Policy Characteristics'!L:L,MATCH($C614,'Policy Characteristics'!$C:$C,0)))</f>
        <v>carbon-capture-and-sequestration.html</v>
      </c>
    </row>
    <row r="615" spans="1:18" ht="20" customHeight="1">
      <c r="A615" s="354" t="str">
        <f>IF(ISBLANK(INDEX('Policy Characteristics'!A:A,MATCH($C615,'Policy Characteristics'!$C:$C,0))),"",INDEX('Policy Characteristics'!A:A,MATCH($C615,'Policy Characteristics'!$C:$C,0)))</f>
        <v>Industry</v>
      </c>
      <c r="B615" s="366" t="str">
        <f>IF(ISBLANK(INDEX('Policy Characteristics'!B:B,MATCH($C615,'Policy Characteristics'!$C:$C,0))),"",INDEX('Policy Characteristics'!B:B,MATCH($C615,'Policy Characteristics'!$C:$C,0)))</f>
        <v>Carbon Capture and Sequestration</v>
      </c>
      <c r="C615" s="354" t="str">
        <f t="shared" si="33"/>
        <v>Industry Sector Fraction of Potential Additional CCS Achieved</v>
      </c>
      <c r="D615" s="348" t="s">
        <v>792</v>
      </c>
      <c r="E615" s="348" t="s">
        <v>836</v>
      </c>
      <c r="F615" t="s">
        <v>793</v>
      </c>
      <c r="G615" s="253" t="s">
        <v>837</v>
      </c>
      <c r="H615" s="18">
        <v>917</v>
      </c>
      <c r="I615" s="369" t="s">
        <v>680</v>
      </c>
      <c r="J615" s="368" t="str">
        <f>IF(ISBLANK(INDEX('Policy Characteristics'!D:D,MATCH($C615,'Policy Characteristics'!$C:$C,0))),"",INDEX('Policy Characteristics'!D:D,MATCH($C615,'Policy Characteristics'!$C:$C,0)))</f>
        <v>Industry CCS</v>
      </c>
      <c r="K615" s="354"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4" t="str">
        <f>IF(ISBLANK(INDEX('Policy Characteristics'!I:I,MATCH($C615,'Policy Characteristics'!$C:$C,0))),"",INDEX('Policy Characteristics'!I:I,MATCH($C615,'Policy Characteristics'!$C:$C,0)))</f>
        <v>% of CO2 captured</v>
      </c>
      <c r="P615" s="3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4" t="str">
        <f>IF(ISBLANK(INDEX('Policy Characteristics'!K:K,MATCH($C615,'Policy Characteristics'!$C:$C,0))),"",INDEX('Policy Characteristics'!K:K,MATCH($C615,'Policy Characteristics'!$C:$C,0)))</f>
        <v>ccs.html#ccs</v>
      </c>
      <c r="R615" s="354" t="str">
        <f>IF(ISBLANK(INDEX('Policy Characteristics'!L:L,MATCH($C615,'Policy Characteristics'!$C:$C,0))),"",INDEX('Policy Characteristics'!L:L,MATCH($C615,'Policy Characteristics'!$C:$C,0)))</f>
        <v>carbon-capture-and-sequestration.html</v>
      </c>
    </row>
    <row r="616" spans="1:18" ht="20" customHeight="1">
      <c r="A616" s="354" t="str">
        <f>IF(ISBLANK(INDEX('Policy Characteristics'!A:A,MATCH($C616,'Policy Characteristics'!$C:$C,0))),"",INDEX('Policy Characteristics'!A:A,MATCH($C616,'Policy Characteristics'!$C:$C,0)))</f>
        <v>Industry</v>
      </c>
      <c r="B616" s="366" t="str">
        <f>IF(ISBLANK(INDEX('Policy Characteristics'!B:B,MATCH($C616,'Policy Characteristics'!$C:$C,0))),"",INDEX('Policy Characteristics'!B:B,MATCH($C616,'Policy Characteristics'!$C:$C,0)))</f>
        <v>Carbon Capture and Sequestration</v>
      </c>
      <c r="C616" s="354" t="str">
        <f t="shared" si="33"/>
        <v>Industry Sector Fraction of Potential Additional CCS Achieved</v>
      </c>
      <c r="D616" s="348" t="s">
        <v>794</v>
      </c>
      <c r="E616" s="348" t="s">
        <v>834</v>
      </c>
      <c r="F616" t="s">
        <v>795</v>
      </c>
      <c r="G616" s="253" t="s">
        <v>835</v>
      </c>
      <c r="H616" s="18">
        <v>918</v>
      </c>
      <c r="I616" s="367" t="s">
        <v>670</v>
      </c>
      <c r="J616" s="368" t="str">
        <f>IF(ISBLANK(INDEX('Policy Characteristics'!D:D,MATCH($C616,'Policy Characteristics'!$C:$C,0))),"",INDEX('Policy Characteristics'!D:D,MATCH($C616,'Policy Characteristics'!$C:$C,0)))</f>
        <v>Industry CCS</v>
      </c>
      <c r="K616" s="354"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4" t="str">
        <f>IF(ISBLANK(INDEX('Policy Characteristics'!I:I,MATCH($C616,'Policy Characteristics'!$C:$C,0))),"",INDEX('Policy Characteristics'!I:I,MATCH($C616,'Policy Characteristics'!$C:$C,0)))</f>
        <v>% of CO2 captured</v>
      </c>
      <c r="P616" s="3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4" t="str">
        <f>IF(ISBLANK(INDEX('Policy Characteristics'!K:K,MATCH($C616,'Policy Characteristics'!$C:$C,0))),"",INDEX('Policy Characteristics'!K:K,MATCH($C616,'Policy Characteristics'!$C:$C,0)))</f>
        <v>ccs.html#ccs</v>
      </c>
      <c r="R616" s="354" t="str">
        <f>IF(ISBLANK(INDEX('Policy Characteristics'!L:L,MATCH($C616,'Policy Characteristics'!$C:$C,0))),"",INDEX('Policy Characteristics'!L:L,MATCH($C616,'Policy Characteristics'!$C:$C,0)))</f>
        <v>carbon-capture-and-sequestration.html</v>
      </c>
    </row>
    <row r="617" spans="1:18" ht="20" customHeight="1">
      <c r="A617" s="354" t="str">
        <f>IF(ISBLANK(INDEX('Policy Characteristics'!A:A,MATCH($C617,'Policy Characteristics'!$C:$C,0))),"",INDEX('Policy Characteristics'!A:A,MATCH($C617,'Policy Characteristics'!$C:$C,0)))</f>
        <v>Industry</v>
      </c>
      <c r="B617" s="366" t="str">
        <f>IF(ISBLANK(INDEX('Policy Characteristics'!B:B,MATCH($C617,'Policy Characteristics'!$C:$C,0))),"",INDEX('Policy Characteristics'!B:B,MATCH($C617,'Policy Characteristics'!$C:$C,0)))</f>
        <v>Carbon Capture and Sequestration</v>
      </c>
      <c r="C617" s="354" t="str">
        <f t="shared" si="33"/>
        <v>Industry Sector Fraction of Potential Additional CCS Achieved</v>
      </c>
      <c r="D617" s="348" t="s">
        <v>794</v>
      </c>
      <c r="E617" s="348" t="s">
        <v>836</v>
      </c>
      <c r="F617" t="s">
        <v>795</v>
      </c>
      <c r="G617" s="253" t="s">
        <v>837</v>
      </c>
      <c r="H617" s="18">
        <v>919</v>
      </c>
      <c r="I617" s="369" t="s">
        <v>680</v>
      </c>
      <c r="J617" s="368" t="str">
        <f>IF(ISBLANK(INDEX('Policy Characteristics'!D:D,MATCH($C617,'Policy Characteristics'!$C:$C,0))),"",INDEX('Policy Characteristics'!D:D,MATCH($C617,'Policy Characteristics'!$C:$C,0)))</f>
        <v>Industry CCS</v>
      </c>
      <c r="K617" s="354"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4" t="str">
        <f>IF(ISBLANK(INDEX('Policy Characteristics'!I:I,MATCH($C617,'Policy Characteristics'!$C:$C,0))),"",INDEX('Policy Characteristics'!I:I,MATCH($C617,'Policy Characteristics'!$C:$C,0)))</f>
        <v>% of CO2 captured</v>
      </c>
      <c r="P617" s="3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4" t="str">
        <f>IF(ISBLANK(INDEX('Policy Characteristics'!K:K,MATCH($C617,'Policy Characteristics'!$C:$C,0))),"",INDEX('Policy Characteristics'!K:K,MATCH($C617,'Policy Characteristics'!$C:$C,0)))</f>
        <v>ccs.html#ccs</v>
      </c>
      <c r="R617" s="354" t="str">
        <f>IF(ISBLANK(INDEX('Policy Characteristics'!L:L,MATCH($C617,'Policy Characteristics'!$C:$C,0))),"",INDEX('Policy Characteristics'!L:L,MATCH($C617,'Policy Characteristics'!$C:$C,0)))</f>
        <v>carbon-capture-and-sequestration.html</v>
      </c>
    </row>
    <row r="618" spans="1:18" ht="20" customHeight="1">
      <c r="A618" s="354" t="str">
        <f>IF(ISBLANK(INDEX('Policy Characteristics'!A:A,MATCH($C618,'Policy Characteristics'!$C:$C,0))),"",INDEX('Policy Characteristics'!A:A,MATCH($C618,'Policy Characteristics'!$C:$C,0)))</f>
        <v>Industry</v>
      </c>
      <c r="B618" s="366" t="str">
        <f>IF(ISBLANK(INDEX('Policy Characteristics'!B:B,MATCH($C618,'Policy Characteristics'!$C:$C,0))),"",INDEX('Policy Characteristics'!B:B,MATCH($C618,'Policy Characteristics'!$C:$C,0)))</f>
        <v>Carbon Capture and Sequestration</v>
      </c>
      <c r="C618" s="354" t="str">
        <f t="shared" si="33"/>
        <v>Industry Sector Fraction of Potential Additional CCS Achieved</v>
      </c>
      <c r="D618" s="348" t="s">
        <v>796</v>
      </c>
      <c r="E618" s="348" t="s">
        <v>834</v>
      </c>
      <c r="F618" t="s">
        <v>797</v>
      </c>
      <c r="G618" s="253" t="s">
        <v>835</v>
      </c>
      <c r="H618" s="18">
        <v>920</v>
      </c>
      <c r="I618" s="367" t="s">
        <v>670</v>
      </c>
      <c r="J618" s="368" t="str">
        <f>IF(ISBLANK(INDEX('Policy Characteristics'!D:D,MATCH($C618,'Policy Characteristics'!$C:$C,0))),"",INDEX('Policy Characteristics'!D:D,MATCH($C618,'Policy Characteristics'!$C:$C,0)))</f>
        <v>Industry CCS</v>
      </c>
      <c r="K618" s="354"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4" t="str">
        <f>IF(ISBLANK(INDEX('Policy Characteristics'!I:I,MATCH($C618,'Policy Characteristics'!$C:$C,0))),"",INDEX('Policy Characteristics'!I:I,MATCH($C618,'Policy Characteristics'!$C:$C,0)))</f>
        <v>% of CO2 captured</v>
      </c>
      <c r="P618" s="3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4" t="str">
        <f>IF(ISBLANK(INDEX('Policy Characteristics'!K:K,MATCH($C618,'Policy Characteristics'!$C:$C,0))),"",INDEX('Policy Characteristics'!K:K,MATCH($C618,'Policy Characteristics'!$C:$C,0)))</f>
        <v>ccs.html#ccs</v>
      </c>
      <c r="R618" s="354" t="str">
        <f>IF(ISBLANK(INDEX('Policy Characteristics'!L:L,MATCH($C618,'Policy Characteristics'!$C:$C,0))),"",INDEX('Policy Characteristics'!L:L,MATCH($C618,'Policy Characteristics'!$C:$C,0)))</f>
        <v>carbon-capture-and-sequestration.html</v>
      </c>
    </row>
    <row r="619" spans="1:18" ht="20" customHeight="1">
      <c r="A619" s="354" t="str">
        <f>IF(ISBLANK(INDEX('Policy Characteristics'!A:A,MATCH($C619,'Policy Characteristics'!$C:$C,0))),"",INDEX('Policy Characteristics'!A:A,MATCH($C619,'Policy Characteristics'!$C:$C,0)))</f>
        <v>Industry</v>
      </c>
      <c r="B619" s="366" t="str">
        <f>IF(ISBLANK(INDEX('Policy Characteristics'!B:B,MATCH($C619,'Policy Characteristics'!$C:$C,0))),"",INDEX('Policy Characteristics'!B:B,MATCH($C619,'Policy Characteristics'!$C:$C,0)))</f>
        <v>Carbon Capture and Sequestration</v>
      </c>
      <c r="C619" s="354" t="str">
        <f t="shared" si="33"/>
        <v>Industry Sector Fraction of Potential Additional CCS Achieved</v>
      </c>
      <c r="D619" s="348" t="s">
        <v>796</v>
      </c>
      <c r="E619" s="348" t="s">
        <v>836</v>
      </c>
      <c r="F619" t="s">
        <v>797</v>
      </c>
      <c r="G619" s="253" t="s">
        <v>837</v>
      </c>
      <c r="H619" s="18">
        <v>921</v>
      </c>
      <c r="I619" s="369" t="s">
        <v>680</v>
      </c>
      <c r="J619" s="368" t="str">
        <f>IF(ISBLANK(INDEX('Policy Characteristics'!D:D,MATCH($C619,'Policy Characteristics'!$C:$C,0))),"",INDEX('Policy Characteristics'!D:D,MATCH($C619,'Policy Characteristics'!$C:$C,0)))</f>
        <v>Industry CCS</v>
      </c>
      <c r="K619" s="354"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4" t="str">
        <f>IF(ISBLANK(INDEX('Policy Characteristics'!I:I,MATCH($C619,'Policy Characteristics'!$C:$C,0))),"",INDEX('Policy Characteristics'!I:I,MATCH($C619,'Policy Characteristics'!$C:$C,0)))</f>
        <v>% of CO2 captured</v>
      </c>
      <c r="P619" s="3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4" t="str">
        <f>IF(ISBLANK(INDEX('Policy Characteristics'!K:K,MATCH($C619,'Policy Characteristics'!$C:$C,0))),"",INDEX('Policy Characteristics'!K:K,MATCH($C619,'Policy Characteristics'!$C:$C,0)))</f>
        <v>ccs.html#ccs</v>
      </c>
      <c r="R619" s="354" t="str">
        <f>IF(ISBLANK(INDEX('Policy Characteristics'!L:L,MATCH($C619,'Policy Characteristics'!$C:$C,0))),"",INDEX('Policy Characteristics'!L:L,MATCH($C619,'Policy Characteristics'!$C:$C,0)))</f>
        <v>carbon-capture-and-sequestration.html</v>
      </c>
    </row>
    <row r="620" spans="1:18" ht="20" customHeight="1">
      <c r="A620" s="354" t="str">
        <f>IF(ISBLANK(INDEX('Policy Characteristics'!A:A,MATCH($C620,'Policy Characteristics'!$C:$C,0))),"",INDEX('Policy Characteristics'!A:A,MATCH($C620,'Policy Characteristics'!$C:$C,0)))</f>
        <v>Industry</v>
      </c>
      <c r="B620" s="366" t="str">
        <f>IF(ISBLANK(INDEX('Policy Characteristics'!B:B,MATCH($C620,'Policy Characteristics'!$C:$C,0))),"",INDEX('Policy Characteristics'!B:B,MATCH($C620,'Policy Characteristics'!$C:$C,0)))</f>
        <v>Carbon Capture and Sequestration</v>
      </c>
      <c r="C620" s="354" t="str">
        <f t="shared" si="33"/>
        <v>Industry Sector Fraction of Potential Additional CCS Achieved</v>
      </c>
      <c r="D620" s="348" t="s">
        <v>798</v>
      </c>
      <c r="E620" s="348" t="s">
        <v>834</v>
      </c>
      <c r="F620" t="s">
        <v>799</v>
      </c>
      <c r="G620" s="253" t="s">
        <v>835</v>
      </c>
      <c r="H620" s="18">
        <v>922</v>
      </c>
      <c r="I620" s="367" t="s">
        <v>670</v>
      </c>
      <c r="J620" s="368" t="str">
        <f>IF(ISBLANK(INDEX('Policy Characteristics'!D:D,MATCH($C620,'Policy Characteristics'!$C:$C,0))),"",INDEX('Policy Characteristics'!D:D,MATCH($C620,'Policy Characteristics'!$C:$C,0)))</f>
        <v>Industry CCS</v>
      </c>
      <c r="K620" s="354"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4" t="str">
        <f>IF(ISBLANK(INDEX('Policy Characteristics'!I:I,MATCH($C620,'Policy Characteristics'!$C:$C,0))),"",INDEX('Policy Characteristics'!I:I,MATCH($C620,'Policy Characteristics'!$C:$C,0)))</f>
        <v>% of CO2 captured</v>
      </c>
      <c r="P620" s="3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4" t="str">
        <f>IF(ISBLANK(INDEX('Policy Characteristics'!K:K,MATCH($C620,'Policy Characteristics'!$C:$C,0))),"",INDEX('Policy Characteristics'!K:K,MATCH($C620,'Policy Characteristics'!$C:$C,0)))</f>
        <v>ccs.html#ccs</v>
      </c>
      <c r="R620" s="354" t="str">
        <f>IF(ISBLANK(INDEX('Policy Characteristics'!L:L,MATCH($C620,'Policy Characteristics'!$C:$C,0))),"",INDEX('Policy Characteristics'!L:L,MATCH($C620,'Policy Characteristics'!$C:$C,0)))</f>
        <v>carbon-capture-and-sequestration.html</v>
      </c>
    </row>
    <row r="621" spans="1:18" ht="20" customHeight="1">
      <c r="A621" s="354" t="str">
        <f>IF(ISBLANK(INDEX('Policy Characteristics'!A:A,MATCH($C621,'Policy Characteristics'!$C:$C,0))),"",INDEX('Policy Characteristics'!A:A,MATCH($C621,'Policy Characteristics'!$C:$C,0)))</f>
        <v>Industry</v>
      </c>
      <c r="B621" s="366" t="str">
        <f>IF(ISBLANK(INDEX('Policy Characteristics'!B:B,MATCH($C621,'Policy Characteristics'!$C:$C,0))),"",INDEX('Policy Characteristics'!B:B,MATCH($C621,'Policy Characteristics'!$C:$C,0)))</f>
        <v>Carbon Capture and Sequestration</v>
      </c>
      <c r="C621" s="354" t="str">
        <f t="shared" si="33"/>
        <v>Industry Sector Fraction of Potential Additional CCS Achieved</v>
      </c>
      <c r="D621" s="348" t="s">
        <v>798</v>
      </c>
      <c r="E621" s="348" t="s">
        <v>836</v>
      </c>
      <c r="F621" t="s">
        <v>799</v>
      </c>
      <c r="G621" s="253" t="s">
        <v>837</v>
      </c>
      <c r="H621" s="18">
        <v>923</v>
      </c>
      <c r="I621" s="369" t="s">
        <v>680</v>
      </c>
      <c r="J621" s="368" t="str">
        <f>IF(ISBLANK(INDEX('Policy Characteristics'!D:D,MATCH($C621,'Policy Characteristics'!$C:$C,0))),"",INDEX('Policy Characteristics'!D:D,MATCH($C621,'Policy Characteristics'!$C:$C,0)))</f>
        <v>Industry CCS</v>
      </c>
      <c r="K621" s="354"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4" t="str">
        <f>IF(ISBLANK(INDEX('Policy Characteristics'!I:I,MATCH($C621,'Policy Characteristics'!$C:$C,0))),"",INDEX('Policy Characteristics'!I:I,MATCH($C621,'Policy Characteristics'!$C:$C,0)))</f>
        <v>% of CO2 captured</v>
      </c>
      <c r="P621" s="3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4" t="str">
        <f>IF(ISBLANK(INDEX('Policy Characteristics'!K:K,MATCH($C621,'Policy Characteristics'!$C:$C,0))),"",INDEX('Policy Characteristics'!K:K,MATCH($C621,'Policy Characteristics'!$C:$C,0)))</f>
        <v>ccs.html#ccs</v>
      </c>
      <c r="R621" s="354" t="str">
        <f>IF(ISBLANK(INDEX('Policy Characteristics'!L:L,MATCH($C621,'Policy Characteristics'!$C:$C,0))),"",INDEX('Policy Characteristics'!L:L,MATCH($C621,'Policy Characteristics'!$C:$C,0)))</f>
        <v>carbon-capture-and-sequestration.html</v>
      </c>
    </row>
    <row r="622" spans="1:18" ht="20" customHeight="1">
      <c r="A622" s="354" t="str">
        <f>IF(ISBLANK(INDEX('Policy Characteristics'!A:A,MATCH($C622,'Policy Characteristics'!$C:$C,0))),"",INDEX('Policy Characteristics'!A:A,MATCH($C622,'Policy Characteristics'!$C:$C,0)))</f>
        <v>Industry</v>
      </c>
      <c r="B622" s="366" t="str">
        <f>IF(ISBLANK(INDEX('Policy Characteristics'!B:B,MATCH($C622,'Policy Characteristics'!$C:$C,0))),"",INDEX('Policy Characteristics'!B:B,MATCH($C622,'Policy Characteristics'!$C:$C,0)))</f>
        <v>Carbon Capture and Sequestration</v>
      </c>
      <c r="C622" s="354" t="str">
        <f t="shared" si="33"/>
        <v>Industry Sector Fraction of Potential Additional CCS Achieved</v>
      </c>
      <c r="D622" s="348" t="s">
        <v>800</v>
      </c>
      <c r="E622" s="348" t="s">
        <v>834</v>
      </c>
      <c r="F622" t="s">
        <v>801</v>
      </c>
      <c r="G622" s="253" t="s">
        <v>835</v>
      </c>
      <c r="H622" s="18">
        <v>924</v>
      </c>
      <c r="I622" s="367" t="s">
        <v>670</v>
      </c>
      <c r="J622" s="368" t="str">
        <f>IF(ISBLANK(INDEX('Policy Characteristics'!D:D,MATCH($C622,'Policy Characteristics'!$C:$C,0))),"",INDEX('Policy Characteristics'!D:D,MATCH($C622,'Policy Characteristics'!$C:$C,0)))</f>
        <v>Industry CCS</v>
      </c>
      <c r="K622" s="354"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4" t="str">
        <f>IF(ISBLANK(INDEX('Policy Characteristics'!I:I,MATCH($C622,'Policy Characteristics'!$C:$C,0))),"",INDEX('Policy Characteristics'!I:I,MATCH($C622,'Policy Characteristics'!$C:$C,0)))</f>
        <v>% of CO2 captured</v>
      </c>
      <c r="P622" s="3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4" t="str">
        <f>IF(ISBLANK(INDEX('Policy Characteristics'!K:K,MATCH($C622,'Policy Characteristics'!$C:$C,0))),"",INDEX('Policy Characteristics'!K:K,MATCH($C622,'Policy Characteristics'!$C:$C,0)))</f>
        <v>ccs.html#ccs</v>
      </c>
      <c r="R622" s="354" t="str">
        <f>IF(ISBLANK(INDEX('Policy Characteristics'!L:L,MATCH($C622,'Policy Characteristics'!$C:$C,0))),"",INDEX('Policy Characteristics'!L:L,MATCH($C622,'Policy Characteristics'!$C:$C,0)))</f>
        <v>carbon-capture-and-sequestration.html</v>
      </c>
    </row>
    <row r="623" spans="1:18" ht="20" customHeight="1">
      <c r="A623" s="354" t="str">
        <f>IF(ISBLANK(INDEX('Policy Characteristics'!A:A,MATCH($C623,'Policy Characteristics'!$C:$C,0))),"",INDEX('Policy Characteristics'!A:A,MATCH($C623,'Policy Characteristics'!$C:$C,0)))</f>
        <v>Industry</v>
      </c>
      <c r="B623" s="366" t="str">
        <f>IF(ISBLANK(INDEX('Policy Characteristics'!B:B,MATCH($C623,'Policy Characteristics'!$C:$C,0))),"",INDEX('Policy Characteristics'!B:B,MATCH($C623,'Policy Characteristics'!$C:$C,0)))</f>
        <v>Carbon Capture and Sequestration</v>
      </c>
      <c r="C623" s="354" t="str">
        <f t="shared" ref="C623:C655" si="34">C$606</f>
        <v>Industry Sector Fraction of Potential Additional CCS Achieved</v>
      </c>
      <c r="D623" s="348" t="s">
        <v>800</v>
      </c>
      <c r="E623" s="348" t="s">
        <v>836</v>
      </c>
      <c r="F623" t="s">
        <v>801</v>
      </c>
      <c r="G623" s="253" t="s">
        <v>837</v>
      </c>
      <c r="H623" s="18">
        <v>925</v>
      </c>
      <c r="I623" s="369" t="s">
        <v>670</v>
      </c>
      <c r="J623" s="368" t="str">
        <f>IF(ISBLANK(INDEX('Policy Characteristics'!D:D,MATCH($C623,'Policy Characteristics'!$C:$C,0))),"",INDEX('Policy Characteristics'!D:D,MATCH($C623,'Policy Characteristics'!$C:$C,0)))</f>
        <v>Industry CCS</v>
      </c>
      <c r="K623" s="354"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4" t="str">
        <f>IF(ISBLANK(INDEX('Policy Characteristics'!I:I,MATCH($C623,'Policy Characteristics'!$C:$C,0))),"",INDEX('Policy Characteristics'!I:I,MATCH($C623,'Policy Characteristics'!$C:$C,0)))</f>
        <v>% of CO2 captured</v>
      </c>
      <c r="P623" s="3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4" t="str">
        <f>IF(ISBLANK(INDEX('Policy Characteristics'!K:K,MATCH($C623,'Policy Characteristics'!$C:$C,0))),"",INDEX('Policy Characteristics'!K:K,MATCH($C623,'Policy Characteristics'!$C:$C,0)))</f>
        <v>ccs.html#ccs</v>
      </c>
      <c r="R623" s="354" t="str">
        <f>IF(ISBLANK(INDEX('Policy Characteristics'!L:L,MATCH($C623,'Policy Characteristics'!$C:$C,0))),"",INDEX('Policy Characteristics'!L:L,MATCH($C623,'Policy Characteristics'!$C:$C,0)))</f>
        <v>carbon-capture-and-sequestration.html</v>
      </c>
    </row>
    <row r="624" spans="1:18" ht="20" customHeight="1">
      <c r="A624" s="354" t="str">
        <f>IF(ISBLANK(INDEX('Policy Characteristics'!A:A,MATCH($C624,'Policy Characteristics'!$C:$C,0))),"",INDEX('Policy Characteristics'!A:A,MATCH($C624,'Policy Characteristics'!$C:$C,0)))</f>
        <v>Industry</v>
      </c>
      <c r="B624" s="366" t="str">
        <f>IF(ISBLANK(INDEX('Policy Characteristics'!B:B,MATCH($C624,'Policy Characteristics'!$C:$C,0))),"",INDEX('Policy Characteristics'!B:B,MATCH($C624,'Policy Characteristics'!$C:$C,0)))</f>
        <v>Carbon Capture and Sequestration</v>
      </c>
      <c r="C624" s="354" t="str">
        <f t="shared" si="34"/>
        <v>Industry Sector Fraction of Potential Additional CCS Achieved</v>
      </c>
      <c r="D624" s="348" t="s">
        <v>802</v>
      </c>
      <c r="E624" s="348" t="s">
        <v>834</v>
      </c>
      <c r="F624" t="s">
        <v>803</v>
      </c>
      <c r="G624" s="253" t="s">
        <v>835</v>
      </c>
      <c r="H624" s="18">
        <v>926</v>
      </c>
      <c r="I624" s="367" t="s">
        <v>670</v>
      </c>
      <c r="J624" s="368" t="str">
        <f>IF(ISBLANK(INDEX('Policy Characteristics'!D:D,MATCH($C624,'Policy Characteristics'!$C:$C,0))),"",INDEX('Policy Characteristics'!D:D,MATCH($C624,'Policy Characteristics'!$C:$C,0)))</f>
        <v>Industry CCS</v>
      </c>
      <c r="K624" s="354"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4" t="str">
        <f>IF(ISBLANK(INDEX('Policy Characteristics'!I:I,MATCH($C624,'Policy Characteristics'!$C:$C,0))),"",INDEX('Policy Characteristics'!I:I,MATCH($C624,'Policy Characteristics'!$C:$C,0)))</f>
        <v>% of CO2 captured</v>
      </c>
      <c r="P624" s="3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4" t="str">
        <f>IF(ISBLANK(INDEX('Policy Characteristics'!K:K,MATCH($C624,'Policy Characteristics'!$C:$C,0))),"",INDEX('Policy Characteristics'!K:K,MATCH($C624,'Policy Characteristics'!$C:$C,0)))</f>
        <v>ccs.html#ccs</v>
      </c>
      <c r="R624" s="354" t="str">
        <f>IF(ISBLANK(INDEX('Policy Characteristics'!L:L,MATCH($C624,'Policy Characteristics'!$C:$C,0))),"",INDEX('Policy Characteristics'!L:L,MATCH($C624,'Policy Characteristics'!$C:$C,0)))</f>
        <v>carbon-capture-and-sequestration.html</v>
      </c>
    </row>
    <row r="625" spans="1:18" ht="20" customHeight="1">
      <c r="A625" s="354" t="str">
        <f>IF(ISBLANK(INDEX('Policy Characteristics'!A:A,MATCH($C625,'Policy Characteristics'!$C:$C,0))),"",INDEX('Policy Characteristics'!A:A,MATCH($C625,'Policy Characteristics'!$C:$C,0)))</f>
        <v>Industry</v>
      </c>
      <c r="B625" s="366" t="str">
        <f>IF(ISBLANK(INDEX('Policy Characteristics'!B:B,MATCH($C625,'Policy Characteristics'!$C:$C,0))),"",INDEX('Policy Characteristics'!B:B,MATCH($C625,'Policy Characteristics'!$C:$C,0)))</f>
        <v>Carbon Capture and Sequestration</v>
      </c>
      <c r="C625" s="354" t="str">
        <f t="shared" si="34"/>
        <v>Industry Sector Fraction of Potential Additional CCS Achieved</v>
      </c>
      <c r="D625" s="348" t="s">
        <v>802</v>
      </c>
      <c r="E625" s="348" t="s">
        <v>836</v>
      </c>
      <c r="F625" t="s">
        <v>803</v>
      </c>
      <c r="G625" s="253" t="s">
        <v>837</v>
      </c>
      <c r="H625" s="18">
        <v>927</v>
      </c>
      <c r="I625" s="367" t="s">
        <v>670</v>
      </c>
      <c r="J625" s="368" t="str">
        <f>IF(ISBLANK(INDEX('Policy Characteristics'!D:D,MATCH($C625,'Policy Characteristics'!$C:$C,0))),"",INDEX('Policy Characteristics'!D:D,MATCH($C625,'Policy Characteristics'!$C:$C,0)))</f>
        <v>Industry CCS</v>
      </c>
      <c r="K625" s="354"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4" t="str">
        <f>IF(ISBLANK(INDEX('Policy Characteristics'!I:I,MATCH($C625,'Policy Characteristics'!$C:$C,0))),"",INDEX('Policy Characteristics'!I:I,MATCH($C625,'Policy Characteristics'!$C:$C,0)))</f>
        <v>% of CO2 captured</v>
      </c>
      <c r="P625" s="3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4" t="str">
        <f>IF(ISBLANK(INDEX('Policy Characteristics'!K:K,MATCH($C625,'Policy Characteristics'!$C:$C,0))),"",INDEX('Policy Characteristics'!K:K,MATCH($C625,'Policy Characteristics'!$C:$C,0)))</f>
        <v>ccs.html#ccs</v>
      </c>
      <c r="R625" s="354" t="str">
        <f>IF(ISBLANK(INDEX('Policy Characteristics'!L:L,MATCH($C625,'Policy Characteristics'!$C:$C,0))),"",INDEX('Policy Characteristics'!L:L,MATCH($C625,'Policy Characteristics'!$C:$C,0)))</f>
        <v>carbon-capture-and-sequestration.html</v>
      </c>
    </row>
    <row r="626" spans="1:18" ht="20" customHeight="1">
      <c r="A626" s="354" t="str">
        <f>IF(ISBLANK(INDEX('Policy Characteristics'!A:A,MATCH($C626,'Policy Characteristics'!$C:$C,0))),"",INDEX('Policy Characteristics'!A:A,MATCH($C626,'Policy Characteristics'!$C:$C,0)))</f>
        <v>Industry</v>
      </c>
      <c r="B626" s="366" t="str">
        <f>IF(ISBLANK(INDEX('Policy Characteristics'!B:B,MATCH($C626,'Policy Characteristics'!$C:$C,0))),"",INDEX('Policy Characteristics'!B:B,MATCH($C626,'Policy Characteristics'!$C:$C,0)))</f>
        <v>Carbon Capture and Sequestration</v>
      </c>
      <c r="C626" s="354" t="str">
        <f t="shared" si="34"/>
        <v>Industry Sector Fraction of Potential Additional CCS Achieved</v>
      </c>
      <c r="D626" s="348" t="s">
        <v>804</v>
      </c>
      <c r="E626" s="348" t="s">
        <v>834</v>
      </c>
      <c r="F626" t="s">
        <v>805</v>
      </c>
      <c r="G626" s="253" t="s">
        <v>835</v>
      </c>
      <c r="H626" s="18">
        <v>928</v>
      </c>
      <c r="I626" s="367" t="s">
        <v>670</v>
      </c>
      <c r="J626" s="368" t="str">
        <f>IF(ISBLANK(INDEX('Policy Characteristics'!D:D,MATCH($C626,'Policy Characteristics'!$C:$C,0))),"",INDEX('Policy Characteristics'!D:D,MATCH($C626,'Policy Characteristics'!$C:$C,0)))</f>
        <v>Industry CCS</v>
      </c>
      <c r="K626" s="354"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4" t="str">
        <f>IF(ISBLANK(INDEX('Policy Characteristics'!I:I,MATCH($C626,'Policy Characteristics'!$C:$C,0))),"",INDEX('Policy Characteristics'!I:I,MATCH($C626,'Policy Characteristics'!$C:$C,0)))</f>
        <v>% of CO2 captured</v>
      </c>
      <c r="P626" s="3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4" t="str">
        <f>IF(ISBLANK(INDEX('Policy Characteristics'!K:K,MATCH($C626,'Policy Characteristics'!$C:$C,0))),"",INDEX('Policy Characteristics'!K:K,MATCH($C626,'Policy Characteristics'!$C:$C,0)))</f>
        <v>ccs.html#ccs</v>
      </c>
      <c r="R626" s="354" t="str">
        <f>IF(ISBLANK(INDEX('Policy Characteristics'!L:L,MATCH($C626,'Policy Characteristics'!$C:$C,0))),"",INDEX('Policy Characteristics'!L:L,MATCH($C626,'Policy Characteristics'!$C:$C,0)))</f>
        <v>carbon-capture-and-sequestration.html</v>
      </c>
    </row>
    <row r="627" spans="1:18" ht="20" customHeight="1">
      <c r="A627" s="354" t="str">
        <f>IF(ISBLANK(INDEX('Policy Characteristics'!A:A,MATCH($C627,'Policy Characteristics'!$C:$C,0))),"",INDEX('Policy Characteristics'!A:A,MATCH($C627,'Policy Characteristics'!$C:$C,0)))</f>
        <v>Industry</v>
      </c>
      <c r="B627" s="366" t="str">
        <f>IF(ISBLANK(INDEX('Policy Characteristics'!B:B,MATCH($C627,'Policy Characteristics'!$C:$C,0))),"",INDEX('Policy Characteristics'!B:B,MATCH($C627,'Policy Characteristics'!$C:$C,0)))</f>
        <v>Carbon Capture and Sequestration</v>
      </c>
      <c r="C627" s="354" t="str">
        <f t="shared" si="34"/>
        <v>Industry Sector Fraction of Potential Additional CCS Achieved</v>
      </c>
      <c r="D627" s="348" t="s">
        <v>804</v>
      </c>
      <c r="E627" s="348" t="s">
        <v>836</v>
      </c>
      <c r="F627" t="s">
        <v>805</v>
      </c>
      <c r="G627" s="253" t="s">
        <v>837</v>
      </c>
      <c r="H627" s="18">
        <v>929</v>
      </c>
      <c r="I627" s="369" t="s">
        <v>680</v>
      </c>
      <c r="J627" s="368" t="str">
        <f>IF(ISBLANK(INDEX('Policy Characteristics'!D:D,MATCH($C627,'Policy Characteristics'!$C:$C,0))),"",INDEX('Policy Characteristics'!D:D,MATCH($C627,'Policy Characteristics'!$C:$C,0)))</f>
        <v>Industry CCS</v>
      </c>
      <c r="K627" s="354"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4" t="str">
        <f>IF(ISBLANK(INDEX('Policy Characteristics'!I:I,MATCH($C627,'Policy Characteristics'!$C:$C,0))),"",INDEX('Policy Characteristics'!I:I,MATCH($C627,'Policy Characteristics'!$C:$C,0)))</f>
        <v>% of CO2 captured</v>
      </c>
      <c r="P627" s="3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4" t="str">
        <f>IF(ISBLANK(INDEX('Policy Characteristics'!K:K,MATCH($C627,'Policy Characteristics'!$C:$C,0))),"",INDEX('Policy Characteristics'!K:K,MATCH($C627,'Policy Characteristics'!$C:$C,0)))</f>
        <v>ccs.html#ccs</v>
      </c>
      <c r="R627" s="354" t="str">
        <f>IF(ISBLANK(INDEX('Policy Characteristics'!L:L,MATCH($C627,'Policy Characteristics'!$C:$C,0))),"",INDEX('Policy Characteristics'!L:L,MATCH($C627,'Policy Characteristics'!$C:$C,0)))</f>
        <v>carbon-capture-and-sequestration.html</v>
      </c>
    </row>
    <row r="628" spans="1:18" ht="20" customHeight="1">
      <c r="A628" s="354" t="str">
        <f>IF(ISBLANK(INDEX('Policy Characteristics'!A:A,MATCH($C628,'Policy Characteristics'!$C:$C,0))),"",INDEX('Policy Characteristics'!A:A,MATCH($C628,'Policy Characteristics'!$C:$C,0)))</f>
        <v>Industry</v>
      </c>
      <c r="B628" s="366" t="str">
        <f>IF(ISBLANK(INDEX('Policy Characteristics'!B:B,MATCH($C628,'Policy Characteristics'!$C:$C,0))),"",INDEX('Policy Characteristics'!B:B,MATCH($C628,'Policy Characteristics'!$C:$C,0)))</f>
        <v>Carbon Capture and Sequestration</v>
      </c>
      <c r="C628" s="354" t="str">
        <f t="shared" si="34"/>
        <v>Industry Sector Fraction of Potential Additional CCS Achieved</v>
      </c>
      <c r="D628" s="348" t="s">
        <v>806</v>
      </c>
      <c r="E628" s="348" t="s">
        <v>834</v>
      </c>
      <c r="F628" t="s">
        <v>807</v>
      </c>
      <c r="G628" s="253" t="s">
        <v>835</v>
      </c>
      <c r="H628" s="18">
        <v>930</v>
      </c>
      <c r="I628" s="367" t="s">
        <v>670</v>
      </c>
      <c r="J628" s="368" t="str">
        <f>IF(ISBLANK(INDEX('Policy Characteristics'!D:D,MATCH($C628,'Policy Characteristics'!$C:$C,0))),"",INDEX('Policy Characteristics'!D:D,MATCH($C628,'Policy Characteristics'!$C:$C,0)))</f>
        <v>Industry CCS</v>
      </c>
      <c r="K628" s="354"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4" t="str">
        <f>IF(ISBLANK(INDEX('Policy Characteristics'!I:I,MATCH($C628,'Policy Characteristics'!$C:$C,0))),"",INDEX('Policy Characteristics'!I:I,MATCH($C628,'Policy Characteristics'!$C:$C,0)))</f>
        <v>% of CO2 captured</v>
      </c>
      <c r="P628" s="3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4" t="str">
        <f>IF(ISBLANK(INDEX('Policy Characteristics'!K:K,MATCH($C628,'Policy Characteristics'!$C:$C,0))),"",INDEX('Policy Characteristics'!K:K,MATCH($C628,'Policy Characteristics'!$C:$C,0)))</f>
        <v>ccs.html#ccs</v>
      </c>
      <c r="R628" s="354" t="str">
        <f>IF(ISBLANK(INDEX('Policy Characteristics'!L:L,MATCH($C628,'Policy Characteristics'!$C:$C,0))),"",INDEX('Policy Characteristics'!L:L,MATCH($C628,'Policy Characteristics'!$C:$C,0)))</f>
        <v>carbon-capture-and-sequestration.html</v>
      </c>
    </row>
    <row r="629" spans="1:18" ht="20" customHeight="1">
      <c r="A629" s="354" t="str">
        <f>IF(ISBLANK(INDEX('Policy Characteristics'!A:A,MATCH($C629,'Policy Characteristics'!$C:$C,0))),"",INDEX('Policy Characteristics'!A:A,MATCH($C629,'Policy Characteristics'!$C:$C,0)))</f>
        <v>Industry</v>
      </c>
      <c r="B629" s="366" t="str">
        <f>IF(ISBLANK(INDEX('Policy Characteristics'!B:B,MATCH($C629,'Policy Characteristics'!$C:$C,0))),"",INDEX('Policy Characteristics'!B:B,MATCH($C629,'Policy Characteristics'!$C:$C,0)))</f>
        <v>Carbon Capture and Sequestration</v>
      </c>
      <c r="C629" s="354" t="str">
        <f t="shared" si="34"/>
        <v>Industry Sector Fraction of Potential Additional CCS Achieved</v>
      </c>
      <c r="D629" s="348" t="s">
        <v>806</v>
      </c>
      <c r="E629" s="348" t="s">
        <v>836</v>
      </c>
      <c r="F629" t="s">
        <v>807</v>
      </c>
      <c r="G629" s="253" t="s">
        <v>837</v>
      </c>
      <c r="H629" s="18">
        <v>931</v>
      </c>
      <c r="I629" s="369" t="s">
        <v>680</v>
      </c>
      <c r="J629" s="368" t="str">
        <f>IF(ISBLANK(INDEX('Policy Characteristics'!D:D,MATCH($C629,'Policy Characteristics'!$C:$C,0))),"",INDEX('Policy Characteristics'!D:D,MATCH($C629,'Policy Characteristics'!$C:$C,0)))</f>
        <v>Industry CCS</v>
      </c>
      <c r="K629" s="354"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4" t="str">
        <f>IF(ISBLANK(INDEX('Policy Characteristics'!I:I,MATCH($C629,'Policy Characteristics'!$C:$C,0))),"",INDEX('Policy Characteristics'!I:I,MATCH($C629,'Policy Characteristics'!$C:$C,0)))</f>
        <v>% of CO2 captured</v>
      </c>
      <c r="P629" s="3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4" t="str">
        <f>IF(ISBLANK(INDEX('Policy Characteristics'!K:K,MATCH($C629,'Policy Characteristics'!$C:$C,0))),"",INDEX('Policy Characteristics'!K:K,MATCH($C629,'Policy Characteristics'!$C:$C,0)))</f>
        <v>ccs.html#ccs</v>
      </c>
      <c r="R629" s="354" t="str">
        <f>IF(ISBLANK(INDEX('Policy Characteristics'!L:L,MATCH($C629,'Policy Characteristics'!$C:$C,0))),"",INDEX('Policy Characteristics'!L:L,MATCH($C629,'Policy Characteristics'!$C:$C,0)))</f>
        <v>carbon-capture-and-sequestration.html</v>
      </c>
    </row>
    <row r="630" spans="1:18" ht="20" customHeight="1">
      <c r="A630" s="354" t="str">
        <f>IF(ISBLANK(INDEX('Policy Characteristics'!A:A,MATCH($C630,'Policy Characteristics'!$C:$C,0))),"",INDEX('Policy Characteristics'!A:A,MATCH($C630,'Policy Characteristics'!$C:$C,0)))</f>
        <v>Industry</v>
      </c>
      <c r="B630" s="366" t="str">
        <f>IF(ISBLANK(INDEX('Policy Characteristics'!B:B,MATCH($C630,'Policy Characteristics'!$C:$C,0))),"",INDEX('Policy Characteristics'!B:B,MATCH($C630,'Policy Characteristics'!$C:$C,0)))</f>
        <v>Carbon Capture and Sequestration</v>
      </c>
      <c r="C630" s="354" t="str">
        <f t="shared" si="34"/>
        <v>Industry Sector Fraction of Potential Additional CCS Achieved</v>
      </c>
      <c r="D630" s="348" t="s">
        <v>808</v>
      </c>
      <c r="E630" s="348" t="s">
        <v>834</v>
      </c>
      <c r="F630" t="s">
        <v>809</v>
      </c>
      <c r="G630" s="253" t="s">
        <v>835</v>
      </c>
      <c r="H630" s="18">
        <v>932</v>
      </c>
      <c r="I630" s="367" t="s">
        <v>670</v>
      </c>
      <c r="J630" s="368" t="str">
        <f>IF(ISBLANK(INDEX('Policy Characteristics'!D:D,MATCH($C630,'Policy Characteristics'!$C:$C,0))),"",INDEX('Policy Characteristics'!D:D,MATCH($C630,'Policy Characteristics'!$C:$C,0)))</f>
        <v>Industry CCS</v>
      </c>
      <c r="K630" s="354"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4" t="str">
        <f>IF(ISBLANK(INDEX('Policy Characteristics'!I:I,MATCH($C630,'Policy Characteristics'!$C:$C,0))),"",INDEX('Policy Characteristics'!I:I,MATCH($C630,'Policy Characteristics'!$C:$C,0)))</f>
        <v>% of CO2 captured</v>
      </c>
      <c r="P630" s="3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4" t="str">
        <f>IF(ISBLANK(INDEX('Policy Characteristics'!K:K,MATCH($C630,'Policy Characteristics'!$C:$C,0))),"",INDEX('Policy Characteristics'!K:K,MATCH($C630,'Policy Characteristics'!$C:$C,0)))</f>
        <v>ccs.html#ccs</v>
      </c>
      <c r="R630" s="354" t="str">
        <f>IF(ISBLANK(INDEX('Policy Characteristics'!L:L,MATCH($C630,'Policy Characteristics'!$C:$C,0))),"",INDEX('Policy Characteristics'!L:L,MATCH($C630,'Policy Characteristics'!$C:$C,0)))</f>
        <v>carbon-capture-and-sequestration.html</v>
      </c>
    </row>
    <row r="631" spans="1:18" ht="20" customHeight="1">
      <c r="A631" s="354" t="str">
        <f>IF(ISBLANK(INDEX('Policy Characteristics'!A:A,MATCH($C631,'Policy Characteristics'!$C:$C,0))),"",INDEX('Policy Characteristics'!A:A,MATCH($C631,'Policy Characteristics'!$C:$C,0)))</f>
        <v>Industry</v>
      </c>
      <c r="B631" s="366" t="str">
        <f>IF(ISBLANK(INDEX('Policy Characteristics'!B:B,MATCH($C631,'Policy Characteristics'!$C:$C,0))),"",INDEX('Policy Characteristics'!B:B,MATCH($C631,'Policy Characteristics'!$C:$C,0)))</f>
        <v>Carbon Capture and Sequestration</v>
      </c>
      <c r="C631" s="354" t="str">
        <f t="shared" si="34"/>
        <v>Industry Sector Fraction of Potential Additional CCS Achieved</v>
      </c>
      <c r="D631" s="348" t="s">
        <v>808</v>
      </c>
      <c r="E631" s="348" t="s">
        <v>836</v>
      </c>
      <c r="F631" t="s">
        <v>809</v>
      </c>
      <c r="G631" s="253" t="s">
        <v>837</v>
      </c>
      <c r="H631" s="18">
        <v>933</v>
      </c>
      <c r="I631" s="367" t="s">
        <v>670</v>
      </c>
      <c r="J631" s="368" t="str">
        <f>IF(ISBLANK(INDEX('Policy Characteristics'!D:D,MATCH($C631,'Policy Characteristics'!$C:$C,0))),"",INDEX('Policy Characteristics'!D:D,MATCH($C631,'Policy Characteristics'!$C:$C,0)))</f>
        <v>Industry CCS</v>
      </c>
      <c r="K631" s="354" t="str">
        <f>IF(ISBLANK(INDEX('Policy Characteristics'!E:E,MATCH($C631,'Policy Characteristics'!$C:$C,0))),"",INDEX('Policy Characteristics'!E:E,MATCH($C631,'Policy Characteristics'!$C:$C,0)))</f>
        <v>indst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0.01</v>
      </c>
      <c r="O631" s="354" t="str">
        <f>IF(ISBLANK(INDEX('Policy Characteristics'!I:I,MATCH($C631,'Policy Characteristics'!$C:$C,0))),"",INDEX('Policy Characteristics'!I:I,MATCH($C631,'Policy Characteristics'!$C:$C,0)))</f>
        <v>% of CO2 captured</v>
      </c>
      <c r="P631" s="3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1" s="354" t="str">
        <f>IF(ISBLANK(INDEX('Policy Characteristics'!K:K,MATCH($C631,'Policy Characteristics'!$C:$C,0))),"",INDEX('Policy Characteristics'!K:K,MATCH($C631,'Policy Characteristics'!$C:$C,0)))</f>
        <v>ccs.html#ccs</v>
      </c>
      <c r="R631" s="354" t="str">
        <f>IF(ISBLANK(INDEX('Policy Characteristics'!L:L,MATCH($C631,'Policy Characteristics'!$C:$C,0))),"",INDEX('Policy Characteristics'!L:L,MATCH($C631,'Policy Characteristics'!$C:$C,0)))</f>
        <v>carbon-capture-and-sequestration.html</v>
      </c>
    </row>
    <row r="632" spans="1:18" ht="20" customHeight="1">
      <c r="A632" s="354" t="str">
        <f>IF(ISBLANK(INDEX('Policy Characteristics'!A:A,MATCH($C632,'Policy Characteristics'!$C:$C,0))),"",INDEX('Policy Characteristics'!A:A,MATCH($C632,'Policy Characteristics'!$C:$C,0)))</f>
        <v>Industry</v>
      </c>
      <c r="B632" s="366" t="str">
        <f>IF(ISBLANK(INDEX('Policy Characteristics'!B:B,MATCH($C632,'Policy Characteristics'!$C:$C,0))),"",INDEX('Policy Characteristics'!B:B,MATCH($C632,'Policy Characteristics'!$C:$C,0)))</f>
        <v>Carbon Capture and Sequestration</v>
      </c>
      <c r="C632" s="354" t="str">
        <f t="shared" si="34"/>
        <v>Industry Sector Fraction of Potential Additional CCS Achieved</v>
      </c>
      <c r="D632" s="348" t="s">
        <v>810</v>
      </c>
      <c r="E632" s="348" t="s">
        <v>834</v>
      </c>
      <c r="F632" t="s">
        <v>811</v>
      </c>
      <c r="G632" s="253" t="s">
        <v>835</v>
      </c>
      <c r="H632" s="18">
        <v>934</v>
      </c>
      <c r="I632" s="367" t="s">
        <v>670</v>
      </c>
      <c r="J632" s="368" t="str">
        <f>IF(ISBLANK(INDEX('Policy Characteristics'!D:D,MATCH($C632,'Policy Characteristics'!$C:$C,0))),"",INDEX('Policy Characteristics'!D:D,MATCH($C632,'Policy Characteristics'!$C:$C,0)))</f>
        <v>Industry CCS</v>
      </c>
      <c r="K632" s="354" t="str">
        <f>IF(ISBLANK(INDEX('Policy Characteristics'!E:E,MATCH($C632,'Policy Characteristics'!$C:$C,0))),"",INDEX('Policy Characteristics'!E:E,MATCH($C632,'Policy Characteristics'!$C:$C,0)))</f>
        <v>indst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0.01</v>
      </c>
      <c r="O632" s="354" t="str">
        <f>IF(ISBLANK(INDEX('Policy Characteristics'!I:I,MATCH($C632,'Policy Characteristics'!$C:$C,0))),"",INDEX('Policy Characteristics'!I:I,MATCH($C632,'Policy Characteristics'!$C:$C,0)))</f>
        <v>% of CO2 captured</v>
      </c>
      <c r="P632" s="3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2" s="354" t="str">
        <f>IF(ISBLANK(INDEX('Policy Characteristics'!K:K,MATCH($C632,'Policy Characteristics'!$C:$C,0))),"",INDEX('Policy Characteristics'!K:K,MATCH($C632,'Policy Characteristics'!$C:$C,0)))</f>
        <v>ccs.html#ccs</v>
      </c>
      <c r="R632" s="354" t="str">
        <f>IF(ISBLANK(INDEX('Policy Characteristics'!L:L,MATCH($C632,'Policy Characteristics'!$C:$C,0))),"",INDEX('Policy Characteristics'!L:L,MATCH($C632,'Policy Characteristics'!$C:$C,0)))</f>
        <v>carbon-capture-and-sequestration.html</v>
      </c>
    </row>
    <row r="633" spans="1:18" ht="20" customHeight="1">
      <c r="A633" s="354" t="str">
        <f>IF(ISBLANK(INDEX('Policy Characteristics'!A:A,MATCH($C633,'Policy Characteristics'!$C:$C,0))),"",INDEX('Policy Characteristics'!A:A,MATCH($C633,'Policy Characteristics'!$C:$C,0)))</f>
        <v>Industry</v>
      </c>
      <c r="B633" s="366" t="str">
        <f>IF(ISBLANK(INDEX('Policy Characteristics'!B:B,MATCH($C633,'Policy Characteristics'!$C:$C,0))),"",INDEX('Policy Characteristics'!B:B,MATCH($C633,'Policy Characteristics'!$C:$C,0)))</f>
        <v>Carbon Capture and Sequestration</v>
      </c>
      <c r="C633" s="354" t="str">
        <f t="shared" si="34"/>
        <v>Industry Sector Fraction of Potential Additional CCS Achieved</v>
      </c>
      <c r="D633" s="348" t="s">
        <v>810</v>
      </c>
      <c r="E633" s="348" t="s">
        <v>836</v>
      </c>
      <c r="F633" t="s">
        <v>811</v>
      </c>
      <c r="G633" s="253" t="s">
        <v>837</v>
      </c>
      <c r="H633" s="18">
        <v>935</v>
      </c>
      <c r="I633" s="367" t="s">
        <v>670</v>
      </c>
      <c r="J633" s="368" t="str">
        <f>IF(ISBLANK(INDEX('Policy Characteristics'!D:D,MATCH($C633,'Policy Characteristics'!$C:$C,0))),"",INDEX('Policy Characteristics'!D:D,MATCH($C633,'Policy Characteristics'!$C:$C,0)))</f>
        <v>Industry CCS</v>
      </c>
      <c r="K633" s="354" t="str">
        <f>IF(ISBLANK(INDEX('Policy Characteristics'!E:E,MATCH($C633,'Policy Characteristics'!$C:$C,0))),"",INDEX('Policy Characteristics'!E:E,MATCH($C633,'Policy Characteristics'!$C:$C,0)))</f>
        <v>indst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0.01</v>
      </c>
      <c r="O633" s="354" t="str">
        <f>IF(ISBLANK(INDEX('Policy Characteristics'!I:I,MATCH($C633,'Policy Characteristics'!$C:$C,0))),"",INDEX('Policy Characteristics'!I:I,MATCH($C633,'Policy Characteristics'!$C:$C,0)))</f>
        <v>% of CO2 captured</v>
      </c>
      <c r="P633" s="3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3" s="354" t="str">
        <f>IF(ISBLANK(INDEX('Policy Characteristics'!K:K,MATCH($C633,'Policy Characteristics'!$C:$C,0))),"",INDEX('Policy Characteristics'!K:K,MATCH($C633,'Policy Characteristics'!$C:$C,0)))</f>
        <v>ccs.html#ccs</v>
      </c>
      <c r="R633" s="354" t="str">
        <f>IF(ISBLANK(INDEX('Policy Characteristics'!L:L,MATCH($C633,'Policy Characteristics'!$C:$C,0))),"",INDEX('Policy Characteristics'!L:L,MATCH($C633,'Policy Characteristics'!$C:$C,0)))</f>
        <v>carbon-capture-and-sequestration.html</v>
      </c>
    </row>
    <row r="634" spans="1:18" ht="20" customHeight="1">
      <c r="A634" s="354" t="str">
        <f>IF(ISBLANK(INDEX('Policy Characteristics'!A:A,MATCH($C634,'Policy Characteristics'!$C:$C,0))),"",INDEX('Policy Characteristics'!A:A,MATCH($C634,'Policy Characteristics'!$C:$C,0)))</f>
        <v>Industry</v>
      </c>
      <c r="B634" s="366" t="str">
        <f>IF(ISBLANK(INDEX('Policy Characteristics'!B:B,MATCH($C634,'Policy Characteristics'!$C:$C,0))),"",INDEX('Policy Characteristics'!B:B,MATCH($C634,'Policy Characteristics'!$C:$C,0)))</f>
        <v>Carbon Capture and Sequestration</v>
      </c>
      <c r="C634" s="354" t="str">
        <f t="shared" si="34"/>
        <v>Industry Sector Fraction of Potential Additional CCS Achieved</v>
      </c>
      <c r="D634" s="348" t="s">
        <v>812</v>
      </c>
      <c r="E634" s="348" t="s">
        <v>834</v>
      </c>
      <c r="F634" t="s">
        <v>813</v>
      </c>
      <c r="G634" s="253" t="s">
        <v>835</v>
      </c>
      <c r="H634" s="18">
        <v>936</v>
      </c>
      <c r="I634" s="367" t="s">
        <v>670</v>
      </c>
      <c r="J634" s="368" t="str">
        <f>IF(ISBLANK(INDEX('Policy Characteristics'!D:D,MATCH($C634,'Policy Characteristics'!$C:$C,0))),"",INDEX('Policy Characteristics'!D:D,MATCH($C634,'Policy Characteristics'!$C:$C,0)))</f>
        <v>Industry CCS</v>
      </c>
      <c r="K634" s="354" t="str">
        <f>IF(ISBLANK(INDEX('Policy Characteristics'!E:E,MATCH($C634,'Policy Characteristics'!$C:$C,0))),"",INDEX('Policy Characteristics'!E:E,MATCH($C634,'Policy Characteristics'!$C:$C,0)))</f>
        <v>indst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0.01</v>
      </c>
      <c r="O634" s="354" t="str">
        <f>IF(ISBLANK(INDEX('Policy Characteristics'!I:I,MATCH($C634,'Policy Characteristics'!$C:$C,0))),"",INDEX('Policy Characteristics'!I:I,MATCH($C634,'Policy Characteristics'!$C:$C,0)))</f>
        <v>% of CO2 captured</v>
      </c>
      <c r="P634" s="354"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4" s="354" t="str">
        <f>IF(ISBLANK(INDEX('Policy Characteristics'!K:K,MATCH($C634,'Policy Characteristics'!$C:$C,0))),"",INDEX('Policy Characteristics'!K:K,MATCH($C634,'Policy Characteristics'!$C:$C,0)))</f>
        <v>ccs.html#ccs</v>
      </c>
      <c r="R634" s="354" t="str">
        <f>IF(ISBLANK(INDEX('Policy Characteristics'!L:L,MATCH($C634,'Policy Characteristics'!$C:$C,0))),"",INDEX('Policy Characteristics'!L:L,MATCH($C634,'Policy Characteristics'!$C:$C,0)))</f>
        <v>carbon-capture-and-sequestration.html</v>
      </c>
    </row>
    <row r="635" spans="1:18" ht="20" customHeight="1">
      <c r="A635" s="371"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371" t="str">
        <f t="shared" si="34"/>
        <v>Industry Sector Fraction of Potential Additional CCS Achieved</v>
      </c>
      <c r="D635" s="373" t="s">
        <v>812</v>
      </c>
      <c r="E635" s="373" t="s">
        <v>836</v>
      </c>
      <c r="F635" s="374" t="s">
        <v>813</v>
      </c>
      <c r="G635" s="375" t="s">
        <v>837</v>
      </c>
      <c r="H635" s="376">
        <v>937</v>
      </c>
      <c r="I635" s="369" t="s">
        <v>670</v>
      </c>
      <c r="J635" s="368" t="str">
        <f>IF(ISBLANK(INDEX('Policy Characteristics'!D:D,MATCH($C635,'Policy Characteristics'!$C:$C,0))),"",INDEX('Policy Characteristics'!D:D,MATCH($C635,'Policy Characteristics'!$C:$C,0)))</f>
        <v>Industry CCS</v>
      </c>
      <c r="K635" s="354" t="str">
        <f>IF(ISBLANK(INDEX('Policy Characteristics'!E:E,MATCH($C635,'Policy Characteristics'!$C:$C,0))),"",INDEX('Policy Characteristics'!E:E,MATCH($C635,'Policy Characteristics'!$C:$C,0)))</f>
        <v>indst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0.01</v>
      </c>
      <c r="O635" s="354" t="str">
        <f>IF(ISBLANK(INDEX('Policy Characteristics'!I:I,MATCH($C635,'Policy Characteristics'!$C:$C,0))),"",INDEX('Policy Characteristics'!I:I,MATCH($C635,'Policy Characteristics'!$C:$C,0)))</f>
        <v>% of CO2 captured</v>
      </c>
      <c r="P635" s="354"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5" s="354" t="str">
        <f>IF(ISBLANK(INDEX('Policy Characteristics'!K:K,MATCH($C635,'Policy Characteristics'!$C:$C,0))),"",INDEX('Policy Characteristics'!K:K,MATCH($C635,'Policy Characteristics'!$C:$C,0)))</f>
        <v>ccs.html#ccs</v>
      </c>
      <c r="R635" s="354" t="str">
        <f>IF(ISBLANK(INDEX('Policy Characteristics'!L:L,MATCH($C635,'Policy Characteristics'!$C:$C,0))),"",INDEX('Policy Characteristics'!L:L,MATCH($C635,'Policy Characteristics'!$C:$C,0)))</f>
        <v>carbon-capture-and-sequestration.html</v>
      </c>
    </row>
    <row r="636" spans="1:18" ht="20" customHeight="1">
      <c r="A636" s="354" t="str">
        <f>IF(ISBLANK(INDEX('Policy Characteristics'!A:A,MATCH($C636,'Policy Characteristics'!$C:$C,0))),"",INDEX('Policy Characteristics'!A:A,MATCH($C636,'Policy Characteristics'!$C:$C,0)))</f>
        <v>Industry</v>
      </c>
      <c r="B636" s="366" t="str">
        <f>IF(ISBLANK(INDEX('Policy Characteristics'!B:B,MATCH($C636,'Policy Characteristics'!$C:$C,0))),"",INDEX('Policy Characteristics'!B:B,MATCH($C636,'Policy Characteristics'!$C:$C,0)))</f>
        <v>Carbon Capture and Sequestration</v>
      </c>
      <c r="C636" s="354" t="str">
        <f t="shared" si="34"/>
        <v>Industry Sector Fraction of Potential Additional CCS Achieved</v>
      </c>
      <c r="D636" s="348" t="s">
        <v>814</v>
      </c>
      <c r="E636" s="348" t="s">
        <v>834</v>
      </c>
      <c r="F636" t="s">
        <v>815</v>
      </c>
      <c r="G636" s="253" t="s">
        <v>835</v>
      </c>
      <c r="H636" s="18">
        <v>938</v>
      </c>
      <c r="I636" s="367" t="s">
        <v>670</v>
      </c>
      <c r="J636" s="368" t="str">
        <f>IF(ISBLANK(INDEX('Policy Characteristics'!D:D,MATCH($C636,'Policy Characteristics'!$C:$C,0))),"",INDEX('Policy Characteristics'!D:D,MATCH($C636,'Policy Characteristics'!$C:$C,0)))</f>
        <v>Industry CCS</v>
      </c>
      <c r="K636" s="354" t="str">
        <f>IF(ISBLANK(INDEX('Policy Characteristics'!E:E,MATCH($C636,'Policy Characteristics'!$C:$C,0))),"",INDEX('Policy Characteristics'!E:E,MATCH($C636,'Policy Characteristics'!$C:$C,0)))</f>
        <v>indst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0.01</v>
      </c>
      <c r="O636" s="354" t="str">
        <f>IF(ISBLANK(INDEX('Policy Characteristics'!I:I,MATCH($C636,'Policy Characteristics'!$C:$C,0))),"",INDEX('Policy Characteristics'!I:I,MATCH($C636,'Policy Characteristics'!$C:$C,0)))</f>
        <v>% of CO2 captured</v>
      </c>
      <c r="P636" s="354"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6" s="354" t="str">
        <f>IF(ISBLANK(INDEX('Policy Characteristics'!K:K,MATCH($C636,'Policy Characteristics'!$C:$C,0))),"",INDEX('Policy Characteristics'!K:K,MATCH($C636,'Policy Characteristics'!$C:$C,0)))</f>
        <v>ccs.html#ccs</v>
      </c>
      <c r="R636" s="354" t="str">
        <f>IF(ISBLANK(INDEX('Policy Characteristics'!L:L,MATCH($C636,'Policy Characteristics'!$C:$C,0))),"",INDEX('Policy Characteristics'!L:L,MATCH($C636,'Policy Characteristics'!$C:$C,0)))</f>
        <v>carbon-capture-and-sequestration.html</v>
      </c>
    </row>
    <row r="637" spans="1:18" ht="20" customHeight="1">
      <c r="A637" s="354" t="str">
        <f>IF(ISBLANK(INDEX('Policy Characteristics'!A:A,MATCH($C637,'Policy Characteristics'!$C:$C,0))),"",INDEX('Policy Characteristics'!A:A,MATCH($C637,'Policy Characteristics'!$C:$C,0)))</f>
        <v>Industry</v>
      </c>
      <c r="B637" s="366" t="str">
        <f>IF(ISBLANK(INDEX('Policy Characteristics'!B:B,MATCH($C637,'Policy Characteristics'!$C:$C,0))),"",INDEX('Policy Characteristics'!B:B,MATCH($C637,'Policy Characteristics'!$C:$C,0)))</f>
        <v>Carbon Capture and Sequestration</v>
      </c>
      <c r="C637" s="354" t="str">
        <f t="shared" si="34"/>
        <v>Industry Sector Fraction of Potential Additional CCS Achieved</v>
      </c>
      <c r="D637" s="348" t="s">
        <v>814</v>
      </c>
      <c r="E637" s="348" t="s">
        <v>836</v>
      </c>
      <c r="F637" t="s">
        <v>815</v>
      </c>
      <c r="G637" s="253" t="s">
        <v>837</v>
      </c>
      <c r="H637" s="18">
        <v>939</v>
      </c>
      <c r="I637" s="369" t="s">
        <v>680</v>
      </c>
      <c r="J637" s="368" t="str">
        <f>IF(ISBLANK(INDEX('Policy Characteristics'!D:D,MATCH($C637,'Policy Characteristics'!$C:$C,0))),"",INDEX('Policy Characteristics'!D:D,MATCH($C637,'Policy Characteristics'!$C:$C,0)))</f>
        <v>Industry CCS</v>
      </c>
      <c r="K637" s="354" t="str">
        <f>IF(ISBLANK(INDEX('Policy Characteristics'!E:E,MATCH($C637,'Policy Characteristics'!$C:$C,0))),"",INDEX('Policy Characteristics'!E:E,MATCH($C637,'Policy Characteristics'!$C:$C,0)))</f>
        <v>indst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0.01</v>
      </c>
      <c r="O637" s="354" t="str">
        <f>IF(ISBLANK(INDEX('Policy Characteristics'!I:I,MATCH($C637,'Policy Characteristics'!$C:$C,0))),"",INDEX('Policy Characteristics'!I:I,MATCH($C637,'Policy Characteristics'!$C:$C,0)))</f>
        <v>% of CO2 captured</v>
      </c>
      <c r="P637" s="354"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7" s="354" t="str">
        <f>IF(ISBLANK(INDEX('Policy Characteristics'!K:K,MATCH($C637,'Policy Characteristics'!$C:$C,0))),"",INDEX('Policy Characteristics'!K:K,MATCH($C637,'Policy Characteristics'!$C:$C,0)))</f>
        <v>ccs.html#ccs</v>
      </c>
      <c r="R637" s="354" t="str">
        <f>IF(ISBLANK(INDEX('Policy Characteristics'!L:L,MATCH($C637,'Policy Characteristics'!$C:$C,0))),"",INDEX('Policy Characteristics'!L:L,MATCH($C637,'Policy Characteristics'!$C:$C,0)))</f>
        <v>carbon-capture-and-sequestration.html</v>
      </c>
    </row>
    <row r="638" spans="1:18" ht="20" customHeight="1">
      <c r="A638" s="354" t="str">
        <f>IF(ISBLANK(INDEX('Policy Characteristics'!A:A,MATCH($C638,'Policy Characteristics'!$C:$C,0))),"",INDEX('Policy Characteristics'!A:A,MATCH($C638,'Policy Characteristics'!$C:$C,0)))</f>
        <v>Industry</v>
      </c>
      <c r="B638" s="366" t="str">
        <f>IF(ISBLANK(INDEX('Policy Characteristics'!B:B,MATCH($C638,'Policy Characteristics'!$C:$C,0))),"",INDEX('Policy Characteristics'!B:B,MATCH($C638,'Policy Characteristics'!$C:$C,0)))</f>
        <v>Carbon Capture and Sequestration</v>
      </c>
      <c r="C638" s="354" t="str">
        <f t="shared" si="34"/>
        <v>Industry Sector Fraction of Potential Additional CCS Achieved</v>
      </c>
      <c r="D638" s="348" t="s">
        <v>816</v>
      </c>
      <c r="E638" s="348" t="s">
        <v>834</v>
      </c>
      <c r="F638" t="s">
        <v>817</v>
      </c>
      <c r="G638" s="253" t="s">
        <v>835</v>
      </c>
      <c r="H638" s="18">
        <v>940</v>
      </c>
      <c r="I638" s="367" t="s">
        <v>670</v>
      </c>
      <c r="J638" s="368" t="str">
        <f>IF(ISBLANK(INDEX('Policy Characteristics'!D:D,MATCH($C638,'Policy Characteristics'!$C:$C,0))),"",INDEX('Policy Characteristics'!D:D,MATCH($C638,'Policy Characteristics'!$C:$C,0)))</f>
        <v>Industry CCS</v>
      </c>
      <c r="K638" s="354" t="str">
        <f>IF(ISBLANK(INDEX('Policy Characteristics'!E:E,MATCH($C638,'Policy Characteristics'!$C:$C,0))),"",INDEX('Policy Characteristics'!E:E,MATCH($C638,'Policy Characteristics'!$C:$C,0)))</f>
        <v>indst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0.01</v>
      </c>
      <c r="O638" s="354" t="str">
        <f>IF(ISBLANK(INDEX('Policy Characteristics'!I:I,MATCH($C638,'Policy Characteristics'!$C:$C,0))),"",INDEX('Policy Characteristics'!I:I,MATCH($C638,'Policy Characteristics'!$C:$C,0)))</f>
        <v>% of CO2 captured</v>
      </c>
      <c r="P638" s="354"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8" s="354" t="str">
        <f>IF(ISBLANK(INDEX('Policy Characteristics'!K:K,MATCH($C638,'Policy Characteristics'!$C:$C,0))),"",INDEX('Policy Characteristics'!K:K,MATCH($C638,'Policy Characteristics'!$C:$C,0)))</f>
        <v>ccs.html#ccs</v>
      </c>
      <c r="R638" s="354" t="str">
        <f>IF(ISBLANK(INDEX('Policy Characteristics'!L:L,MATCH($C638,'Policy Characteristics'!$C:$C,0))),"",INDEX('Policy Characteristics'!L:L,MATCH($C638,'Policy Characteristics'!$C:$C,0)))</f>
        <v>carbon-capture-and-sequestration.html</v>
      </c>
    </row>
    <row r="639" spans="1:18" ht="20" customHeight="1">
      <c r="A639" s="354" t="str">
        <f>IF(ISBLANK(INDEX('Policy Characteristics'!A:A,MATCH($C639,'Policy Characteristics'!$C:$C,0))),"",INDEX('Policy Characteristics'!A:A,MATCH($C639,'Policy Characteristics'!$C:$C,0)))</f>
        <v>Industry</v>
      </c>
      <c r="B639" s="366" t="str">
        <f>IF(ISBLANK(INDEX('Policy Characteristics'!B:B,MATCH($C639,'Policy Characteristics'!$C:$C,0))),"",INDEX('Policy Characteristics'!B:B,MATCH($C639,'Policy Characteristics'!$C:$C,0)))</f>
        <v>Carbon Capture and Sequestration</v>
      </c>
      <c r="C639" s="354" t="str">
        <f t="shared" si="34"/>
        <v>Industry Sector Fraction of Potential Additional CCS Achieved</v>
      </c>
      <c r="D639" s="348" t="s">
        <v>816</v>
      </c>
      <c r="E639" s="348" t="s">
        <v>836</v>
      </c>
      <c r="F639" t="s">
        <v>817</v>
      </c>
      <c r="G639" s="253" t="s">
        <v>837</v>
      </c>
      <c r="H639" s="18">
        <v>941</v>
      </c>
      <c r="I639" s="369" t="s">
        <v>680</v>
      </c>
      <c r="J639" s="368" t="str">
        <f>IF(ISBLANK(INDEX('Policy Characteristics'!D:D,MATCH($C639,'Policy Characteristics'!$C:$C,0))),"",INDEX('Policy Characteristics'!D:D,MATCH($C639,'Policy Characteristics'!$C:$C,0)))</f>
        <v>Industry CCS</v>
      </c>
      <c r="K639" s="354" t="str">
        <f>IF(ISBLANK(INDEX('Policy Characteristics'!E:E,MATCH($C639,'Policy Characteristics'!$C:$C,0))),"",INDEX('Policy Characteristics'!E:E,MATCH($C639,'Policy Characteristics'!$C:$C,0)))</f>
        <v>indst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0.01</v>
      </c>
      <c r="O639" s="354" t="str">
        <f>IF(ISBLANK(INDEX('Policy Characteristics'!I:I,MATCH($C639,'Policy Characteristics'!$C:$C,0))),"",INDEX('Policy Characteristics'!I:I,MATCH($C639,'Policy Characteristics'!$C:$C,0)))</f>
        <v>% of CO2 captured</v>
      </c>
      <c r="P639" s="354"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9" s="354" t="str">
        <f>IF(ISBLANK(INDEX('Policy Characteristics'!K:K,MATCH($C639,'Policy Characteristics'!$C:$C,0))),"",INDEX('Policy Characteristics'!K:K,MATCH($C639,'Policy Characteristics'!$C:$C,0)))</f>
        <v>ccs.html#ccs</v>
      </c>
      <c r="R639" s="354" t="str">
        <f>IF(ISBLANK(INDEX('Policy Characteristics'!L:L,MATCH($C639,'Policy Characteristics'!$C:$C,0))),"",INDEX('Policy Characteristics'!L:L,MATCH($C639,'Policy Characteristics'!$C:$C,0)))</f>
        <v>carbon-capture-and-sequestration.html</v>
      </c>
    </row>
    <row r="640" spans="1:18" ht="20" customHeight="1">
      <c r="A640" s="354" t="str">
        <f>IF(ISBLANK(INDEX('Policy Characteristics'!A:A,MATCH($C640,'Policy Characteristics'!$C:$C,0))),"",INDEX('Policy Characteristics'!A:A,MATCH($C640,'Policy Characteristics'!$C:$C,0)))</f>
        <v>Industry</v>
      </c>
      <c r="B640" s="366" t="str">
        <f>IF(ISBLANK(INDEX('Policy Characteristics'!B:B,MATCH($C640,'Policy Characteristics'!$C:$C,0))),"",INDEX('Policy Characteristics'!B:B,MATCH($C640,'Policy Characteristics'!$C:$C,0)))</f>
        <v>Carbon Capture and Sequestration</v>
      </c>
      <c r="C640" s="354" t="str">
        <f t="shared" si="34"/>
        <v>Industry Sector Fraction of Potential Additional CCS Achieved</v>
      </c>
      <c r="D640" s="348" t="s">
        <v>818</v>
      </c>
      <c r="E640" s="348" t="s">
        <v>834</v>
      </c>
      <c r="F640" t="s">
        <v>819</v>
      </c>
      <c r="G640" s="253" t="s">
        <v>835</v>
      </c>
      <c r="H640" s="18">
        <v>942</v>
      </c>
      <c r="I640" s="367" t="s">
        <v>670</v>
      </c>
      <c r="J640" s="368" t="str">
        <f>IF(ISBLANK(INDEX('Policy Characteristics'!D:D,MATCH($C640,'Policy Characteristics'!$C:$C,0))),"",INDEX('Policy Characteristics'!D:D,MATCH($C640,'Policy Characteristics'!$C:$C,0)))</f>
        <v>Industry CCS</v>
      </c>
      <c r="K640" s="354" t="str">
        <f>IF(ISBLANK(INDEX('Policy Characteristics'!E:E,MATCH($C640,'Policy Characteristics'!$C:$C,0))),"",INDEX('Policy Characteristics'!E:E,MATCH($C640,'Policy Characteristics'!$C:$C,0)))</f>
        <v>indst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0.01</v>
      </c>
      <c r="O640" s="354" t="str">
        <f>IF(ISBLANK(INDEX('Policy Characteristics'!I:I,MATCH($C640,'Policy Characteristics'!$C:$C,0))),"",INDEX('Policy Characteristics'!I:I,MATCH($C640,'Policy Characteristics'!$C:$C,0)))</f>
        <v>% of CO2 captured</v>
      </c>
      <c r="P640" s="354"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0" s="354" t="str">
        <f>IF(ISBLANK(INDEX('Policy Characteristics'!K:K,MATCH($C640,'Policy Characteristics'!$C:$C,0))),"",INDEX('Policy Characteristics'!K:K,MATCH($C640,'Policy Characteristics'!$C:$C,0)))</f>
        <v>ccs.html#ccs</v>
      </c>
      <c r="R640" s="354" t="str">
        <f>IF(ISBLANK(INDEX('Policy Characteristics'!L:L,MATCH($C640,'Policy Characteristics'!$C:$C,0))),"",INDEX('Policy Characteristics'!L:L,MATCH($C640,'Policy Characteristics'!$C:$C,0)))</f>
        <v>carbon-capture-and-sequestration.html</v>
      </c>
    </row>
    <row r="641" spans="1:18" ht="20" customHeight="1">
      <c r="A641" s="354" t="str">
        <f>IF(ISBLANK(INDEX('Policy Characteristics'!A:A,MATCH($C641,'Policy Characteristics'!$C:$C,0))),"",INDEX('Policy Characteristics'!A:A,MATCH($C641,'Policy Characteristics'!$C:$C,0)))</f>
        <v>Industry</v>
      </c>
      <c r="B641" s="366" t="str">
        <f>IF(ISBLANK(INDEX('Policy Characteristics'!B:B,MATCH($C641,'Policy Characteristics'!$C:$C,0))),"",INDEX('Policy Characteristics'!B:B,MATCH($C641,'Policy Characteristics'!$C:$C,0)))</f>
        <v>Carbon Capture and Sequestration</v>
      </c>
      <c r="C641" s="354" t="str">
        <f t="shared" si="34"/>
        <v>Industry Sector Fraction of Potential Additional CCS Achieved</v>
      </c>
      <c r="D641" s="348" t="s">
        <v>818</v>
      </c>
      <c r="E641" s="348" t="s">
        <v>836</v>
      </c>
      <c r="F641" t="s">
        <v>819</v>
      </c>
      <c r="G641" s="253" t="s">
        <v>837</v>
      </c>
      <c r="H641" s="18">
        <v>943</v>
      </c>
      <c r="I641" s="369" t="s">
        <v>680</v>
      </c>
      <c r="J641" s="368" t="str">
        <f>IF(ISBLANK(INDEX('Policy Characteristics'!D:D,MATCH($C641,'Policy Characteristics'!$C:$C,0))),"",INDEX('Policy Characteristics'!D:D,MATCH($C641,'Policy Characteristics'!$C:$C,0)))</f>
        <v>Industry CCS</v>
      </c>
      <c r="K641" s="354" t="str">
        <f>IF(ISBLANK(INDEX('Policy Characteristics'!E:E,MATCH($C641,'Policy Characteristics'!$C:$C,0))),"",INDEX('Policy Characteristics'!E:E,MATCH($C641,'Policy Characteristics'!$C:$C,0)))</f>
        <v>indst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0.01</v>
      </c>
      <c r="O641" s="354" t="str">
        <f>IF(ISBLANK(INDEX('Policy Characteristics'!I:I,MATCH($C641,'Policy Characteristics'!$C:$C,0))),"",INDEX('Policy Characteristics'!I:I,MATCH($C641,'Policy Characteristics'!$C:$C,0)))</f>
        <v>% of CO2 captured</v>
      </c>
      <c r="P641" s="354"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1" s="354" t="str">
        <f>IF(ISBLANK(INDEX('Policy Characteristics'!K:K,MATCH($C641,'Policy Characteristics'!$C:$C,0))),"",INDEX('Policy Characteristics'!K:K,MATCH($C641,'Policy Characteristics'!$C:$C,0)))</f>
        <v>ccs.html#ccs</v>
      </c>
      <c r="R641" s="354" t="str">
        <f>IF(ISBLANK(INDEX('Policy Characteristics'!L:L,MATCH($C641,'Policy Characteristics'!$C:$C,0))),"",INDEX('Policy Characteristics'!L:L,MATCH($C641,'Policy Characteristics'!$C:$C,0)))</f>
        <v>carbon-capture-and-sequestration.html</v>
      </c>
    </row>
    <row r="642" spans="1:18" ht="20" customHeight="1">
      <c r="A642" s="354" t="str">
        <f>IF(ISBLANK(INDEX('Policy Characteristics'!A:A,MATCH($C642,'Policy Characteristics'!$C:$C,0))),"",INDEX('Policy Characteristics'!A:A,MATCH($C642,'Policy Characteristics'!$C:$C,0)))</f>
        <v>Industry</v>
      </c>
      <c r="B642" s="366" t="str">
        <f>IF(ISBLANK(INDEX('Policy Characteristics'!B:B,MATCH($C642,'Policy Characteristics'!$C:$C,0))),"",INDEX('Policy Characteristics'!B:B,MATCH($C642,'Policy Characteristics'!$C:$C,0)))</f>
        <v>Carbon Capture and Sequestration</v>
      </c>
      <c r="C642" s="354" t="str">
        <f t="shared" si="34"/>
        <v>Industry Sector Fraction of Potential Additional CCS Achieved</v>
      </c>
      <c r="D642" s="348" t="s">
        <v>820</v>
      </c>
      <c r="E642" s="348" t="s">
        <v>834</v>
      </c>
      <c r="F642" t="s">
        <v>821</v>
      </c>
      <c r="G642" s="253" t="s">
        <v>835</v>
      </c>
      <c r="H642" s="18">
        <v>944</v>
      </c>
      <c r="I642" s="367" t="s">
        <v>670</v>
      </c>
      <c r="J642" s="368" t="str">
        <f>IF(ISBLANK(INDEX('Policy Characteristics'!D:D,MATCH($C642,'Policy Characteristics'!$C:$C,0))),"",INDEX('Policy Characteristics'!D:D,MATCH($C642,'Policy Characteristics'!$C:$C,0)))</f>
        <v>Industry CCS</v>
      </c>
      <c r="K642" s="354" t="str">
        <f>IF(ISBLANK(INDEX('Policy Characteristics'!E:E,MATCH($C642,'Policy Characteristics'!$C:$C,0))),"",INDEX('Policy Characteristics'!E:E,MATCH($C642,'Policy Characteristics'!$C:$C,0)))</f>
        <v>indst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0.01</v>
      </c>
      <c r="O642" s="354" t="str">
        <f>IF(ISBLANK(INDEX('Policy Characteristics'!I:I,MATCH($C642,'Policy Characteristics'!$C:$C,0))),"",INDEX('Policy Characteristics'!I:I,MATCH($C642,'Policy Characteristics'!$C:$C,0)))</f>
        <v>% of CO2 captured</v>
      </c>
      <c r="P642" s="354"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2" s="354" t="str">
        <f>IF(ISBLANK(INDEX('Policy Characteristics'!K:K,MATCH($C642,'Policy Characteristics'!$C:$C,0))),"",INDEX('Policy Characteristics'!K:K,MATCH($C642,'Policy Characteristics'!$C:$C,0)))</f>
        <v>ccs.html#ccs</v>
      </c>
      <c r="R642" s="354" t="str">
        <f>IF(ISBLANK(INDEX('Policy Characteristics'!L:L,MATCH($C642,'Policy Characteristics'!$C:$C,0))),"",INDEX('Policy Characteristics'!L:L,MATCH($C642,'Policy Characteristics'!$C:$C,0)))</f>
        <v>carbon-capture-and-sequestration.html</v>
      </c>
    </row>
    <row r="643" spans="1:18" ht="20" customHeight="1">
      <c r="A643" s="354" t="str">
        <f>IF(ISBLANK(INDEX('Policy Characteristics'!A:A,MATCH($C643,'Policy Characteristics'!$C:$C,0))),"",INDEX('Policy Characteristics'!A:A,MATCH($C643,'Policy Characteristics'!$C:$C,0)))</f>
        <v>Industry</v>
      </c>
      <c r="B643" s="366" t="str">
        <f>IF(ISBLANK(INDEX('Policy Characteristics'!B:B,MATCH($C643,'Policy Characteristics'!$C:$C,0))),"",INDEX('Policy Characteristics'!B:B,MATCH($C643,'Policy Characteristics'!$C:$C,0)))</f>
        <v>Carbon Capture and Sequestration</v>
      </c>
      <c r="C643" s="354" t="str">
        <f t="shared" si="34"/>
        <v>Industry Sector Fraction of Potential Additional CCS Achieved</v>
      </c>
      <c r="D643" s="348" t="s">
        <v>820</v>
      </c>
      <c r="E643" s="348" t="s">
        <v>836</v>
      </c>
      <c r="F643" t="s">
        <v>821</v>
      </c>
      <c r="G643" s="253" t="s">
        <v>837</v>
      </c>
      <c r="H643" s="18">
        <v>945</v>
      </c>
      <c r="I643" s="369" t="s">
        <v>680</v>
      </c>
      <c r="J643" s="368" t="str">
        <f>IF(ISBLANK(INDEX('Policy Characteristics'!D:D,MATCH($C643,'Policy Characteristics'!$C:$C,0))),"",INDEX('Policy Characteristics'!D:D,MATCH($C643,'Policy Characteristics'!$C:$C,0)))</f>
        <v>Industry CCS</v>
      </c>
      <c r="K643" s="354" t="str">
        <f>IF(ISBLANK(INDEX('Policy Characteristics'!E:E,MATCH($C643,'Policy Characteristics'!$C:$C,0))),"",INDEX('Policy Characteristics'!E:E,MATCH($C643,'Policy Characteristics'!$C:$C,0)))</f>
        <v>indst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0.01</v>
      </c>
      <c r="O643" s="354" t="str">
        <f>IF(ISBLANK(INDEX('Policy Characteristics'!I:I,MATCH($C643,'Policy Characteristics'!$C:$C,0))),"",INDEX('Policy Characteristics'!I:I,MATCH($C643,'Policy Characteristics'!$C:$C,0)))</f>
        <v>% of CO2 captured</v>
      </c>
      <c r="P643" s="354"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3" s="354" t="str">
        <f>IF(ISBLANK(INDEX('Policy Characteristics'!K:K,MATCH($C643,'Policy Characteristics'!$C:$C,0))),"",INDEX('Policy Characteristics'!K:K,MATCH($C643,'Policy Characteristics'!$C:$C,0)))</f>
        <v>ccs.html#ccs</v>
      </c>
      <c r="R643" s="354" t="str">
        <f>IF(ISBLANK(INDEX('Policy Characteristics'!L:L,MATCH($C643,'Policy Characteristics'!$C:$C,0))),"",INDEX('Policy Characteristics'!L:L,MATCH($C643,'Policy Characteristics'!$C:$C,0)))</f>
        <v>carbon-capture-and-sequestration.html</v>
      </c>
    </row>
    <row r="644" spans="1:18" ht="20" customHeight="1">
      <c r="A644" s="354" t="str">
        <f>IF(ISBLANK(INDEX('Policy Characteristics'!A:A,MATCH($C644,'Policy Characteristics'!$C:$C,0))),"",INDEX('Policy Characteristics'!A:A,MATCH($C644,'Policy Characteristics'!$C:$C,0)))</f>
        <v>Industry</v>
      </c>
      <c r="B644" s="366" t="str">
        <f>IF(ISBLANK(INDEX('Policy Characteristics'!B:B,MATCH($C644,'Policy Characteristics'!$C:$C,0))),"",INDEX('Policy Characteristics'!B:B,MATCH($C644,'Policy Characteristics'!$C:$C,0)))</f>
        <v>Carbon Capture and Sequestration</v>
      </c>
      <c r="C644" s="354" t="str">
        <f t="shared" si="34"/>
        <v>Industry Sector Fraction of Potential Additional CCS Achieved</v>
      </c>
      <c r="D644" s="348" t="s">
        <v>822</v>
      </c>
      <c r="E644" s="348" t="s">
        <v>834</v>
      </c>
      <c r="F644" t="s">
        <v>823</v>
      </c>
      <c r="G644" s="253" t="s">
        <v>835</v>
      </c>
      <c r="H644" s="18">
        <v>946</v>
      </c>
      <c r="I644" s="367" t="s">
        <v>670</v>
      </c>
      <c r="J644" s="368" t="str">
        <f>IF(ISBLANK(INDEX('Policy Characteristics'!D:D,MATCH($C644,'Policy Characteristics'!$C:$C,0))),"",INDEX('Policy Characteristics'!D:D,MATCH($C644,'Policy Characteristics'!$C:$C,0)))</f>
        <v>Industry CCS</v>
      </c>
      <c r="K644" s="354" t="str">
        <f>IF(ISBLANK(INDEX('Policy Characteristics'!E:E,MATCH($C644,'Policy Characteristics'!$C:$C,0))),"",INDEX('Policy Characteristics'!E:E,MATCH($C644,'Policy Characteristics'!$C:$C,0)))</f>
        <v>indst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0.01</v>
      </c>
      <c r="O644" s="354" t="str">
        <f>IF(ISBLANK(INDEX('Policy Characteristics'!I:I,MATCH($C644,'Policy Characteristics'!$C:$C,0))),"",INDEX('Policy Characteristics'!I:I,MATCH($C644,'Policy Characteristics'!$C:$C,0)))</f>
        <v>% of CO2 captured</v>
      </c>
      <c r="P644" s="354"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4" s="354" t="str">
        <f>IF(ISBLANK(INDEX('Policy Characteristics'!K:K,MATCH($C644,'Policy Characteristics'!$C:$C,0))),"",INDEX('Policy Characteristics'!K:K,MATCH($C644,'Policy Characteristics'!$C:$C,0)))</f>
        <v>ccs.html#ccs</v>
      </c>
      <c r="R644" s="354" t="str">
        <f>IF(ISBLANK(INDEX('Policy Characteristics'!L:L,MATCH($C644,'Policy Characteristics'!$C:$C,0))),"",INDEX('Policy Characteristics'!L:L,MATCH($C644,'Policy Characteristics'!$C:$C,0)))</f>
        <v>carbon-capture-and-sequestration.html</v>
      </c>
    </row>
    <row r="645" spans="1:18" ht="20" customHeight="1">
      <c r="A645" s="354" t="str">
        <f>IF(ISBLANK(INDEX('Policy Characteristics'!A:A,MATCH($C645,'Policy Characteristics'!$C:$C,0))),"",INDEX('Policy Characteristics'!A:A,MATCH($C645,'Policy Characteristics'!$C:$C,0)))</f>
        <v>Industry</v>
      </c>
      <c r="B645" s="366" t="str">
        <f>IF(ISBLANK(INDEX('Policy Characteristics'!B:B,MATCH($C645,'Policy Characteristics'!$C:$C,0))),"",INDEX('Policy Characteristics'!B:B,MATCH($C645,'Policy Characteristics'!$C:$C,0)))</f>
        <v>Carbon Capture and Sequestration</v>
      </c>
      <c r="C645" s="354" t="str">
        <f t="shared" si="34"/>
        <v>Industry Sector Fraction of Potential Additional CCS Achieved</v>
      </c>
      <c r="D645" s="348" t="s">
        <v>822</v>
      </c>
      <c r="E645" s="348" t="s">
        <v>836</v>
      </c>
      <c r="F645" t="s">
        <v>823</v>
      </c>
      <c r="G645" s="253" t="s">
        <v>837</v>
      </c>
      <c r="H645" s="18">
        <v>947</v>
      </c>
      <c r="I645" s="369" t="s">
        <v>680</v>
      </c>
      <c r="J645" s="368" t="str">
        <f>IF(ISBLANK(INDEX('Policy Characteristics'!D:D,MATCH($C645,'Policy Characteristics'!$C:$C,0))),"",INDEX('Policy Characteristics'!D:D,MATCH($C645,'Policy Characteristics'!$C:$C,0)))</f>
        <v>Industry CCS</v>
      </c>
      <c r="K645" s="354" t="str">
        <f>IF(ISBLANK(INDEX('Policy Characteristics'!E:E,MATCH($C645,'Policy Characteristics'!$C:$C,0))),"",INDEX('Policy Characteristics'!E:E,MATCH($C645,'Policy Characteristics'!$C:$C,0)))</f>
        <v>indst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0.01</v>
      </c>
      <c r="O645" s="354" t="str">
        <f>IF(ISBLANK(INDEX('Policy Characteristics'!I:I,MATCH($C645,'Policy Characteristics'!$C:$C,0))),"",INDEX('Policy Characteristics'!I:I,MATCH($C645,'Policy Characteristics'!$C:$C,0)))</f>
        <v>% of CO2 captured</v>
      </c>
      <c r="P645" s="354"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5" s="354" t="str">
        <f>IF(ISBLANK(INDEX('Policy Characteristics'!K:K,MATCH($C645,'Policy Characteristics'!$C:$C,0))),"",INDEX('Policy Characteristics'!K:K,MATCH($C645,'Policy Characteristics'!$C:$C,0)))</f>
        <v>ccs.html#ccs</v>
      </c>
      <c r="R645" s="354" t="str">
        <f>IF(ISBLANK(INDEX('Policy Characteristics'!L:L,MATCH($C645,'Policy Characteristics'!$C:$C,0))),"",INDEX('Policy Characteristics'!L:L,MATCH($C645,'Policy Characteristics'!$C:$C,0)))</f>
        <v>carbon-capture-and-sequestration.html</v>
      </c>
    </row>
    <row r="646" spans="1:18" ht="20" customHeight="1">
      <c r="A646" s="354" t="str">
        <f>IF(ISBLANK(INDEX('Policy Characteristics'!A:A,MATCH($C646,'Policy Characteristics'!$C:$C,0))),"",INDEX('Policy Characteristics'!A:A,MATCH($C646,'Policy Characteristics'!$C:$C,0)))</f>
        <v>Industry</v>
      </c>
      <c r="B646" s="366" t="str">
        <f>IF(ISBLANK(INDEX('Policy Characteristics'!B:B,MATCH($C646,'Policy Characteristics'!$C:$C,0))),"",INDEX('Policy Characteristics'!B:B,MATCH($C646,'Policy Characteristics'!$C:$C,0)))</f>
        <v>Carbon Capture and Sequestration</v>
      </c>
      <c r="C646" s="354" t="str">
        <f t="shared" si="34"/>
        <v>Industry Sector Fraction of Potential Additional CCS Achieved</v>
      </c>
      <c r="D646" s="348" t="s">
        <v>824</v>
      </c>
      <c r="E646" s="348" t="s">
        <v>834</v>
      </c>
      <c r="F646" t="s">
        <v>825</v>
      </c>
      <c r="G646" s="253" t="s">
        <v>835</v>
      </c>
      <c r="H646" s="18">
        <v>948</v>
      </c>
      <c r="I646" s="367" t="s">
        <v>670</v>
      </c>
      <c r="J646" s="368" t="str">
        <f>IF(ISBLANK(INDEX('Policy Characteristics'!D:D,MATCH($C646,'Policy Characteristics'!$C:$C,0))),"",INDEX('Policy Characteristics'!D:D,MATCH($C646,'Policy Characteristics'!$C:$C,0)))</f>
        <v>Industry CCS</v>
      </c>
      <c r="K646" s="354" t="str">
        <f>IF(ISBLANK(INDEX('Policy Characteristics'!E:E,MATCH($C646,'Policy Characteristics'!$C:$C,0))),"",INDEX('Policy Characteristics'!E:E,MATCH($C646,'Policy Characteristics'!$C:$C,0)))</f>
        <v>indst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0.01</v>
      </c>
      <c r="O646" s="354" t="str">
        <f>IF(ISBLANK(INDEX('Policy Characteristics'!I:I,MATCH($C646,'Policy Characteristics'!$C:$C,0))),"",INDEX('Policy Characteristics'!I:I,MATCH($C646,'Policy Characteristics'!$C:$C,0)))</f>
        <v>% of CO2 captured</v>
      </c>
      <c r="P646" s="354"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6" s="354" t="str">
        <f>IF(ISBLANK(INDEX('Policy Characteristics'!K:K,MATCH($C646,'Policy Characteristics'!$C:$C,0))),"",INDEX('Policy Characteristics'!K:K,MATCH($C646,'Policy Characteristics'!$C:$C,0)))</f>
        <v>ccs.html#ccs</v>
      </c>
      <c r="R646" s="354" t="str">
        <f>IF(ISBLANK(INDEX('Policy Characteristics'!L:L,MATCH($C646,'Policy Characteristics'!$C:$C,0))),"",INDEX('Policy Characteristics'!L:L,MATCH($C646,'Policy Characteristics'!$C:$C,0)))</f>
        <v>carbon-capture-and-sequestration.html</v>
      </c>
    </row>
    <row r="647" spans="1:18" ht="20" customHeight="1">
      <c r="A647" s="354" t="str">
        <f>IF(ISBLANK(INDEX('Policy Characteristics'!A:A,MATCH($C647,'Policy Characteristics'!$C:$C,0))),"",INDEX('Policy Characteristics'!A:A,MATCH($C647,'Policy Characteristics'!$C:$C,0)))</f>
        <v>Industry</v>
      </c>
      <c r="B647" s="366" t="str">
        <f>IF(ISBLANK(INDEX('Policy Characteristics'!B:B,MATCH($C647,'Policy Characteristics'!$C:$C,0))),"",INDEX('Policy Characteristics'!B:B,MATCH($C647,'Policy Characteristics'!$C:$C,0)))</f>
        <v>Carbon Capture and Sequestration</v>
      </c>
      <c r="C647" s="354" t="str">
        <f t="shared" si="34"/>
        <v>Industry Sector Fraction of Potential Additional CCS Achieved</v>
      </c>
      <c r="D647" s="348" t="s">
        <v>824</v>
      </c>
      <c r="E647" s="348" t="s">
        <v>836</v>
      </c>
      <c r="F647" t="s">
        <v>825</v>
      </c>
      <c r="G647" s="253" t="s">
        <v>837</v>
      </c>
      <c r="H647" s="18">
        <v>949</v>
      </c>
      <c r="I647" s="369" t="s">
        <v>680</v>
      </c>
      <c r="J647" s="368" t="str">
        <f>IF(ISBLANK(INDEX('Policy Characteristics'!D:D,MATCH($C647,'Policy Characteristics'!$C:$C,0))),"",INDEX('Policy Characteristics'!D:D,MATCH($C647,'Policy Characteristics'!$C:$C,0)))</f>
        <v>Industry CCS</v>
      </c>
      <c r="K647" s="354" t="str">
        <f>IF(ISBLANK(INDEX('Policy Characteristics'!E:E,MATCH($C647,'Policy Characteristics'!$C:$C,0))),"",INDEX('Policy Characteristics'!E:E,MATCH($C647,'Policy Characteristics'!$C:$C,0)))</f>
        <v>indst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0.01</v>
      </c>
      <c r="O647" s="354" t="str">
        <f>IF(ISBLANK(INDEX('Policy Characteristics'!I:I,MATCH($C647,'Policy Characteristics'!$C:$C,0))),"",INDEX('Policy Characteristics'!I:I,MATCH($C647,'Policy Characteristics'!$C:$C,0)))</f>
        <v>% of CO2 captured</v>
      </c>
      <c r="P647" s="354"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7" s="354" t="str">
        <f>IF(ISBLANK(INDEX('Policy Characteristics'!K:K,MATCH($C647,'Policy Characteristics'!$C:$C,0))),"",INDEX('Policy Characteristics'!K:K,MATCH($C647,'Policy Characteristics'!$C:$C,0)))</f>
        <v>ccs.html#ccs</v>
      </c>
      <c r="R647" s="354" t="str">
        <f>IF(ISBLANK(INDEX('Policy Characteristics'!L:L,MATCH($C647,'Policy Characteristics'!$C:$C,0))),"",INDEX('Policy Characteristics'!L:L,MATCH($C647,'Policy Characteristics'!$C:$C,0)))</f>
        <v>carbon-capture-and-sequestration.html</v>
      </c>
    </row>
    <row r="648" spans="1:18" ht="20" customHeight="1">
      <c r="A648" s="354" t="str">
        <f>IF(ISBLANK(INDEX('Policy Characteristics'!A:A,MATCH($C648,'Policy Characteristics'!$C:$C,0))),"",INDEX('Policy Characteristics'!A:A,MATCH($C648,'Policy Characteristics'!$C:$C,0)))</f>
        <v>Industry</v>
      </c>
      <c r="B648" s="366" t="str">
        <f>IF(ISBLANK(INDEX('Policy Characteristics'!B:B,MATCH($C648,'Policy Characteristics'!$C:$C,0))),"",INDEX('Policy Characteristics'!B:B,MATCH($C648,'Policy Characteristics'!$C:$C,0)))</f>
        <v>Carbon Capture and Sequestration</v>
      </c>
      <c r="C648" s="354" t="str">
        <f t="shared" si="34"/>
        <v>Industry Sector Fraction of Potential Additional CCS Achieved</v>
      </c>
      <c r="D648" s="348" t="s">
        <v>826</v>
      </c>
      <c r="E648" s="348" t="s">
        <v>834</v>
      </c>
      <c r="F648" t="s">
        <v>827</v>
      </c>
      <c r="G648" s="253" t="s">
        <v>835</v>
      </c>
      <c r="H648" s="18">
        <v>950</v>
      </c>
      <c r="I648" s="367" t="s">
        <v>670</v>
      </c>
      <c r="J648" s="368" t="str">
        <f>IF(ISBLANK(INDEX('Policy Characteristics'!D:D,MATCH($C648,'Policy Characteristics'!$C:$C,0))),"",INDEX('Policy Characteristics'!D:D,MATCH($C648,'Policy Characteristics'!$C:$C,0)))</f>
        <v>Industry CCS</v>
      </c>
      <c r="K648" s="354" t="str">
        <f>IF(ISBLANK(INDEX('Policy Characteristics'!E:E,MATCH($C648,'Policy Characteristics'!$C:$C,0))),"",INDEX('Policy Characteristics'!E:E,MATCH($C648,'Policy Characteristics'!$C:$C,0)))</f>
        <v>indst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0.01</v>
      </c>
      <c r="O648" s="354" t="str">
        <f>IF(ISBLANK(INDEX('Policy Characteristics'!I:I,MATCH($C648,'Policy Characteristics'!$C:$C,0))),"",INDEX('Policy Characteristics'!I:I,MATCH($C648,'Policy Characteristics'!$C:$C,0)))</f>
        <v>% of CO2 captured</v>
      </c>
      <c r="P648" s="354"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8" s="354" t="str">
        <f>IF(ISBLANK(INDEX('Policy Characteristics'!K:K,MATCH($C648,'Policy Characteristics'!$C:$C,0))),"",INDEX('Policy Characteristics'!K:K,MATCH($C648,'Policy Characteristics'!$C:$C,0)))</f>
        <v>ccs.html#ccs</v>
      </c>
      <c r="R648" s="354" t="str">
        <f>IF(ISBLANK(INDEX('Policy Characteristics'!L:L,MATCH($C648,'Policy Characteristics'!$C:$C,0))),"",INDEX('Policy Characteristics'!L:L,MATCH($C648,'Policy Characteristics'!$C:$C,0)))</f>
        <v>carbon-capture-and-sequestration.html</v>
      </c>
    </row>
    <row r="649" spans="1:18" ht="20" customHeight="1">
      <c r="A649" s="354" t="str">
        <f>IF(ISBLANK(INDEX('Policy Characteristics'!A:A,MATCH($C649,'Policy Characteristics'!$C:$C,0))),"",INDEX('Policy Characteristics'!A:A,MATCH($C649,'Policy Characteristics'!$C:$C,0)))</f>
        <v>Industry</v>
      </c>
      <c r="B649" s="366" t="str">
        <f>IF(ISBLANK(INDEX('Policy Characteristics'!B:B,MATCH($C649,'Policy Characteristics'!$C:$C,0))),"",INDEX('Policy Characteristics'!B:B,MATCH($C649,'Policy Characteristics'!$C:$C,0)))</f>
        <v>Carbon Capture and Sequestration</v>
      </c>
      <c r="C649" s="354" t="str">
        <f t="shared" si="34"/>
        <v>Industry Sector Fraction of Potential Additional CCS Achieved</v>
      </c>
      <c r="D649" s="348" t="s">
        <v>826</v>
      </c>
      <c r="E649" s="348" t="s">
        <v>836</v>
      </c>
      <c r="F649" t="s">
        <v>827</v>
      </c>
      <c r="G649" s="253" t="s">
        <v>837</v>
      </c>
      <c r="H649" s="18">
        <v>951</v>
      </c>
      <c r="I649" s="369" t="s">
        <v>680</v>
      </c>
      <c r="J649" s="368" t="str">
        <f>IF(ISBLANK(INDEX('Policy Characteristics'!D:D,MATCH($C649,'Policy Characteristics'!$C:$C,0))),"",INDEX('Policy Characteristics'!D:D,MATCH($C649,'Policy Characteristics'!$C:$C,0)))</f>
        <v>Industry CCS</v>
      </c>
      <c r="K649" s="354" t="str">
        <f>IF(ISBLANK(INDEX('Policy Characteristics'!E:E,MATCH($C649,'Policy Characteristics'!$C:$C,0))),"",INDEX('Policy Characteristics'!E:E,MATCH($C649,'Policy Characteristics'!$C:$C,0)))</f>
        <v>indst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0.01</v>
      </c>
      <c r="O649" s="354" t="str">
        <f>IF(ISBLANK(INDEX('Policy Characteristics'!I:I,MATCH($C649,'Policy Characteristics'!$C:$C,0))),"",INDEX('Policy Characteristics'!I:I,MATCH($C649,'Policy Characteristics'!$C:$C,0)))</f>
        <v>% of CO2 captured</v>
      </c>
      <c r="P649" s="354"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49" s="354" t="str">
        <f>IF(ISBLANK(INDEX('Policy Characteristics'!K:K,MATCH($C649,'Policy Characteristics'!$C:$C,0))),"",INDEX('Policy Characteristics'!K:K,MATCH($C649,'Policy Characteristics'!$C:$C,0)))</f>
        <v>ccs.html#ccs</v>
      </c>
      <c r="R649" s="354" t="str">
        <f>IF(ISBLANK(INDEX('Policy Characteristics'!L:L,MATCH($C649,'Policy Characteristics'!$C:$C,0))),"",INDEX('Policy Characteristics'!L:L,MATCH($C649,'Policy Characteristics'!$C:$C,0)))</f>
        <v>carbon-capture-and-sequestration.html</v>
      </c>
    </row>
    <row r="650" spans="1:18" ht="20" customHeight="1">
      <c r="A650" s="354" t="str">
        <f>IF(ISBLANK(INDEX('Policy Characteristics'!A:A,MATCH($C650,'Policy Characteristics'!$C:$C,0))),"",INDEX('Policy Characteristics'!A:A,MATCH($C650,'Policy Characteristics'!$C:$C,0)))</f>
        <v>Industry</v>
      </c>
      <c r="B650" s="366" t="str">
        <f>IF(ISBLANK(INDEX('Policy Characteristics'!B:B,MATCH($C650,'Policy Characteristics'!$C:$C,0))),"",INDEX('Policy Characteristics'!B:B,MATCH($C650,'Policy Characteristics'!$C:$C,0)))</f>
        <v>Carbon Capture and Sequestration</v>
      </c>
      <c r="C650" s="354" t="str">
        <f t="shared" si="34"/>
        <v>Industry Sector Fraction of Potential Additional CCS Achieved</v>
      </c>
      <c r="D650" s="348" t="s">
        <v>828</v>
      </c>
      <c r="E650" s="348" t="s">
        <v>834</v>
      </c>
      <c r="F650" t="s">
        <v>829</v>
      </c>
      <c r="G650" s="253" t="s">
        <v>835</v>
      </c>
      <c r="H650" s="18">
        <v>952</v>
      </c>
      <c r="I650" s="367" t="s">
        <v>670</v>
      </c>
      <c r="J650" s="368" t="str">
        <f>IF(ISBLANK(INDEX('Policy Characteristics'!D:D,MATCH($C650,'Policy Characteristics'!$C:$C,0))),"",INDEX('Policy Characteristics'!D:D,MATCH($C650,'Policy Characteristics'!$C:$C,0)))</f>
        <v>Industry CCS</v>
      </c>
      <c r="K650" s="354" t="str">
        <f>IF(ISBLANK(INDEX('Policy Characteristics'!E:E,MATCH($C650,'Policy Characteristics'!$C:$C,0))),"",INDEX('Policy Characteristics'!E:E,MATCH($C650,'Policy Characteristics'!$C:$C,0)))</f>
        <v>indst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0.01</v>
      </c>
      <c r="O650" s="354" t="str">
        <f>IF(ISBLANK(INDEX('Policy Characteristics'!I:I,MATCH($C650,'Policy Characteristics'!$C:$C,0))),"",INDEX('Policy Characteristics'!I:I,MATCH($C650,'Policy Characteristics'!$C:$C,0)))</f>
        <v>% of CO2 captured</v>
      </c>
      <c r="P650" s="354"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0" s="354" t="str">
        <f>IF(ISBLANK(INDEX('Policy Characteristics'!K:K,MATCH($C650,'Policy Characteristics'!$C:$C,0))),"",INDEX('Policy Characteristics'!K:K,MATCH($C650,'Policy Characteristics'!$C:$C,0)))</f>
        <v>ccs.html#ccs</v>
      </c>
      <c r="R650" s="354" t="str">
        <f>IF(ISBLANK(INDEX('Policy Characteristics'!L:L,MATCH($C650,'Policy Characteristics'!$C:$C,0))),"",INDEX('Policy Characteristics'!L:L,MATCH($C650,'Policy Characteristics'!$C:$C,0)))</f>
        <v>carbon-capture-and-sequestration.html</v>
      </c>
    </row>
    <row r="651" spans="1:18" ht="20" customHeight="1">
      <c r="A651" s="354" t="str">
        <f>IF(ISBLANK(INDEX('Policy Characteristics'!A:A,MATCH($C651,'Policy Characteristics'!$C:$C,0))),"",INDEX('Policy Characteristics'!A:A,MATCH($C651,'Policy Characteristics'!$C:$C,0)))</f>
        <v>Industry</v>
      </c>
      <c r="B651" s="366" t="str">
        <f>IF(ISBLANK(INDEX('Policy Characteristics'!B:B,MATCH($C651,'Policy Characteristics'!$C:$C,0))),"",INDEX('Policy Characteristics'!B:B,MATCH($C651,'Policy Characteristics'!$C:$C,0)))</f>
        <v>Carbon Capture and Sequestration</v>
      </c>
      <c r="C651" s="354" t="str">
        <f t="shared" si="34"/>
        <v>Industry Sector Fraction of Potential Additional CCS Achieved</v>
      </c>
      <c r="D651" s="348" t="s">
        <v>828</v>
      </c>
      <c r="E651" s="348" t="s">
        <v>836</v>
      </c>
      <c r="F651" t="s">
        <v>829</v>
      </c>
      <c r="G651" s="253" t="s">
        <v>837</v>
      </c>
      <c r="H651" s="18">
        <v>953</v>
      </c>
      <c r="I651" s="369" t="s">
        <v>670</v>
      </c>
      <c r="J651" s="368" t="str">
        <f>IF(ISBLANK(INDEX('Policy Characteristics'!D:D,MATCH($C651,'Policy Characteristics'!$C:$C,0))),"",INDEX('Policy Characteristics'!D:D,MATCH($C651,'Policy Characteristics'!$C:$C,0)))</f>
        <v>Industry CCS</v>
      </c>
      <c r="K651" s="354" t="str">
        <f>IF(ISBLANK(INDEX('Policy Characteristics'!E:E,MATCH($C651,'Policy Characteristics'!$C:$C,0))),"",INDEX('Policy Characteristics'!E:E,MATCH($C651,'Policy Characteristics'!$C:$C,0)))</f>
        <v>indst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0.01</v>
      </c>
      <c r="O651" s="354" t="str">
        <f>IF(ISBLANK(INDEX('Policy Characteristics'!I:I,MATCH($C651,'Policy Characteristics'!$C:$C,0))),"",INDEX('Policy Characteristics'!I:I,MATCH($C651,'Policy Characteristics'!$C:$C,0)))</f>
        <v>% of CO2 captured</v>
      </c>
      <c r="P651" s="354"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1" s="354" t="str">
        <f>IF(ISBLANK(INDEX('Policy Characteristics'!K:K,MATCH($C651,'Policy Characteristics'!$C:$C,0))),"",INDEX('Policy Characteristics'!K:K,MATCH($C651,'Policy Characteristics'!$C:$C,0)))</f>
        <v>ccs.html#ccs</v>
      </c>
      <c r="R651" s="354" t="str">
        <f>IF(ISBLANK(INDEX('Policy Characteristics'!L:L,MATCH($C651,'Policy Characteristics'!$C:$C,0))),"",INDEX('Policy Characteristics'!L:L,MATCH($C651,'Policy Characteristics'!$C:$C,0)))</f>
        <v>carbon-capture-and-sequestration.html</v>
      </c>
    </row>
    <row r="652" spans="1:18" ht="20" customHeight="1">
      <c r="A652" s="371"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371" t="str">
        <f t="shared" si="34"/>
        <v>Industry Sector Fraction of Potential Additional CCS Achieved</v>
      </c>
      <c r="D652" s="373" t="s">
        <v>830</v>
      </c>
      <c r="E652" s="373" t="s">
        <v>834</v>
      </c>
      <c r="F652" s="374" t="s">
        <v>831</v>
      </c>
      <c r="G652" s="375" t="s">
        <v>835</v>
      </c>
      <c r="H652" s="376">
        <v>954</v>
      </c>
      <c r="I652" s="369" t="s">
        <v>670</v>
      </c>
      <c r="J652" s="368" t="str">
        <f>IF(ISBLANK(INDEX('Policy Characteristics'!D:D,MATCH($C652,'Policy Characteristics'!$C:$C,0))),"",INDEX('Policy Characteristics'!D:D,MATCH($C652,'Policy Characteristics'!$C:$C,0)))</f>
        <v>Industry CCS</v>
      </c>
      <c r="K652" s="354" t="str">
        <f>IF(ISBLANK(INDEX('Policy Characteristics'!E:E,MATCH($C652,'Policy Characteristics'!$C:$C,0))),"",INDEX('Policy Characteristics'!E:E,MATCH($C652,'Policy Characteristics'!$C:$C,0)))</f>
        <v>indst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0.01</v>
      </c>
      <c r="O652" s="354" t="str">
        <f>IF(ISBLANK(INDEX('Policy Characteristics'!I:I,MATCH($C652,'Policy Characteristics'!$C:$C,0))),"",INDEX('Policy Characteristics'!I:I,MATCH($C652,'Policy Characteristics'!$C:$C,0)))</f>
        <v>% of CO2 captured</v>
      </c>
      <c r="P652" s="354"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2" s="354" t="str">
        <f>IF(ISBLANK(INDEX('Policy Characteristics'!K:K,MATCH($C652,'Policy Characteristics'!$C:$C,0))),"",INDEX('Policy Characteristics'!K:K,MATCH($C652,'Policy Characteristics'!$C:$C,0)))</f>
        <v>ccs.html#ccs</v>
      </c>
      <c r="R652" s="354" t="str">
        <f>IF(ISBLANK(INDEX('Policy Characteristics'!L:L,MATCH($C652,'Policy Characteristics'!$C:$C,0))),"",INDEX('Policy Characteristics'!L:L,MATCH($C652,'Policy Characteristics'!$C:$C,0)))</f>
        <v>carbon-capture-and-sequestration.html</v>
      </c>
    </row>
    <row r="653" spans="1:18" ht="20" customHeight="1">
      <c r="A653" s="354" t="str">
        <f>IF(ISBLANK(INDEX('Policy Characteristics'!A:A,MATCH($C653,'Policy Characteristics'!$C:$C,0))),"",INDEX('Policy Characteristics'!A:A,MATCH($C653,'Policy Characteristics'!$C:$C,0)))</f>
        <v>Industry</v>
      </c>
      <c r="B653" s="366" t="str">
        <f>IF(ISBLANK(INDEX('Policy Characteristics'!B:B,MATCH($C653,'Policy Characteristics'!$C:$C,0))),"",INDEX('Policy Characteristics'!B:B,MATCH($C653,'Policy Characteristics'!$C:$C,0)))</f>
        <v>Carbon Capture and Sequestration</v>
      </c>
      <c r="C653" s="354" t="str">
        <f t="shared" si="34"/>
        <v>Industry Sector Fraction of Potential Additional CCS Achieved</v>
      </c>
      <c r="D653" s="348" t="s">
        <v>830</v>
      </c>
      <c r="E653" s="348" t="s">
        <v>836</v>
      </c>
      <c r="F653" t="s">
        <v>831</v>
      </c>
      <c r="G653" s="253" t="s">
        <v>837</v>
      </c>
      <c r="H653" s="18">
        <v>955</v>
      </c>
      <c r="I653" s="369" t="s">
        <v>680</v>
      </c>
      <c r="J653" s="368" t="str">
        <f>IF(ISBLANK(INDEX('Policy Characteristics'!D:D,MATCH($C653,'Policy Characteristics'!$C:$C,0))),"",INDEX('Policy Characteristics'!D:D,MATCH($C653,'Policy Characteristics'!$C:$C,0)))</f>
        <v>Industry CCS</v>
      </c>
      <c r="K653" s="354" t="str">
        <f>IF(ISBLANK(INDEX('Policy Characteristics'!E:E,MATCH($C653,'Policy Characteristics'!$C:$C,0))),"",INDEX('Policy Characteristics'!E:E,MATCH($C653,'Policy Characteristics'!$C:$C,0)))</f>
        <v>indst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0.01</v>
      </c>
      <c r="O653" s="354" t="str">
        <f>IF(ISBLANK(INDEX('Policy Characteristics'!I:I,MATCH($C653,'Policy Characteristics'!$C:$C,0))),"",INDEX('Policy Characteristics'!I:I,MATCH($C653,'Policy Characteristics'!$C:$C,0)))</f>
        <v>% of CO2 captured</v>
      </c>
      <c r="P653" s="354"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3" s="354" t="str">
        <f>IF(ISBLANK(INDEX('Policy Characteristics'!K:K,MATCH($C653,'Policy Characteristics'!$C:$C,0))),"",INDEX('Policy Characteristics'!K:K,MATCH($C653,'Policy Characteristics'!$C:$C,0)))</f>
        <v>ccs.html#ccs</v>
      </c>
      <c r="R653" s="354" t="str">
        <f>IF(ISBLANK(INDEX('Policy Characteristics'!L:L,MATCH($C653,'Policy Characteristics'!$C:$C,0))),"",INDEX('Policy Characteristics'!L:L,MATCH($C653,'Policy Characteristics'!$C:$C,0)))</f>
        <v>carbon-capture-and-sequestration.html</v>
      </c>
    </row>
    <row r="654" spans="1:18" ht="20" customHeight="1">
      <c r="A654" s="354" t="str">
        <f>IF(ISBLANK(INDEX('Policy Characteristics'!A:A,MATCH($C654,'Policy Characteristics'!$C:$C,0))),"",INDEX('Policy Characteristics'!A:A,MATCH($C654,'Policy Characteristics'!$C:$C,0)))</f>
        <v>Industry</v>
      </c>
      <c r="B654" s="366" t="str">
        <f>IF(ISBLANK(INDEX('Policy Characteristics'!B:B,MATCH($C654,'Policy Characteristics'!$C:$C,0))),"",INDEX('Policy Characteristics'!B:B,MATCH($C654,'Policy Characteristics'!$C:$C,0)))</f>
        <v>Carbon Capture and Sequestration</v>
      </c>
      <c r="C654" s="354" t="str">
        <f t="shared" si="34"/>
        <v>Industry Sector Fraction of Potential Additional CCS Achieved</v>
      </c>
      <c r="D654" s="348" t="s">
        <v>832</v>
      </c>
      <c r="E654" s="348" t="s">
        <v>834</v>
      </c>
      <c r="F654" t="s">
        <v>833</v>
      </c>
      <c r="G654" s="253" t="s">
        <v>835</v>
      </c>
      <c r="H654" s="18">
        <v>956</v>
      </c>
      <c r="I654" s="369" t="s">
        <v>680</v>
      </c>
      <c r="J654" s="368" t="str">
        <f>IF(ISBLANK(INDEX('Policy Characteristics'!D:D,MATCH($C654,'Policy Characteristics'!$C:$C,0))),"",INDEX('Policy Characteristics'!D:D,MATCH($C654,'Policy Characteristics'!$C:$C,0)))</f>
        <v>Industry CCS</v>
      </c>
      <c r="K654" s="354" t="str">
        <f>IF(ISBLANK(INDEX('Policy Characteristics'!E:E,MATCH($C654,'Policy Characteristics'!$C:$C,0))),"",INDEX('Policy Characteristics'!E:E,MATCH($C654,'Policy Characteristics'!$C:$C,0)))</f>
        <v>indst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0.01</v>
      </c>
      <c r="O654" s="354" t="str">
        <f>IF(ISBLANK(INDEX('Policy Characteristics'!I:I,MATCH($C654,'Policy Characteristics'!$C:$C,0))),"",INDEX('Policy Characteristics'!I:I,MATCH($C654,'Policy Characteristics'!$C:$C,0)))</f>
        <v>% of CO2 captured</v>
      </c>
      <c r="P654" s="354"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4" s="354" t="str">
        <f>IF(ISBLANK(INDEX('Policy Characteristics'!K:K,MATCH($C654,'Policy Characteristics'!$C:$C,0))),"",INDEX('Policy Characteristics'!K:K,MATCH($C654,'Policy Characteristics'!$C:$C,0)))</f>
        <v>ccs.html#ccs</v>
      </c>
      <c r="R654" s="354" t="str">
        <f>IF(ISBLANK(INDEX('Policy Characteristics'!L:L,MATCH($C654,'Policy Characteristics'!$C:$C,0))),"",INDEX('Policy Characteristics'!L:L,MATCH($C654,'Policy Characteristics'!$C:$C,0)))</f>
        <v>carbon-capture-and-sequestration.html</v>
      </c>
    </row>
    <row r="655" spans="1:18" ht="20" customHeight="1">
      <c r="A655" s="354" t="str">
        <f>IF(ISBLANK(INDEX('Policy Characteristics'!A:A,MATCH($C655,'Policy Characteristics'!$C:$C,0))),"",INDEX('Policy Characteristics'!A:A,MATCH($C655,'Policy Characteristics'!$C:$C,0)))</f>
        <v>Industry</v>
      </c>
      <c r="B655" s="366" t="str">
        <f>IF(ISBLANK(INDEX('Policy Characteristics'!B:B,MATCH($C655,'Policy Characteristics'!$C:$C,0))),"",INDEX('Policy Characteristics'!B:B,MATCH($C655,'Policy Characteristics'!$C:$C,0)))</f>
        <v>Carbon Capture and Sequestration</v>
      </c>
      <c r="C655" s="354" t="str">
        <f t="shared" si="34"/>
        <v>Industry Sector Fraction of Potential Additional CCS Achieved</v>
      </c>
      <c r="D655" s="348" t="s">
        <v>832</v>
      </c>
      <c r="E655" s="348" t="s">
        <v>836</v>
      </c>
      <c r="F655" t="s">
        <v>833</v>
      </c>
      <c r="G655" s="253" t="s">
        <v>837</v>
      </c>
      <c r="H655" s="18">
        <v>957</v>
      </c>
      <c r="I655" s="369" t="s">
        <v>680</v>
      </c>
      <c r="J655" s="368" t="str">
        <f>IF(ISBLANK(INDEX('Policy Characteristics'!D:D,MATCH($C655,'Policy Characteristics'!$C:$C,0))),"",INDEX('Policy Characteristics'!D:D,MATCH($C655,'Policy Characteristics'!$C:$C,0)))</f>
        <v>Industry CCS</v>
      </c>
      <c r="K655" s="354" t="str">
        <f>IF(ISBLANK(INDEX('Policy Characteristics'!E:E,MATCH($C655,'Policy Characteristics'!$C:$C,0))),"",INDEX('Policy Characteristics'!E:E,MATCH($C655,'Policy Characteristics'!$C:$C,0)))</f>
        <v>indst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0.01</v>
      </c>
      <c r="O655" s="354" t="str">
        <f>IF(ISBLANK(INDEX('Policy Characteristics'!I:I,MATCH($C655,'Policy Characteristics'!$C:$C,0))),"",INDEX('Policy Characteristics'!I:I,MATCH($C655,'Policy Characteristics'!$C:$C,0)))</f>
        <v>% of CO2 captured</v>
      </c>
      <c r="P655" s="354"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55" s="354" t="str">
        <f>IF(ISBLANK(INDEX('Policy Characteristics'!K:K,MATCH($C655,'Policy Characteristics'!$C:$C,0))),"",INDEX('Policy Characteristics'!K:K,MATCH($C655,'Policy Characteristics'!$C:$C,0)))</f>
        <v>ccs.html#ccs</v>
      </c>
      <c r="R655" s="354" t="str">
        <f>IF(ISBLANK(INDEX('Policy Characteristics'!L:L,MATCH($C655,'Policy Characteristics'!$C:$C,0))),"",INDEX('Policy Characteristics'!L:L,MATCH($C655,'Policy Characteristics'!$C:$C,0)))</f>
        <v>carbon-capture-and-sequestration.html</v>
      </c>
    </row>
    <row r="656" spans="1:18" ht="20" customHeight="1">
      <c r="A656" s="354" t="str">
        <f>IF(ISBLANK(INDEX('Policy Characteristics'!A:A,MATCH($C656,'Policy Characteristics'!$C:$C,0))),"",INDEX('Policy Characteristics'!A:A,MATCH($C656,'Policy Characteristics'!$C:$C,0)))</f>
        <v>Industry</v>
      </c>
      <c r="B656" s="366" t="str">
        <f>IF(ISBLANK(INDEX('Policy Characteristics'!B:B,MATCH($C656,'Policy Characteristics'!$C:$C,0))),"",INDEX('Policy Characteristics'!B:B,MATCH($C656,'Policy Characteristics'!$C:$C,0)))</f>
        <v>Non BAU Industry CCS Subsidy</v>
      </c>
      <c r="C656" t="s">
        <v>355</v>
      </c>
      <c r="D656" s="253" t="s">
        <v>784</v>
      </c>
      <c r="E656" s="348"/>
      <c r="F656" t="s">
        <v>785</v>
      </c>
      <c r="H656" s="18">
        <v>2723</v>
      </c>
      <c r="I656" s="367" t="s">
        <v>670</v>
      </c>
      <c r="J656" s="368" t="str">
        <f>IF(ISBLANK(INDEX('Policy Characteristics'!D:D,MATCH($C656,'Policy Characteristics'!$C:$C,0))),"",INDEX('Policy Characteristics'!D:D,MATCH($C656,'Policy Characteristics'!$C:$C,0)))</f>
        <v>Industry CCS</v>
      </c>
      <c r="K656" s="354" t="str">
        <f>IF(ISBLANK(INDEX('Policy Characteristics'!E:E,MATCH($C656,'Policy Characteristics'!$C:$C,0))),"",INDEX('Policy Characteristics'!E:E,MATCH($C656,'Policy Characteristics'!$C:$C,0)))</f>
        <v>indst non BAU CCS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1</v>
      </c>
      <c r="O656" s="354" t="str">
        <f>IF(ISBLANK(INDEX('Policy Characteristics'!I:I,MATCH($C656,'Policy Characteristics'!$C:$C,0))),"",INDEX('Policy Characteristics'!I:I,MATCH($C656,'Policy Characteristics'!$C:$C,0)))</f>
        <v>on/off</v>
      </c>
      <c r="P656" s="354" t="str">
        <f>IF(ISBLANK(INDEX('Policy Characteristics'!J:J,MATCH($C656,'Policy Characteristics'!$C:$C,0))),"",INDEX('Policy Characteristics'!J:J,MATCH($C656,'Policy Characteristics'!$C:$C,0)))</f>
        <v>**Description:** This policy allows users to model the emissions and cash flow impact of a non-BAU industry CCS subsidy. This lever is set up to test the impacts of removing all CCS subsidies flowing to industry in the BAU scenario.</v>
      </c>
      <c r="Q656" s="354" t="str">
        <f>IF(ISBLANK(INDEX('Policy Characteristics'!K:K,MATCH($C656,'Policy Characteristics'!$C:$C,0))),"",INDEX('Policy Characteristics'!K:K,MATCH($C656,'Policy Characteristics'!$C:$C,0)))</f>
        <v>ccs.html#ccs</v>
      </c>
      <c r="R656" s="354" t="str">
        <f>IF(ISBLANK(INDEX('Policy Characteristics'!L:L,MATCH($C656,'Policy Characteristics'!$C:$C,0))),"",INDEX('Policy Characteristics'!L:L,MATCH($C656,'Policy Characteristics'!$C:$C,0)))</f>
        <v>carbon-capture-and-sequestration.html</v>
      </c>
    </row>
    <row r="657" spans="1:18" ht="20" customHeight="1">
      <c r="A657" s="354" t="str">
        <f>IF(ISBLANK(INDEX('Policy Characteristics'!A:A,MATCH($C657,'Policy Characteristics'!$C:$C,0))),"",INDEX('Policy Characteristics'!A:A,MATCH($C657,'Policy Characteristics'!$C:$C,0)))</f>
        <v>Industry</v>
      </c>
      <c r="B657" s="366" t="str">
        <f>IF(ISBLANK(INDEX('Policy Characteristics'!B:B,MATCH($C657,'Policy Characteristics'!$C:$C,0))),"",INDEX('Policy Characteristics'!B:B,MATCH($C657,'Policy Characteristics'!$C:$C,0)))</f>
        <v>Non BAU Industry CCS Subsidy</v>
      </c>
      <c r="C657" s="354" t="str">
        <f>$C$656</f>
        <v>Boolean Use Non BAU Industry CCS Subsidies</v>
      </c>
      <c r="D657" s="348" t="s">
        <v>786</v>
      </c>
      <c r="E657" s="348"/>
      <c r="F657" t="s">
        <v>787</v>
      </c>
      <c r="H657" s="18">
        <v>2724</v>
      </c>
      <c r="I657" s="367" t="s">
        <v>670</v>
      </c>
      <c r="J657" s="368" t="str">
        <f>IF(ISBLANK(INDEX('Policy Characteristics'!D:D,MATCH($C657,'Policy Characteristics'!$C:$C,0))),"",INDEX('Policy Characteristics'!D:D,MATCH($C657,'Policy Characteristics'!$C:$C,0)))</f>
        <v>Industry CCS</v>
      </c>
      <c r="K657" s="354" t="str">
        <f>IF(ISBLANK(INDEX('Policy Characteristics'!E:E,MATCH($C657,'Policy Characteristics'!$C:$C,0))),"",INDEX('Policy Characteristics'!E:E,MATCH($C657,'Policy Characteristics'!$C:$C,0)))</f>
        <v>indst non BAU CCS</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1</v>
      </c>
      <c r="O657" s="354" t="str">
        <f>IF(ISBLANK(INDEX('Policy Characteristics'!I:I,MATCH($C657,'Policy Characteristics'!$C:$C,0))),"",INDEX('Policy Characteristics'!I:I,MATCH($C657,'Policy Characteristics'!$C:$C,0)))</f>
        <v>on/off</v>
      </c>
      <c r="P657" s="354" t="str">
        <f>IF(ISBLANK(INDEX('Policy Characteristics'!J:J,MATCH($C657,'Policy Characteristics'!$C:$C,0))),"",INDEX('Policy Characteristics'!J:J,MATCH($C657,'Policy Characteristics'!$C:$C,0)))</f>
        <v>**Description:** This policy allows users to model the emissions and cash flow impact of a non-BAU industry CCS subsidy. This lever is set up to test the impacts of removing all CCS subsidies flowing to industry in the BAU scenario.</v>
      </c>
      <c r="Q657" s="354" t="str">
        <f>IF(ISBLANK(INDEX('Policy Characteristics'!K:K,MATCH($C657,'Policy Characteristics'!$C:$C,0))),"",INDEX('Policy Characteristics'!K:K,MATCH($C657,'Policy Characteristics'!$C:$C,0)))</f>
        <v>ccs.html#ccs</v>
      </c>
      <c r="R657" s="354" t="str">
        <f>IF(ISBLANK(INDEX('Policy Characteristics'!L:L,MATCH($C657,'Policy Characteristics'!$C:$C,0))),"",INDEX('Policy Characteristics'!L:L,MATCH($C657,'Policy Characteristics'!$C:$C,0)))</f>
        <v>carbon-capture-and-sequestration.html</v>
      </c>
    </row>
    <row r="658" spans="1:18" ht="20" customHeight="1">
      <c r="A658" s="354" t="str">
        <f>IF(ISBLANK(INDEX('Policy Characteristics'!A:A,MATCH($C658,'Policy Characteristics'!$C:$C,0))),"",INDEX('Policy Characteristics'!A:A,MATCH($C658,'Policy Characteristics'!$C:$C,0)))</f>
        <v>Industry</v>
      </c>
      <c r="B658" s="366" t="str">
        <f>IF(ISBLANK(INDEX('Policy Characteristics'!B:B,MATCH($C658,'Policy Characteristics'!$C:$C,0))),"",INDEX('Policy Characteristics'!B:B,MATCH($C658,'Policy Characteristics'!$C:$C,0)))</f>
        <v>Non BAU Industry CCS Subsidy</v>
      </c>
      <c r="C658" s="354" t="str">
        <f t="shared" ref="C658:C680" si="35">$C$656</f>
        <v>Boolean Use Non BAU Industry CCS Subsidies</v>
      </c>
      <c r="D658" s="348" t="s">
        <v>788</v>
      </c>
      <c r="E658" s="348"/>
      <c r="F658" t="s">
        <v>789</v>
      </c>
      <c r="H658" s="18">
        <v>2725</v>
      </c>
      <c r="I658" s="367" t="s">
        <v>670</v>
      </c>
      <c r="J658" s="368" t="str">
        <f>IF(ISBLANK(INDEX('Policy Characteristics'!D:D,MATCH($C658,'Policy Characteristics'!$C:$C,0))),"",INDEX('Policy Characteristics'!D:D,MATCH($C658,'Policy Characteristics'!$C:$C,0)))</f>
        <v>Industry CCS</v>
      </c>
      <c r="K658" s="354" t="str">
        <f>IF(ISBLANK(INDEX('Policy Characteristics'!E:E,MATCH($C658,'Policy Characteristics'!$C:$C,0))),"",INDEX('Policy Characteristics'!E:E,MATCH($C658,'Policy Characteristics'!$C:$C,0)))</f>
        <v>indst non BAU CCS</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1</v>
      </c>
      <c r="O658" s="354" t="str">
        <f>IF(ISBLANK(INDEX('Policy Characteristics'!I:I,MATCH($C658,'Policy Characteristics'!$C:$C,0))),"",INDEX('Policy Characteristics'!I:I,MATCH($C658,'Policy Characteristics'!$C:$C,0)))</f>
        <v>on/off</v>
      </c>
      <c r="P658" s="354" t="str">
        <f>IF(ISBLANK(INDEX('Policy Characteristics'!J:J,MATCH($C658,'Policy Characteristics'!$C:$C,0))),"",INDEX('Policy Characteristics'!J:J,MATCH($C658,'Policy Characteristics'!$C:$C,0)))</f>
        <v>**Description:** This policy allows users to model the emissions and cash flow impact of a non-BAU industry CCS subsidy. This lever is set up to test the impacts of removing all CCS subsidies flowing to industry in the BAU scenario.</v>
      </c>
      <c r="Q658" s="354" t="str">
        <f>IF(ISBLANK(INDEX('Policy Characteristics'!K:K,MATCH($C658,'Policy Characteristics'!$C:$C,0))),"",INDEX('Policy Characteristics'!K:K,MATCH($C658,'Policy Characteristics'!$C:$C,0)))</f>
        <v>ccs.html#ccs</v>
      </c>
      <c r="R658" s="354" t="str">
        <f>IF(ISBLANK(INDEX('Policy Characteristics'!L:L,MATCH($C658,'Policy Characteristics'!$C:$C,0))),"",INDEX('Policy Characteristics'!L:L,MATCH($C658,'Policy Characteristics'!$C:$C,0)))</f>
        <v>carbon-capture-and-sequestration.html</v>
      </c>
    </row>
    <row r="659" spans="1:18" ht="20" customHeight="1">
      <c r="A659" s="354" t="str">
        <f>IF(ISBLANK(INDEX('Policy Characteristics'!A:A,MATCH($C659,'Policy Characteristics'!$C:$C,0))),"",INDEX('Policy Characteristics'!A:A,MATCH($C659,'Policy Characteristics'!$C:$C,0)))</f>
        <v>Industry</v>
      </c>
      <c r="B659" s="366" t="str">
        <f>IF(ISBLANK(INDEX('Policy Characteristics'!B:B,MATCH($C659,'Policy Characteristics'!$C:$C,0))),"",INDEX('Policy Characteristics'!B:B,MATCH($C659,'Policy Characteristics'!$C:$C,0)))</f>
        <v>Non BAU Industry CCS Subsidy</v>
      </c>
      <c r="C659" s="354" t="str">
        <f t="shared" si="35"/>
        <v>Boolean Use Non BAU Industry CCS Subsidies</v>
      </c>
      <c r="D659" s="348" t="s">
        <v>790</v>
      </c>
      <c r="E659" s="348"/>
      <c r="F659" t="s">
        <v>791</v>
      </c>
      <c r="H659" s="18">
        <v>2726</v>
      </c>
      <c r="I659" s="367" t="s">
        <v>670</v>
      </c>
      <c r="J659" s="368" t="str">
        <f>IF(ISBLANK(INDEX('Policy Characteristics'!D:D,MATCH($C659,'Policy Characteristics'!$C:$C,0))),"",INDEX('Policy Characteristics'!D:D,MATCH($C659,'Policy Characteristics'!$C:$C,0)))</f>
        <v>Industry CCS</v>
      </c>
      <c r="K659" s="354" t="str">
        <f>IF(ISBLANK(INDEX('Policy Characteristics'!E:E,MATCH($C659,'Policy Characteristics'!$C:$C,0))),"",INDEX('Policy Characteristics'!E:E,MATCH($C659,'Policy Characteristics'!$C:$C,0)))</f>
        <v>indst non BAU CCS</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1</v>
      </c>
      <c r="O659" s="354" t="str">
        <f>IF(ISBLANK(INDEX('Policy Characteristics'!I:I,MATCH($C659,'Policy Characteristics'!$C:$C,0))),"",INDEX('Policy Characteristics'!I:I,MATCH($C659,'Policy Characteristics'!$C:$C,0)))</f>
        <v>on/off</v>
      </c>
      <c r="P659" s="354" t="str">
        <f>IF(ISBLANK(INDEX('Policy Characteristics'!J:J,MATCH($C659,'Policy Characteristics'!$C:$C,0))),"",INDEX('Policy Characteristics'!J:J,MATCH($C659,'Policy Characteristics'!$C:$C,0)))</f>
        <v>**Description:** This policy allows users to model the emissions and cash flow impact of a non-BAU industry CCS subsidy. This lever is set up to test the impacts of removing all CCS subsidies flowing to industry in the BAU scenario.</v>
      </c>
      <c r="Q659" s="354" t="str">
        <f>IF(ISBLANK(INDEX('Policy Characteristics'!K:K,MATCH($C659,'Policy Characteristics'!$C:$C,0))),"",INDEX('Policy Characteristics'!K:K,MATCH($C659,'Policy Characteristics'!$C:$C,0)))</f>
        <v>ccs.html#ccs</v>
      </c>
      <c r="R659" s="354" t="str">
        <f>IF(ISBLANK(INDEX('Policy Characteristics'!L:L,MATCH($C659,'Policy Characteristics'!$C:$C,0))),"",INDEX('Policy Characteristics'!L:L,MATCH($C659,'Policy Characteristics'!$C:$C,0)))</f>
        <v>carbon-capture-and-sequestration.html</v>
      </c>
    </row>
    <row r="660" spans="1:18" ht="20" customHeight="1">
      <c r="A660" s="354" t="str">
        <f>IF(ISBLANK(INDEX('Policy Characteristics'!A:A,MATCH($C660,'Policy Characteristics'!$C:$C,0))),"",INDEX('Policy Characteristics'!A:A,MATCH($C660,'Policy Characteristics'!$C:$C,0)))</f>
        <v>Industry</v>
      </c>
      <c r="B660" s="366" t="str">
        <f>IF(ISBLANK(INDEX('Policy Characteristics'!B:B,MATCH($C660,'Policy Characteristics'!$C:$C,0))),"",INDEX('Policy Characteristics'!B:B,MATCH($C660,'Policy Characteristics'!$C:$C,0)))</f>
        <v>Non BAU Industry CCS Subsidy</v>
      </c>
      <c r="C660" s="354" t="str">
        <f t="shared" si="35"/>
        <v>Boolean Use Non BAU Industry CCS Subsidies</v>
      </c>
      <c r="D660" s="348" t="s">
        <v>792</v>
      </c>
      <c r="E660" s="348"/>
      <c r="F660" t="s">
        <v>793</v>
      </c>
      <c r="H660" s="18">
        <v>2727</v>
      </c>
      <c r="I660" s="367" t="s">
        <v>670</v>
      </c>
      <c r="J660" s="368" t="str">
        <f>IF(ISBLANK(INDEX('Policy Characteristics'!D:D,MATCH($C660,'Policy Characteristics'!$C:$C,0))),"",INDEX('Policy Characteristics'!D:D,MATCH($C660,'Policy Characteristics'!$C:$C,0)))</f>
        <v>Industry CCS</v>
      </c>
      <c r="K660" s="354" t="str">
        <f>IF(ISBLANK(INDEX('Policy Characteristics'!E:E,MATCH($C660,'Policy Characteristics'!$C:$C,0))),"",INDEX('Policy Characteristics'!E:E,MATCH($C660,'Policy Characteristics'!$C:$C,0)))</f>
        <v>indst non BAU CCS</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1</v>
      </c>
      <c r="O660" s="354" t="str">
        <f>IF(ISBLANK(INDEX('Policy Characteristics'!I:I,MATCH($C660,'Policy Characteristics'!$C:$C,0))),"",INDEX('Policy Characteristics'!I:I,MATCH($C660,'Policy Characteristics'!$C:$C,0)))</f>
        <v>on/off</v>
      </c>
      <c r="P660" s="354" t="str">
        <f>IF(ISBLANK(INDEX('Policy Characteristics'!J:J,MATCH($C660,'Policy Characteristics'!$C:$C,0))),"",INDEX('Policy Characteristics'!J:J,MATCH($C660,'Policy Characteristics'!$C:$C,0)))</f>
        <v>**Description:** This policy allows users to model the emissions and cash flow impact of a non-BAU industry CCS subsidy. This lever is set up to test the impacts of removing all CCS subsidies flowing to industry in the BAU scenario.</v>
      </c>
      <c r="Q660" s="354" t="str">
        <f>IF(ISBLANK(INDEX('Policy Characteristics'!K:K,MATCH($C660,'Policy Characteristics'!$C:$C,0))),"",INDEX('Policy Characteristics'!K:K,MATCH($C660,'Policy Characteristics'!$C:$C,0)))</f>
        <v>ccs.html#ccs</v>
      </c>
      <c r="R660" s="354" t="str">
        <f>IF(ISBLANK(INDEX('Policy Characteristics'!L:L,MATCH($C660,'Policy Characteristics'!$C:$C,0))),"",INDEX('Policy Characteristics'!L:L,MATCH($C660,'Policy Characteristics'!$C:$C,0)))</f>
        <v>carbon-capture-and-sequestration.html</v>
      </c>
    </row>
    <row r="661" spans="1:18" ht="20" customHeight="1">
      <c r="A661" s="354" t="str">
        <f>IF(ISBLANK(INDEX('Policy Characteristics'!A:A,MATCH($C661,'Policy Characteristics'!$C:$C,0))),"",INDEX('Policy Characteristics'!A:A,MATCH($C661,'Policy Characteristics'!$C:$C,0)))</f>
        <v>Industry</v>
      </c>
      <c r="B661" s="366" t="str">
        <f>IF(ISBLANK(INDEX('Policy Characteristics'!B:B,MATCH($C661,'Policy Characteristics'!$C:$C,0))),"",INDEX('Policy Characteristics'!B:B,MATCH($C661,'Policy Characteristics'!$C:$C,0)))</f>
        <v>Non BAU Industry CCS Subsidy</v>
      </c>
      <c r="C661" s="354" t="str">
        <f t="shared" si="35"/>
        <v>Boolean Use Non BAU Industry CCS Subsidies</v>
      </c>
      <c r="D661" s="348" t="s">
        <v>794</v>
      </c>
      <c r="E661" s="348"/>
      <c r="F661" t="s">
        <v>795</v>
      </c>
      <c r="H661" s="18">
        <v>2728</v>
      </c>
      <c r="I661" s="367" t="s">
        <v>670</v>
      </c>
      <c r="J661" s="368" t="str">
        <f>IF(ISBLANK(INDEX('Policy Characteristics'!D:D,MATCH($C661,'Policy Characteristics'!$C:$C,0))),"",INDEX('Policy Characteristics'!D:D,MATCH($C661,'Policy Characteristics'!$C:$C,0)))</f>
        <v>Industry CCS</v>
      </c>
      <c r="K661" s="354" t="str">
        <f>IF(ISBLANK(INDEX('Policy Characteristics'!E:E,MATCH($C661,'Policy Characteristics'!$C:$C,0))),"",INDEX('Policy Characteristics'!E:E,MATCH($C661,'Policy Characteristics'!$C:$C,0)))</f>
        <v>indst non BAU CCS</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1</v>
      </c>
      <c r="O661" s="354" t="str">
        <f>IF(ISBLANK(INDEX('Policy Characteristics'!I:I,MATCH($C661,'Policy Characteristics'!$C:$C,0))),"",INDEX('Policy Characteristics'!I:I,MATCH($C661,'Policy Characteristics'!$C:$C,0)))</f>
        <v>on/off</v>
      </c>
      <c r="P661" s="354" t="str">
        <f>IF(ISBLANK(INDEX('Policy Characteristics'!J:J,MATCH($C661,'Policy Characteristics'!$C:$C,0))),"",INDEX('Policy Characteristics'!J:J,MATCH($C661,'Policy Characteristics'!$C:$C,0)))</f>
        <v>**Description:** This policy allows users to model the emissions and cash flow impact of a non-BAU industry CCS subsidy. This lever is set up to test the impacts of removing all CCS subsidies flowing to industry in the BAU scenario.</v>
      </c>
      <c r="Q661" s="354" t="str">
        <f>IF(ISBLANK(INDEX('Policy Characteristics'!K:K,MATCH($C661,'Policy Characteristics'!$C:$C,0))),"",INDEX('Policy Characteristics'!K:K,MATCH($C661,'Policy Characteristics'!$C:$C,0)))</f>
        <v>ccs.html#ccs</v>
      </c>
      <c r="R661" s="354" t="str">
        <f>IF(ISBLANK(INDEX('Policy Characteristics'!L:L,MATCH($C661,'Policy Characteristics'!$C:$C,0))),"",INDEX('Policy Characteristics'!L:L,MATCH($C661,'Policy Characteristics'!$C:$C,0)))</f>
        <v>carbon-capture-and-sequestration.html</v>
      </c>
    </row>
    <row r="662" spans="1:18" ht="20" customHeight="1">
      <c r="A662" s="354" t="str">
        <f>IF(ISBLANK(INDEX('Policy Characteristics'!A:A,MATCH($C662,'Policy Characteristics'!$C:$C,0))),"",INDEX('Policy Characteristics'!A:A,MATCH($C662,'Policy Characteristics'!$C:$C,0)))</f>
        <v>Industry</v>
      </c>
      <c r="B662" s="366" t="str">
        <f>IF(ISBLANK(INDEX('Policy Characteristics'!B:B,MATCH($C662,'Policy Characteristics'!$C:$C,0))),"",INDEX('Policy Characteristics'!B:B,MATCH($C662,'Policy Characteristics'!$C:$C,0)))</f>
        <v>Non BAU Industry CCS Subsidy</v>
      </c>
      <c r="C662" s="354" t="str">
        <f t="shared" si="35"/>
        <v>Boolean Use Non BAU Industry CCS Subsidies</v>
      </c>
      <c r="D662" s="348" t="s">
        <v>796</v>
      </c>
      <c r="E662" s="348"/>
      <c r="F662" t="s">
        <v>797</v>
      </c>
      <c r="H662" s="18">
        <v>2729</v>
      </c>
      <c r="I662" s="367" t="s">
        <v>670</v>
      </c>
      <c r="J662" s="368" t="str">
        <f>IF(ISBLANK(INDEX('Policy Characteristics'!D:D,MATCH($C662,'Policy Characteristics'!$C:$C,0))),"",INDEX('Policy Characteristics'!D:D,MATCH($C662,'Policy Characteristics'!$C:$C,0)))</f>
        <v>Industry CCS</v>
      </c>
      <c r="K662" s="354" t="str">
        <f>IF(ISBLANK(INDEX('Policy Characteristics'!E:E,MATCH($C662,'Policy Characteristics'!$C:$C,0))),"",INDEX('Policy Characteristics'!E:E,MATCH($C662,'Policy Characteristics'!$C:$C,0)))</f>
        <v>indst non BAU CCS</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1</v>
      </c>
      <c r="O662" s="354" t="str">
        <f>IF(ISBLANK(INDEX('Policy Characteristics'!I:I,MATCH($C662,'Policy Characteristics'!$C:$C,0))),"",INDEX('Policy Characteristics'!I:I,MATCH($C662,'Policy Characteristics'!$C:$C,0)))</f>
        <v>on/off</v>
      </c>
      <c r="P662" s="354" t="str">
        <f>IF(ISBLANK(INDEX('Policy Characteristics'!J:J,MATCH($C662,'Policy Characteristics'!$C:$C,0))),"",INDEX('Policy Characteristics'!J:J,MATCH($C662,'Policy Characteristics'!$C:$C,0)))</f>
        <v>**Description:** This policy allows users to model the emissions and cash flow impact of a non-BAU industry CCS subsidy. This lever is set up to test the impacts of removing all CCS subsidies flowing to industry in the BAU scenario.</v>
      </c>
      <c r="Q662" s="354" t="str">
        <f>IF(ISBLANK(INDEX('Policy Characteristics'!K:K,MATCH($C662,'Policy Characteristics'!$C:$C,0))),"",INDEX('Policy Characteristics'!K:K,MATCH($C662,'Policy Characteristics'!$C:$C,0)))</f>
        <v>ccs.html#ccs</v>
      </c>
      <c r="R662" s="354" t="str">
        <f>IF(ISBLANK(INDEX('Policy Characteristics'!L:L,MATCH($C662,'Policy Characteristics'!$C:$C,0))),"",INDEX('Policy Characteristics'!L:L,MATCH($C662,'Policy Characteristics'!$C:$C,0)))</f>
        <v>carbon-capture-and-sequestration.html</v>
      </c>
    </row>
    <row r="663" spans="1:18" ht="20" customHeight="1">
      <c r="A663" s="354" t="str">
        <f>IF(ISBLANK(INDEX('Policy Characteristics'!A:A,MATCH($C663,'Policy Characteristics'!$C:$C,0))),"",INDEX('Policy Characteristics'!A:A,MATCH($C663,'Policy Characteristics'!$C:$C,0)))</f>
        <v>Industry</v>
      </c>
      <c r="B663" s="366" t="str">
        <f>IF(ISBLANK(INDEX('Policy Characteristics'!B:B,MATCH($C663,'Policy Characteristics'!$C:$C,0))),"",INDEX('Policy Characteristics'!B:B,MATCH($C663,'Policy Characteristics'!$C:$C,0)))</f>
        <v>Non BAU Industry CCS Subsidy</v>
      </c>
      <c r="C663" s="354" t="str">
        <f t="shared" si="35"/>
        <v>Boolean Use Non BAU Industry CCS Subsidies</v>
      </c>
      <c r="D663" s="348" t="s">
        <v>798</v>
      </c>
      <c r="E663" s="348"/>
      <c r="F663" t="s">
        <v>799</v>
      </c>
      <c r="H663" s="18">
        <v>2730</v>
      </c>
      <c r="I663" s="367" t="s">
        <v>670</v>
      </c>
      <c r="J663" s="368" t="str">
        <f>IF(ISBLANK(INDEX('Policy Characteristics'!D:D,MATCH($C663,'Policy Characteristics'!$C:$C,0))),"",INDEX('Policy Characteristics'!D:D,MATCH($C663,'Policy Characteristics'!$C:$C,0)))</f>
        <v>Industry CCS</v>
      </c>
      <c r="K663" s="354" t="str">
        <f>IF(ISBLANK(INDEX('Policy Characteristics'!E:E,MATCH($C663,'Policy Characteristics'!$C:$C,0))),"",INDEX('Policy Characteristics'!E:E,MATCH($C663,'Policy Characteristics'!$C:$C,0)))</f>
        <v>indst non BAU CCS</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1</v>
      </c>
      <c r="O663" s="354" t="str">
        <f>IF(ISBLANK(INDEX('Policy Characteristics'!I:I,MATCH($C663,'Policy Characteristics'!$C:$C,0))),"",INDEX('Policy Characteristics'!I:I,MATCH($C663,'Policy Characteristics'!$C:$C,0)))</f>
        <v>on/off</v>
      </c>
      <c r="P663" s="354" t="str">
        <f>IF(ISBLANK(INDEX('Policy Characteristics'!J:J,MATCH($C663,'Policy Characteristics'!$C:$C,0))),"",INDEX('Policy Characteristics'!J:J,MATCH($C663,'Policy Characteristics'!$C:$C,0)))</f>
        <v>**Description:** This policy allows users to model the emissions and cash flow impact of a non-BAU industry CCS subsidy. This lever is set up to test the impacts of removing all CCS subsidies flowing to industry in the BAU scenario.</v>
      </c>
      <c r="Q663" s="354" t="str">
        <f>IF(ISBLANK(INDEX('Policy Characteristics'!K:K,MATCH($C663,'Policy Characteristics'!$C:$C,0))),"",INDEX('Policy Characteristics'!K:K,MATCH($C663,'Policy Characteristics'!$C:$C,0)))</f>
        <v>ccs.html#ccs</v>
      </c>
      <c r="R663" s="354" t="str">
        <f>IF(ISBLANK(INDEX('Policy Characteristics'!L:L,MATCH($C663,'Policy Characteristics'!$C:$C,0))),"",INDEX('Policy Characteristics'!L:L,MATCH($C663,'Policy Characteristics'!$C:$C,0)))</f>
        <v>carbon-capture-and-sequestration.html</v>
      </c>
    </row>
    <row r="664" spans="1:18" ht="20" customHeight="1">
      <c r="A664" s="354" t="str">
        <f>IF(ISBLANK(INDEX('Policy Characteristics'!A:A,MATCH($C664,'Policy Characteristics'!$C:$C,0))),"",INDEX('Policy Characteristics'!A:A,MATCH($C664,'Policy Characteristics'!$C:$C,0)))</f>
        <v>Industry</v>
      </c>
      <c r="B664" s="366" t="str">
        <f>IF(ISBLANK(INDEX('Policy Characteristics'!B:B,MATCH($C664,'Policy Characteristics'!$C:$C,0))),"",INDEX('Policy Characteristics'!B:B,MATCH($C664,'Policy Characteristics'!$C:$C,0)))</f>
        <v>Non BAU Industry CCS Subsidy</v>
      </c>
      <c r="C664" s="354" t="str">
        <f t="shared" si="35"/>
        <v>Boolean Use Non BAU Industry CCS Subsidies</v>
      </c>
      <c r="D664" s="348" t="s">
        <v>800</v>
      </c>
      <c r="E664" s="348"/>
      <c r="F664" t="s">
        <v>801</v>
      </c>
      <c r="H664" s="18">
        <v>2731</v>
      </c>
      <c r="I664" s="367" t="s">
        <v>670</v>
      </c>
      <c r="J664" s="368" t="str">
        <f>IF(ISBLANK(INDEX('Policy Characteristics'!D:D,MATCH($C664,'Policy Characteristics'!$C:$C,0))),"",INDEX('Policy Characteristics'!D:D,MATCH($C664,'Policy Characteristics'!$C:$C,0)))</f>
        <v>Industry CCS</v>
      </c>
      <c r="K664" s="354" t="str">
        <f>IF(ISBLANK(INDEX('Policy Characteristics'!E:E,MATCH($C664,'Policy Characteristics'!$C:$C,0))),"",INDEX('Policy Characteristics'!E:E,MATCH($C664,'Policy Characteristics'!$C:$C,0)))</f>
        <v>indst non BAU CCS</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1</v>
      </c>
      <c r="O664" s="354" t="str">
        <f>IF(ISBLANK(INDEX('Policy Characteristics'!I:I,MATCH($C664,'Policy Characteristics'!$C:$C,0))),"",INDEX('Policy Characteristics'!I:I,MATCH($C664,'Policy Characteristics'!$C:$C,0)))</f>
        <v>on/off</v>
      </c>
      <c r="P664" s="354" t="str">
        <f>IF(ISBLANK(INDEX('Policy Characteristics'!J:J,MATCH($C664,'Policy Characteristics'!$C:$C,0))),"",INDEX('Policy Characteristics'!J:J,MATCH($C664,'Policy Characteristics'!$C:$C,0)))</f>
        <v>**Description:** This policy allows users to model the emissions and cash flow impact of a non-BAU industry CCS subsidy. This lever is set up to test the impacts of removing all CCS subsidies flowing to industry in the BAU scenario.</v>
      </c>
      <c r="Q664" s="354" t="str">
        <f>IF(ISBLANK(INDEX('Policy Characteristics'!K:K,MATCH($C664,'Policy Characteristics'!$C:$C,0))),"",INDEX('Policy Characteristics'!K:K,MATCH($C664,'Policy Characteristics'!$C:$C,0)))</f>
        <v>ccs.html#ccs</v>
      </c>
      <c r="R664" s="354" t="str">
        <f>IF(ISBLANK(INDEX('Policy Characteristics'!L:L,MATCH($C664,'Policy Characteristics'!$C:$C,0))),"",INDEX('Policy Characteristics'!L:L,MATCH($C664,'Policy Characteristics'!$C:$C,0)))</f>
        <v>carbon-capture-and-sequestration.html</v>
      </c>
    </row>
    <row r="665" spans="1:18" ht="20" customHeight="1">
      <c r="A665" s="354" t="str">
        <f>IF(ISBLANK(INDEX('Policy Characteristics'!A:A,MATCH($C665,'Policy Characteristics'!$C:$C,0))),"",INDEX('Policy Characteristics'!A:A,MATCH($C665,'Policy Characteristics'!$C:$C,0)))</f>
        <v>Industry</v>
      </c>
      <c r="B665" s="366" t="str">
        <f>IF(ISBLANK(INDEX('Policy Characteristics'!B:B,MATCH($C665,'Policy Characteristics'!$C:$C,0))),"",INDEX('Policy Characteristics'!B:B,MATCH($C665,'Policy Characteristics'!$C:$C,0)))</f>
        <v>Non BAU Industry CCS Subsidy</v>
      </c>
      <c r="C665" s="354" t="str">
        <f t="shared" si="35"/>
        <v>Boolean Use Non BAU Industry CCS Subsidies</v>
      </c>
      <c r="D665" s="348" t="s">
        <v>802</v>
      </c>
      <c r="E665" s="348"/>
      <c r="F665" t="s">
        <v>803</v>
      </c>
      <c r="H665" s="18">
        <v>2732</v>
      </c>
      <c r="I665" s="367" t="s">
        <v>670</v>
      </c>
      <c r="J665" s="368" t="str">
        <f>IF(ISBLANK(INDEX('Policy Characteristics'!D:D,MATCH($C665,'Policy Characteristics'!$C:$C,0))),"",INDEX('Policy Characteristics'!D:D,MATCH($C665,'Policy Characteristics'!$C:$C,0)))</f>
        <v>Industry CCS</v>
      </c>
      <c r="K665" s="354" t="str">
        <f>IF(ISBLANK(INDEX('Policy Characteristics'!E:E,MATCH($C665,'Policy Characteristics'!$C:$C,0))),"",INDEX('Policy Characteristics'!E:E,MATCH($C665,'Policy Characteristics'!$C:$C,0)))</f>
        <v>indst non BAU CCS</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1</v>
      </c>
      <c r="O665" s="354" t="str">
        <f>IF(ISBLANK(INDEX('Policy Characteristics'!I:I,MATCH($C665,'Policy Characteristics'!$C:$C,0))),"",INDEX('Policy Characteristics'!I:I,MATCH($C665,'Policy Characteristics'!$C:$C,0)))</f>
        <v>on/off</v>
      </c>
      <c r="P665" s="354" t="str">
        <f>IF(ISBLANK(INDEX('Policy Characteristics'!J:J,MATCH($C665,'Policy Characteristics'!$C:$C,0))),"",INDEX('Policy Characteristics'!J:J,MATCH($C665,'Policy Characteristics'!$C:$C,0)))</f>
        <v>**Description:** This policy allows users to model the emissions and cash flow impact of a non-BAU industry CCS subsidy. This lever is set up to test the impacts of removing all CCS subsidies flowing to industry in the BAU scenario.</v>
      </c>
      <c r="Q665" s="354" t="str">
        <f>IF(ISBLANK(INDEX('Policy Characteristics'!K:K,MATCH($C665,'Policy Characteristics'!$C:$C,0))),"",INDEX('Policy Characteristics'!K:K,MATCH($C665,'Policy Characteristics'!$C:$C,0)))</f>
        <v>ccs.html#ccs</v>
      </c>
      <c r="R665" s="354" t="str">
        <f>IF(ISBLANK(INDEX('Policy Characteristics'!L:L,MATCH($C665,'Policy Characteristics'!$C:$C,0))),"",INDEX('Policy Characteristics'!L:L,MATCH($C665,'Policy Characteristics'!$C:$C,0)))</f>
        <v>carbon-capture-and-sequestration.html</v>
      </c>
    </row>
    <row r="666" spans="1:18" ht="20" customHeight="1">
      <c r="A666" s="354" t="str">
        <f>IF(ISBLANK(INDEX('Policy Characteristics'!A:A,MATCH($C666,'Policy Characteristics'!$C:$C,0))),"",INDEX('Policy Characteristics'!A:A,MATCH($C666,'Policy Characteristics'!$C:$C,0)))</f>
        <v>Industry</v>
      </c>
      <c r="B666" s="366" t="str">
        <f>IF(ISBLANK(INDEX('Policy Characteristics'!B:B,MATCH($C666,'Policy Characteristics'!$C:$C,0))),"",INDEX('Policy Characteristics'!B:B,MATCH($C666,'Policy Characteristics'!$C:$C,0)))</f>
        <v>Non BAU Industry CCS Subsidy</v>
      </c>
      <c r="C666" s="354" t="str">
        <f t="shared" si="35"/>
        <v>Boolean Use Non BAU Industry CCS Subsidies</v>
      </c>
      <c r="D666" s="348" t="s">
        <v>804</v>
      </c>
      <c r="E666" s="348"/>
      <c r="F666" t="s">
        <v>805</v>
      </c>
      <c r="H666" s="18">
        <v>2733</v>
      </c>
      <c r="I666" s="367" t="s">
        <v>670</v>
      </c>
      <c r="J666" s="368" t="str">
        <f>IF(ISBLANK(INDEX('Policy Characteristics'!D:D,MATCH($C666,'Policy Characteristics'!$C:$C,0))),"",INDEX('Policy Characteristics'!D:D,MATCH($C666,'Policy Characteristics'!$C:$C,0)))</f>
        <v>Industry CCS</v>
      </c>
      <c r="K666" s="354" t="str">
        <f>IF(ISBLANK(INDEX('Policy Characteristics'!E:E,MATCH($C666,'Policy Characteristics'!$C:$C,0))),"",INDEX('Policy Characteristics'!E:E,MATCH($C666,'Policy Characteristics'!$C:$C,0)))</f>
        <v>indst non BAU CCS</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1</v>
      </c>
      <c r="O666" s="354" t="str">
        <f>IF(ISBLANK(INDEX('Policy Characteristics'!I:I,MATCH($C666,'Policy Characteristics'!$C:$C,0))),"",INDEX('Policy Characteristics'!I:I,MATCH($C666,'Policy Characteristics'!$C:$C,0)))</f>
        <v>on/off</v>
      </c>
      <c r="P666" s="354" t="str">
        <f>IF(ISBLANK(INDEX('Policy Characteristics'!J:J,MATCH($C666,'Policy Characteristics'!$C:$C,0))),"",INDEX('Policy Characteristics'!J:J,MATCH($C666,'Policy Characteristics'!$C:$C,0)))</f>
        <v>**Description:** This policy allows users to model the emissions and cash flow impact of a non-BAU industry CCS subsidy. This lever is set up to test the impacts of removing all CCS subsidies flowing to industry in the BAU scenario.</v>
      </c>
      <c r="Q666" s="354" t="str">
        <f>IF(ISBLANK(INDEX('Policy Characteristics'!K:K,MATCH($C666,'Policy Characteristics'!$C:$C,0))),"",INDEX('Policy Characteristics'!K:K,MATCH($C666,'Policy Characteristics'!$C:$C,0)))</f>
        <v>ccs.html#ccs</v>
      </c>
      <c r="R666" s="354" t="str">
        <f>IF(ISBLANK(INDEX('Policy Characteristics'!L:L,MATCH($C666,'Policy Characteristics'!$C:$C,0))),"",INDEX('Policy Characteristics'!L:L,MATCH($C666,'Policy Characteristics'!$C:$C,0)))</f>
        <v>carbon-capture-and-sequestration.html</v>
      </c>
    </row>
    <row r="667" spans="1:18" ht="20" customHeight="1">
      <c r="A667" s="354" t="str">
        <f>IF(ISBLANK(INDEX('Policy Characteristics'!A:A,MATCH($C667,'Policy Characteristics'!$C:$C,0))),"",INDEX('Policy Characteristics'!A:A,MATCH($C667,'Policy Characteristics'!$C:$C,0)))</f>
        <v>Industry</v>
      </c>
      <c r="B667" s="366" t="str">
        <f>IF(ISBLANK(INDEX('Policy Characteristics'!B:B,MATCH($C667,'Policy Characteristics'!$C:$C,0))),"",INDEX('Policy Characteristics'!B:B,MATCH($C667,'Policy Characteristics'!$C:$C,0)))</f>
        <v>Non BAU Industry CCS Subsidy</v>
      </c>
      <c r="C667" s="354" t="str">
        <f t="shared" si="35"/>
        <v>Boolean Use Non BAU Industry CCS Subsidies</v>
      </c>
      <c r="D667" s="348" t="s">
        <v>806</v>
      </c>
      <c r="E667" s="348"/>
      <c r="F667" t="s">
        <v>807</v>
      </c>
      <c r="H667" s="18">
        <v>2734</v>
      </c>
      <c r="I667" s="367" t="s">
        <v>670</v>
      </c>
      <c r="J667" s="368" t="str">
        <f>IF(ISBLANK(INDEX('Policy Characteristics'!D:D,MATCH($C667,'Policy Characteristics'!$C:$C,0))),"",INDEX('Policy Characteristics'!D:D,MATCH($C667,'Policy Characteristics'!$C:$C,0)))</f>
        <v>Industry CCS</v>
      </c>
      <c r="K667" s="354" t="str">
        <f>IF(ISBLANK(INDEX('Policy Characteristics'!E:E,MATCH($C667,'Policy Characteristics'!$C:$C,0))),"",INDEX('Policy Characteristics'!E:E,MATCH($C667,'Policy Characteristics'!$C:$C,0)))</f>
        <v>indst non BAU CCS</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1</v>
      </c>
      <c r="O667" s="354" t="str">
        <f>IF(ISBLANK(INDEX('Policy Characteristics'!I:I,MATCH($C667,'Policy Characteristics'!$C:$C,0))),"",INDEX('Policy Characteristics'!I:I,MATCH($C667,'Policy Characteristics'!$C:$C,0)))</f>
        <v>on/off</v>
      </c>
      <c r="P667" s="354" t="str">
        <f>IF(ISBLANK(INDEX('Policy Characteristics'!J:J,MATCH($C667,'Policy Characteristics'!$C:$C,0))),"",INDEX('Policy Characteristics'!J:J,MATCH($C667,'Policy Characteristics'!$C:$C,0)))</f>
        <v>**Description:** This policy allows users to model the emissions and cash flow impact of a non-BAU industry CCS subsidy. This lever is set up to test the impacts of removing all CCS subsidies flowing to industry in the BAU scenario.</v>
      </c>
      <c r="Q667" s="354" t="str">
        <f>IF(ISBLANK(INDEX('Policy Characteristics'!K:K,MATCH($C667,'Policy Characteristics'!$C:$C,0))),"",INDEX('Policy Characteristics'!K:K,MATCH($C667,'Policy Characteristics'!$C:$C,0)))</f>
        <v>ccs.html#ccs</v>
      </c>
      <c r="R667" s="354" t="str">
        <f>IF(ISBLANK(INDEX('Policy Characteristics'!L:L,MATCH($C667,'Policy Characteristics'!$C:$C,0))),"",INDEX('Policy Characteristics'!L:L,MATCH($C667,'Policy Characteristics'!$C:$C,0)))</f>
        <v>carbon-capture-and-sequestration.html</v>
      </c>
    </row>
    <row r="668" spans="1:18" ht="20" customHeight="1">
      <c r="A668" s="354" t="str">
        <f>IF(ISBLANK(INDEX('Policy Characteristics'!A:A,MATCH($C668,'Policy Characteristics'!$C:$C,0))),"",INDEX('Policy Characteristics'!A:A,MATCH($C668,'Policy Characteristics'!$C:$C,0)))</f>
        <v>Industry</v>
      </c>
      <c r="B668" s="366" t="str">
        <f>IF(ISBLANK(INDEX('Policy Characteristics'!B:B,MATCH($C668,'Policy Characteristics'!$C:$C,0))),"",INDEX('Policy Characteristics'!B:B,MATCH($C668,'Policy Characteristics'!$C:$C,0)))</f>
        <v>Non BAU Industry CCS Subsidy</v>
      </c>
      <c r="C668" s="354" t="str">
        <f t="shared" si="35"/>
        <v>Boolean Use Non BAU Industry CCS Subsidies</v>
      </c>
      <c r="D668" s="348" t="s">
        <v>808</v>
      </c>
      <c r="E668" s="348"/>
      <c r="F668" t="s">
        <v>809</v>
      </c>
      <c r="H668" s="18">
        <v>2735</v>
      </c>
      <c r="I668" s="367" t="s">
        <v>670</v>
      </c>
      <c r="J668" s="368" t="str">
        <f>IF(ISBLANK(INDEX('Policy Characteristics'!D:D,MATCH($C668,'Policy Characteristics'!$C:$C,0))),"",INDEX('Policy Characteristics'!D:D,MATCH($C668,'Policy Characteristics'!$C:$C,0)))</f>
        <v>Industry CCS</v>
      </c>
      <c r="K668" s="354" t="str">
        <f>IF(ISBLANK(INDEX('Policy Characteristics'!E:E,MATCH($C668,'Policy Characteristics'!$C:$C,0))),"",INDEX('Policy Characteristics'!E:E,MATCH($C668,'Policy Characteristics'!$C:$C,0)))</f>
        <v>indst non BAU CCS</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1</v>
      </c>
      <c r="O668" s="354" t="str">
        <f>IF(ISBLANK(INDEX('Policy Characteristics'!I:I,MATCH($C668,'Policy Characteristics'!$C:$C,0))),"",INDEX('Policy Characteristics'!I:I,MATCH($C668,'Policy Characteristics'!$C:$C,0)))</f>
        <v>on/off</v>
      </c>
      <c r="P668" s="354" t="str">
        <f>IF(ISBLANK(INDEX('Policy Characteristics'!J:J,MATCH($C668,'Policy Characteristics'!$C:$C,0))),"",INDEX('Policy Characteristics'!J:J,MATCH($C668,'Policy Characteristics'!$C:$C,0)))</f>
        <v>**Description:** This policy allows users to model the emissions and cash flow impact of a non-BAU industry CCS subsidy. This lever is set up to test the impacts of removing all CCS subsidies flowing to industry in the BAU scenario.</v>
      </c>
      <c r="Q668" s="354" t="str">
        <f>IF(ISBLANK(INDEX('Policy Characteristics'!K:K,MATCH($C668,'Policy Characteristics'!$C:$C,0))),"",INDEX('Policy Characteristics'!K:K,MATCH($C668,'Policy Characteristics'!$C:$C,0)))</f>
        <v>ccs.html#ccs</v>
      </c>
      <c r="R668" s="354" t="str">
        <f>IF(ISBLANK(INDEX('Policy Characteristics'!L:L,MATCH($C668,'Policy Characteristics'!$C:$C,0))),"",INDEX('Policy Characteristics'!L:L,MATCH($C668,'Policy Characteristics'!$C:$C,0)))</f>
        <v>carbon-capture-and-sequestration.html</v>
      </c>
    </row>
    <row r="669" spans="1:18" ht="20" customHeight="1">
      <c r="A669" s="354" t="str">
        <f>IF(ISBLANK(INDEX('Policy Characteristics'!A:A,MATCH($C669,'Policy Characteristics'!$C:$C,0))),"",INDEX('Policy Characteristics'!A:A,MATCH($C669,'Policy Characteristics'!$C:$C,0)))</f>
        <v>Industry</v>
      </c>
      <c r="B669" s="366" t="str">
        <f>IF(ISBLANK(INDEX('Policy Characteristics'!B:B,MATCH($C669,'Policy Characteristics'!$C:$C,0))),"",INDEX('Policy Characteristics'!B:B,MATCH($C669,'Policy Characteristics'!$C:$C,0)))</f>
        <v>Non BAU Industry CCS Subsidy</v>
      </c>
      <c r="C669" s="354" t="str">
        <f t="shared" si="35"/>
        <v>Boolean Use Non BAU Industry CCS Subsidies</v>
      </c>
      <c r="D669" s="348" t="s">
        <v>810</v>
      </c>
      <c r="E669" s="348"/>
      <c r="F669" t="s">
        <v>811</v>
      </c>
      <c r="H669" s="18">
        <v>2736</v>
      </c>
      <c r="I669" s="367" t="s">
        <v>670</v>
      </c>
      <c r="J669" s="368" t="str">
        <f>IF(ISBLANK(INDEX('Policy Characteristics'!D:D,MATCH($C669,'Policy Characteristics'!$C:$C,0))),"",INDEX('Policy Characteristics'!D:D,MATCH($C669,'Policy Characteristics'!$C:$C,0)))</f>
        <v>Industry CCS</v>
      </c>
      <c r="K669" s="354" t="str">
        <f>IF(ISBLANK(INDEX('Policy Characteristics'!E:E,MATCH($C669,'Policy Characteristics'!$C:$C,0))),"",INDEX('Policy Characteristics'!E:E,MATCH($C669,'Policy Characteristics'!$C:$C,0)))</f>
        <v>indst non BAU CCS</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1</v>
      </c>
      <c r="O669" s="354" t="str">
        <f>IF(ISBLANK(INDEX('Policy Characteristics'!I:I,MATCH($C669,'Policy Characteristics'!$C:$C,0))),"",INDEX('Policy Characteristics'!I:I,MATCH($C669,'Policy Characteristics'!$C:$C,0)))</f>
        <v>on/off</v>
      </c>
      <c r="P669" s="354" t="str">
        <f>IF(ISBLANK(INDEX('Policy Characteristics'!J:J,MATCH($C669,'Policy Characteristics'!$C:$C,0))),"",INDEX('Policy Characteristics'!J:J,MATCH($C669,'Policy Characteristics'!$C:$C,0)))</f>
        <v>**Description:** This policy allows users to model the emissions and cash flow impact of a non-BAU industry CCS subsidy. This lever is set up to test the impacts of removing all CCS subsidies flowing to industry in the BAU scenario.</v>
      </c>
      <c r="Q669" s="354" t="str">
        <f>IF(ISBLANK(INDEX('Policy Characteristics'!K:K,MATCH($C669,'Policy Characteristics'!$C:$C,0))),"",INDEX('Policy Characteristics'!K:K,MATCH($C669,'Policy Characteristics'!$C:$C,0)))</f>
        <v>ccs.html#ccs</v>
      </c>
      <c r="R669" s="354" t="str">
        <f>IF(ISBLANK(INDEX('Policy Characteristics'!L:L,MATCH($C669,'Policy Characteristics'!$C:$C,0))),"",INDEX('Policy Characteristics'!L:L,MATCH($C669,'Policy Characteristics'!$C:$C,0)))</f>
        <v>carbon-capture-and-sequestration.html</v>
      </c>
    </row>
    <row r="670" spans="1:18" ht="20" customHeight="1">
      <c r="A670" s="354" t="str">
        <f>IF(ISBLANK(INDEX('Policy Characteristics'!A:A,MATCH($C670,'Policy Characteristics'!$C:$C,0))),"",INDEX('Policy Characteristics'!A:A,MATCH($C670,'Policy Characteristics'!$C:$C,0)))</f>
        <v>Industry</v>
      </c>
      <c r="B670" s="366" t="str">
        <f>IF(ISBLANK(INDEX('Policy Characteristics'!B:B,MATCH($C670,'Policy Characteristics'!$C:$C,0))),"",INDEX('Policy Characteristics'!B:B,MATCH($C670,'Policy Characteristics'!$C:$C,0)))</f>
        <v>Non BAU Industry CCS Subsidy</v>
      </c>
      <c r="C670" s="354" t="str">
        <f t="shared" si="35"/>
        <v>Boolean Use Non BAU Industry CCS Subsidies</v>
      </c>
      <c r="D670" s="348" t="s">
        <v>812</v>
      </c>
      <c r="E670" s="348"/>
      <c r="F670" t="s">
        <v>813</v>
      </c>
      <c r="H670" s="18">
        <v>2737</v>
      </c>
      <c r="I670" s="367" t="s">
        <v>670</v>
      </c>
      <c r="J670" s="368" t="str">
        <f>IF(ISBLANK(INDEX('Policy Characteristics'!D:D,MATCH($C670,'Policy Characteristics'!$C:$C,0))),"",INDEX('Policy Characteristics'!D:D,MATCH($C670,'Policy Characteristics'!$C:$C,0)))</f>
        <v>Industry CCS</v>
      </c>
      <c r="K670" s="354" t="str">
        <f>IF(ISBLANK(INDEX('Policy Characteristics'!E:E,MATCH($C670,'Policy Characteristics'!$C:$C,0))),"",INDEX('Policy Characteristics'!E:E,MATCH($C670,'Policy Characteristics'!$C:$C,0)))</f>
        <v>indst non BAU CCS</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1</v>
      </c>
      <c r="O670" s="354" t="str">
        <f>IF(ISBLANK(INDEX('Policy Characteristics'!I:I,MATCH($C670,'Policy Characteristics'!$C:$C,0))),"",INDEX('Policy Characteristics'!I:I,MATCH($C670,'Policy Characteristics'!$C:$C,0)))</f>
        <v>on/off</v>
      </c>
      <c r="P670" s="354" t="str">
        <f>IF(ISBLANK(INDEX('Policy Characteristics'!J:J,MATCH($C670,'Policy Characteristics'!$C:$C,0))),"",INDEX('Policy Characteristics'!J:J,MATCH($C670,'Policy Characteristics'!$C:$C,0)))</f>
        <v>**Description:** This policy allows users to model the emissions and cash flow impact of a non-BAU industry CCS subsidy. This lever is set up to test the impacts of removing all CCS subsidies flowing to industry in the BAU scenario.</v>
      </c>
      <c r="Q670" s="354" t="str">
        <f>IF(ISBLANK(INDEX('Policy Characteristics'!K:K,MATCH($C670,'Policy Characteristics'!$C:$C,0))),"",INDEX('Policy Characteristics'!K:K,MATCH($C670,'Policy Characteristics'!$C:$C,0)))</f>
        <v>ccs.html#ccs</v>
      </c>
      <c r="R670" s="354" t="str">
        <f>IF(ISBLANK(INDEX('Policy Characteristics'!L:L,MATCH($C670,'Policy Characteristics'!$C:$C,0))),"",INDEX('Policy Characteristics'!L:L,MATCH($C670,'Policy Characteristics'!$C:$C,0)))</f>
        <v>carbon-capture-and-sequestration.html</v>
      </c>
    </row>
    <row r="671" spans="1:18" ht="20" customHeight="1">
      <c r="A671" s="354" t="str">
        <f>IF(ISBLANK(INDEX('Policy Characteristics'!A:A,MATCH($C671,'Policy Characteristics'!$C:$C,0))),"",INDEX('Policy Characteristics'!A:A,MATCH($C671,'Policy Characteristics'!$C:$C,0)))</f>
        <v>Industry</v>
      </c>
      <c r="B671" s="366" t="str">
        <f>IF(ISBLANK(INDEX('Policy Characteristics'!B:B,MATCH($C671,'Policy Characteristics'!$C:$C,0))),"",INDEX('Policy Characteristics'!B:B,MATCH($C671,'Policy Characteristics'!$C:$C,0)))</f>
        <v>Non BAU Industry CCS Subsidy</v>
      </c>
      <c r="C671" s="354" t="str">
        <f t="shared" si="35"/>
        <v>Boolean Use Non BAU Industry CCS Subsidies</v>
      </c>
      <c r="D671" s="348" t="s">
        <v>814</v>
      </c>
      <c r="E671" s="348"/>
      <c r="F671" t="s">
        <v>815</v>
      </c>
      <c r="H671" s="18">
        <v>2738</v>
      </c>
      <c r="I671" s="367" t="s">
        <v>670</v>
      </c>
      <c r="J671" s="368" t="str">
        <f>IF(ISBLANK(INDEX('Policy Characteristics'!D:D,MATCH($C671,'Policy Characteristics'!$C:$C,0))),"",INDEX('Policy Characteristics'!D:D,MATCH($C671,'Policy Characteristics'!$C:$C,0)))</f>
        <v>Industry CCS</v>
      </c>
      <c r="K671" s="354" t="str">
        <f>IF(ISBLANK(INDEX('Policy Characteristics'!E:E,MATCH($C671,'Policy Characteristics'!$C:$C,0))),"",INDEX('Policy Characteristics'!E:E,MATCH($C671,'Policy Characteristics'!$C:$C,0)))</f>
        <v>indst non BAU CCS</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1</v>
      </c>
      <c r="O671" s="354" t="str">
        <f>IF(ISBLANK(INDEX('Policy Characteristics'!I:I,MATCH($C671,'Policy Characteristics'!$C:$C,0))),"",INDEX('Policy Characteristics'!I:I,MATCH($C671,'Policy Characteristics'!$C:$C,0)))</f>
        <v>on/off</v>
      </c>
      <c r="P671" s="354" t="str">
        <f>IF(ISBLANK(INDEX('Policy Characteristics'!J:J,MATCH($C671,'Policy Characteristics'!$C:$C,0))),"",INDEX('Policy Characteristics'!J:J,MATCH($C671,'Policy Characteristics'!$C:$C,0)))</f>
        <v>**Description:** This policy allows users to model the emissions and cash flow impact of a non-BAU industry CCS subsidy. This lever is set up to test the impacts of removing all CCS subsidies flowing to industry in the BAU scenario.</v>
      </c>
      <c r="Q671" s="354" t="str">
        <f>IF(ISBLANK(INDEX('Policy Characteristics'!K:K,MATCH($C671,'Policy Characteristics'!$C:$C,0))),"",INDEX('Policy Characteristics'!K:K,MATCH($C671,'Policy Characteristics'!$C:$C,0)))</f>
        <v>ccs.html#ccs</v>
      </c>
      <c r="R671" s="354" t="str">
        <f>IF(ISBLANK(INDEX('Policy Characteristics'!L:L,MATCH($C671,'Policy Characteristics'!$C:$C,0))),"",INDEX('Policy Characteristics'!L:L,MATCH($C671,'Policy Characteristics'!$C:$C,0)))</f>
        <v>carbon-capture-and-sequestration.html</v>
      </c>
    </row>
    <row r="672" spans="1:18" ht="20" customHeight="1">
      <c r="A672" s="354" t="str">
        <f>IF(ISBLANK(INDEX('Policy Characteristics'!A:A,MATCH($C672,'Policy Characteristics'!$C:$C,0))),"",INDEX('Policy Characteristics'!A:A,MATCH($C672,'Policy Characteristics'!$C:$C,0)))</f>
        <v>Industry</v>
      </c>
      <c r="B672" s="366" t="str">
        <f>IF(ISBLANK(INDEX('Policy Characteristics'!B:B,MATCH($C672,'Policy Characteristics'!$C:$C,0))),"",INDEX('Policy Characteristics'!B:B,MATCH($C672,'Policy Characteristics'!$C:$C,0)))</f>
        <v>Non BAU Industry CCS Subsidy</v>
      </c>
      <c r="C672" s="354" t="str">
        <f t="shared" si="35"/>
        <v>Boolean Use Non BAU Industry CCS Subsidies</v>
      </c>
      <c r="D672" s="348" t="s">
        <v>816</v>
      </c>
      <c r="E672" s="348"/>
      <c r="F672" t="s">
        <v>817</v>
      </c>
      <c r="H672" s="18">
        <v>2739</v>
      </c>
      <c r="I672" s="367" t="s">
        <v>670</v>
      </c>
      <c r="J672" s="368" t="str">
        <f>IF(ISBLANK(INDEX('Policy Characteristics'!D:D,MATCH($C672,'Policy Characteristics'!$C:$C,0))),"",INDEX('Policy Characteristics'!D:D,MATCH($C672,'Policy Characteristics'!$C:$C,0)))</f>
        <v>Industry CCS</v>
      </c>
      <c r="K672" s="354" t="str">
        <f>IF(ISBLANK(INDEX('Policy Characteristics'!E:E,MATCH($C672,'Policy Characteristics'!$C:$C,0))),"",INDEX('Policy Characteristics'!E:E,MATCH($C672,'Policy Characteristics'!$C:$C,0)))</f>
        <v>indst non BAU CCS</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1</v>
      </c>
      <c r="O672" s="354" t="str">
        <f>IF(ISBLANK(INDEX('Policy Characteristics'!I:I,MATCH($C672,'Policy Characteristics'!$C:$C,0))),"",INDEX('Policy Characteristics'!I:I,MATCH($C672,'Policy Characteristics'!$C:$C,0)))</f>
        <v>on/off</v>
      </c>
      <c r="P672" s="354" t="str">
        <f>IF(ISBLANK(INDEX('Policy Characteristics'!J:J,MATCH($C672,'Policy Characteristics'!$C:$C,0))),"",INDEX('Policy Characteristics'!J:J,MATCH($C672,'Policy Characteristics'!$C:$C,0)))</f>
        <v>**Description:** This policy allows users to model the emissions and cash flow impact of a non-BAU industry CCS subsidy. This lever is set up to test the impacts of removing all CCS subsidies flowing to industry in the BAU scenario.</v>
      </c>
      <c r="Q672" s="354" t="str">
        <f>IF(ISBLANK(INDEX('Policy Characteristics'!K:K,MATCH($C672,'Policy Characteristics'!$C:$C,0))),"",INDEX('Policy Characteristics'!K:K,MATCH($C672,'Policy Characteristics'!$C:$C,0)))</f>
        <v>ccs.html#ccs</v>
      </c>
      <c r="R672" s="354" t="str">
        <f>IF(ISBLANK(INDEX('Policy Characteristics'!L:L,MATCH($C672,'Policy Characteristics'!$C:$C,0))),"",INDEX('Policy Characteristics'!L:L,MATCH($C672,'Policy Characteristics'!$C:$C,0)))</f>
        <v>carbon-capture-and-sequestration.html</v>
      </c>
    </row>
    <row r="673" spans="1:18" ht="20" customHeight="1">
      <c r="A673" s="354" t="str">
        <f>IF(ISBLANK(INDEX('Policy Characteristics'!A:A,MATCH($C673,'Policy Characteristics'!$C:$C,0))),"",INDEX('Policy Characteristics'!A:A,MATCH($C673,'Policy Characteristics'!$C:$C,0)))</f>
        <v>Industry</v>
      </c>
      <c r="B673" s="366" t="str">
        <f>IF(ISBLANK(INDEX('Policy Characteristics'!B:B,MATCH($C673,'Policy Characteristics'!$C:$C,0))),"",INDEX('Policy Characteristics'!B:B,MATCH($C673,'Policy Characteristics'!$C:$C,0)))</f>
        <v>Non BAU Industry CCS Subsidy</v>
      </c>
      <c r="C673" s="354" t="str">
        <f t="shared" si="35"/>
        <v>Boolean Use Non BAU Industry CCS Subsidies</v>
      </c>
      <c r="D673" s="348" t="s">
        <v>818</v>
      </c>
      <c r="E673" s="348"/>
      <c r="F673" t="s">
        <v>819</v>
      </c>
      <c r="H673" s="18">
        <v>2740</v>
      </c>
      <c r="I673" s="367" t="s">
        <v>670</v>
      </c>
      <c r="J673" s="368" t="str">
        <f>IF(ISBLANK(INDEX('Policy Characteristics'!D:D,MATCH($C673,'Policy Characteristics'!$C:$C,0))),"",INDEX('Policy Characteristics'!D:D,MATCH($C673,'Policy Characteristics'!$C:$C,0)))</f>
        <v>Industry CCS</v>
      </c>
      <c r="K673" s="354" t="str">
        <f>IF(ISBLANK(INDEX('Policy Characteristics'!E:E,MATCH($C673,'Policy Characteristics'!$C:$C,0))),"",INDEX('Policy Characteristics'!E:E,MATCH($C673,'Policy Characteristics'!$C:$C,0)))</f>
        <v>indst non BAU CCS</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1</v>
      </c>
      <c r="O673" s="354" t="str">
        <f>IF(ISBLANK(INDEX('Policy Characteristics'!I:I,MATCH($C673,'Policy Characteristics'!$C:$C,0))),"",INDEX('Policy Characteristics'!I:I,MATCH($C673,'Policy Characteristics'!$C:$C,0)))</f>
        <v>on/off</v>
      </c>
      <c r="P673" s="354" t="str">
        <f>IF(ISBLANK(INDEX('Policy Characteristics'!J:J,MATCH($C673,'Policy Characteristics'!$C:$C,0))),"",INDEX('Policy Characteristics'!J:J,MATCH($C673,'Policy Characteristics'!$C:$C,0)))</f>
        <v>**Description:** This policy allows users to model the emissions and cash flow impact of a non-BAU industry CCS subsidy. This lever is set up to test the impacts of removing all CCS subsidies flowing to industry in the BAU scenario.</v>
      </c>
      <c r="Q673" s="354" t="str">
        <f>IF(ISBLANK(INDEX('Policy Characteristics'!K:K,MATCH($C673,'Policy Characteristics'!$C:$C,0))),"",INDEX('Policy Characteristics'!K:K,MATCH($C673,'Policy Characteristics'!$C:$C,0)))</f>
        <v>ccs.html#ccs</v>
      </c>
      <c r="R673" s="354" t="str">
        <f>IF(ISBLANK(INDEX('Policy Characteristics'!L:L,MATCH($C673,'Policy Characteristics'!$C:$C,0))),"",INDEX('Policy Characteristics'!L:L,MATCH($C673,'Policy Characteristics'!$C:$C,0)))</f>
        <v>carbon-capture-and-sequestration.html</v>
      </c>
    </row>
    <row r="674" spans="1:18" ht="20" customHeight="1">
      <c r="A674" s="354" t="str">
        <f>IF(ISBLANK(INDEX('Policy Characteristics'!A:A,MATCH($C674,'Policy Characteristics'!$C:$C,0))),"",INDEX('Policy Characteristics'!A:A,MATCH($C674,'Policy Characteristics'!$C:$C,0)))</f>
        <v>Industry</v>
      </c>
      <c r="B674" s="366" t="str">
        <f>IF(ISBLANK(INDEX('Policy Characteristics'!B:B,MATCH($C674,'Policy Characteristics'!$C:$C,0))),"",INDEX('Policy Characteristics'!B:B,MATCH($C674,'Policy Characteristics'!$C:$C,0)))</f>
        <v>Non BAU Industry CCS Subsidy</v>
      </c>
      <c r="C674" s="354" t="str">
        <f t="shared" si="35"/>
        <v>Boolean Use Non BAU Industry CCS Subsidies</v>
      </c>
      <c r="D674" s="348" t="s">
        <v>820</v>
      </c>
      <c r="E674" s="348"/>
      <c r="F674" t="s">
        <v>821</v>
      </c>
      <c r="H674" s="18">
        <v>2741</v>
      </c>
      <c r="I674" s="367" t="s">
        <v>670</v>
      </c>
      <c r="J674" s="368" t="str">
        <f>IF(ISBLANK(INDEX('Policy Characteristics'!D:D,MATCH($C674,'Policy Characteristics'!$C:$C,0))),"",INDEX('Policy Characteristics'!D:D,MATCH($C674,'Policy Characteristics'!$C:$C,0)))</f>
        <v>Industry CCS</v>
      </c>
      <c r="K674" s="354" t="str">
        <f>IF(ISBLANK(INDEX('Policy Characteristics'!E:E,MATCH($C674,'Policy Characteristics'!$C:$C,0))),"",INDEX('Policy Characteristics'!E:E,MATCH($C674,'Policy Characteristics'!$C:$C,0)))</f>
        <v>indst non BAU CCS</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1</v>
      </c>
      <c r="O674" s="354" t="str">
        <f>IF(ISBLANK(INDEX('Policy Characteristics'!I:I,MATCH($C674,'Policy Characteristics'!$C:$C,0))),"",INDEX('Policy Characteristics'!I:I,MATCH($C674,'Policy Characteristics'!$C:$C,0)))</f>
        <v>on/off</v>
      </c>
      <c r="P674" s="354" t="str">
        <f>IF(ISBLANK(INDEX('Policy Characteristics'!J:J,MATCH($C674,'Policy Characteristics'!$C:$C,0))),"",INDEX('Policy Characteristics'!J:J,MATCH($C674,'Policy Characteristics'!$C:$C,0)))</f>
        <v>**Description:** This policy allows users to model the emissions and cash flow impact of a non-BAU industry CCS subsidy. This lever is set up to test the impacts of removing all CCS subsidies flowing to industry in the BAU scenario.</v>
      </c>
      <c r="Q674" s="354" t="str">
        <f>IF(ISBLANK(INDEX('Policy Characteristics'!K:K,MATCH($C674,'Policy Characteristics'!$C:$C,0))),"",INDEX('Policy Characteristics'!K:K,MATCH($C674,'Policy Characteristics'!$C:$C,0)))</f>
        <v>ccs.html#ccs</v>
      </c>
      <c r="R674" s="354" t="str">
        <f>IF(ISBLANK(INDEX('Policy Characteristics'!L:L,MATCH($C674,'Policy Characteristics'!$C:$C,0))),"",INDEX('Policy Characteristics'!L:L,MATCH($C674,'Policy Characteristics'!$C:$C,0)))</f>
        <v>carbon-capture-and-sequestration.html</v>
      </c>
    </row>
    <row r="675" spans="1:18" ht="20" customHeight="1">
      <c r="A675" s="354" t="str">
        <f>IF(ISBLANK(INDEX('Policy Characteristics'!A:A,MATCH($C675,'Policy Characteristics'!$C:$C,0))),"",INDEX('Policy Characteristics'!A:A,MATCH($C675,'Policy Characteristics'!$C:$C,0)))</f>
        <v>Industry</v>
      </c>
      <c r="B675" s="366" t="str">
        <f>IF(ISBLANK(INDEX('Policy Characteristics'!B:B,MATCH($C675,'Policy Characteristics'!$C:$C,0))),"",INDEX('Policy Characteristics'!B:B,MATCH($C675,'Policy Characteristics'!$C:$C,0)))</f>
        <v>Non BAU Industry CCS Subsidy</v>
      </c>
      <c r="C675" s="354" t="str">
        <f t="shared" si="35"/>
        <v>Boolean Use Non BAU Industry CCS Subsidies</v>
      </c>
      <c r="D675" s="348" t="s">
        <v>822</v>
      </c>
      <c r="E675" s="348"/>
      <c r="F675" t="s">
        <v>823</v>
      </c>
      <c r="H675" s="18">
        <v>2742</v>
      </c>
      <c r="I675" s="367" t="s">
        <v>670</v>
      </c>
      <c r="J675" s="368" t="str">
        <f>IF(ISBLANK(INDEX('Policy Characteristics'!D:D,MATCH($C675,'Policy Characteristics'!$C:$C,0))),"",INDEX('Policy Characteristics'!D:D,MATCH($C675,'Policy Characteristics'!$C:$C,0)))</f>
        <v>Industry CCS</v>
      </c>
      <c r="K675" s="354" t="str">
        <f>IF(ISBLANK(INDEX('Policy Characteristics'!E:E,MATCH($C675,'Policy Characteristics'!$C:$C,0))),"",INDEX('Policy Characteristics'!E:E,MATCH($C675,'Policy Characteristics'!$C:$C,0)))</f>
        <v>indst non BAU CCS</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1</v>
      </c>
      <c r="O675" s="354" t="str">
        <f>IF(ISBLANK(INDEX('Policy Characteristics'!I:I,MATCH($C675,'Policy Characteristics'!$C:$C,0))),"",INDEX('Policy Characteristics'!I:I,MATCH($C675,'Policy Characteristics'!$C:$C,0)))</f>
        <v>on/off</v>
      </c>
      <c r="P675" s="354" t="str">
        <f>IF(ISBLANK(INDEX('Policy Characteristics'!J:J,MATCH($C675,'Policy Characteristics'!$C:$C,0))),"",INDEX('Policy Characteristics'!J:J,MATCH($C675,'Policy Characteristics'!$C:$C,0)))</f>
        <v>**Description:** This policy allows users to model the emissions and cash flow impact of a non-BAU industry CCS subsidy. This lever is set up to test the impacts of removing all CCS subsidies flowing to industry in the BAU scenario.</v>
      </c>
      <c r="Q675" s="354" t="str">
        <f>IF(ISBLANK(INDEX('Policy Characteristics'!K:K,MATCH($C675,'Policy Characteristics'!$C:$C,0))),"",INDEX('Policy Characteristics'!K:K,MATCH($C675,'Policy Characteristics'!$C:$C,0)))</f>
        <v>ccs.html#ccs</v>
      </c>
      <c r="R675" s="354" t="str">
        <f>IF(ISBLANK(INDEX('Policy Characteristics'!L:L,MATCH($C675,'Policy Characteristics'!$C:$C,0))),"",INDEX('Policy Characteristics'!L:L,MATCH($C675,'Policy Characteristics'!$C:$C,0)))</f>
        <v>carbon-capture-and-sequestration.html</v>
      </c>
    </row>
    <row r="676" spans="1:18" ht="20" customHeight="1">
      <c r="A676" s="354" t="str">
        <f>IF(ISBLANK(INDEX('Policy Characteristics'!A:A,MATCH($C676,'Policy Characteristics'!$C:$C,0))),"",INDEX('Policy Characteristics'!A:A,MATCH($C676,'Policy Characteristics'!$C:$C,0)))</f>
        <v>Industry</v>
      </c>
      <c r="B676" s="366" t="str">
        <f>IF(ISBLANK(INDEX('Policy Characteristics'!B:B,MATCH($C676,'Policy Characteristics'!$C:$C,0))),"",INDEX('Policy Characteristics'!B:B,MATCH($C676,'Policy Characteristics'!$C:$C,0)))</f>
        <v>Non BAU Industry CCS Subsidy</v>
      </c>
      <c r="C676" s="354" t="str">
        <f t="shared" si="35"/>
        <v>Boolean Use Non BAU Industry CCS Subsidies</v>
      </c>
      <c r="D676" s="348" t="s">
        <v>824</v>
      </c>
      <c r="E676" s="348"/>
      <c r="F676" t="s">
        <v>825</v>
      </c>
      <c r="H676" s="18">
        <v>2743</v>
      </c>
      <c r="I676" s="367" t="s">
        <v>670</v>
      </c>
      <c r="J676" s="368" t="str">
        <f>IF(ISBLANK(INDEX('Policy Characteristics'!D:D,MATCH($C676,'Policy Characteristics'!$C:$C,0))),"",INDEX('Policy Characteristics'!D:D,MATCH($C676,'Policy Characteristics'!$C:$C,0)))</f>
        <v>Industry CCS</v>
      </c>
      <c r="K676" s="354" t="str">
        <f>IF(ISBLANK(INDEX('Policy Characteristics'!E:E,MATCH($C676,'Policy Characteristics'!$C:$C,0))),"",INDEX('Policy Characteristics'!E:E,MATCH($C676,'Policy Characteristics'!$C:$C,0)))</f>
        <v>indst non BAU CCS</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1</v>
      </c>
      <c r="O676" s="354" t="str">
        <f>IF(ISBLANK(INDEX('Policy Characteristics'!I:I,MATCH($C676,'Policy Characteristics'!$C:$C,0))),"",INDEX('Policy Characteristics'!I:I,MATCH($C676,'Policy Characteristics'!$C:$C,0)))</f>
        <v>on/off</v>
      </c>
      <c r="P676" s="354" t="str">
        <f>IF(ISBLANK(INDEX('Policy Characteristics'!J:J,MATCH($C676,'Policy Characteristics'!$C:$C,0))),"",INDEX('Policy Characteristics'!J:J,MATCH($C676,'Policy Characteristics'!$C:$C,0)))</f>
        <v>**Description:** This policy allows users to model the emissions and cash flow impact of a non-BAU industry CCS subsidy. This lever is set up to test the impacts of removing all CCS subsidies flowing to industry in the BAU scenario.</v>
      </c>
      <c r="Q676" s="354" t="str">
        <f>IF(ISBLANK(INDEX('Policy Characteristics'!K:K,MATCH($C676,'Policy Characteristics'!$C:$C,0))),"",INDEX('Policy Characteristics'!K:K,MATCH($C676,'Policy Characteristics'!$C:$C,0)))</f>
        <v>ccs.html#ccs</v>
      </c>
      <c r="R676" s="354" t="str">
        <f>IF(ISBLANK(INDEX('Policy Characteristics'!L:L,MATCH($C676,'Policy Characteristics'!$C:$C,0))),"",INDEX('Policy Characteristics'!L:L,MATCH($C676,'Policy Characteristics'!$C:$C,0)))</f>
        <v>carbon-capture-and-sequestration.html</v>
      </c>
    </row>
    <row r="677" spans="1:18" ht="20" customHeight="1">
      <c r="A677" s="354" t="str">
        <f>IF(ISBLANK(INDEX('Policy Characteristics'!A:A,MATCH($C677,'Policy Characteristics'!$C:$C,0))),"",INDEX('Policy Characteristics'!A:A,MATCH($C677,'Policy Characteristics'!$C:$C,0)))</f>
        <v>Industry</v>
      </c>
      <c r="B677" s="366" t="str">
        <f>IF(ISBLANK(INDEX('Policy Characteristics'!B:B,MATCH($C677,'Policy Characteristics'!$C:$C,0))),"",INDEX('Policy Characteristics'!B:B,MATCH($C677,'Policy Characteristics'!$C:$C,0)))</f>
        <v>Non BAU Industry CCS Subsidy</v>
      </c>
      <c r="C677" s="354" t="str">
        <f t="shared" si="35"/>
        <v>Boolean Use Non BAU Industry CCS Subsidies</v>
      </c>
      <c r="D677" s="348" t="s">
        <v>826</v>
      </c>
      <c r="E677" s="348"/>
      <c r="F677" t="s">
        <v>827</v>
      </c>
      <c r="H677" s="18">
        <v>2744</v>
      </c>
      <c r="I677" s="367" t="s">
        <v>670</v>
      </c>
      <c r="J677" s="368" t="str">
        <f>IF(ISBLANK(INDEX('Policy Characteristics'!D:D,MATCH($C677,'Policy Characteristics'!$C:$C,0))),"",INDEX('Policy Characteristics'!D:D,MATCH($C677,'Policy Characteristics'!$C:$C,0)))</f>
        <v>Industry CCS</v>
      </c>
      <c r="K677" s="354" t="str">
        <f>IF(ISBLANK(INDEX('Policy Characteristics'!E:E,MATCH($C677,'Policy Characteristics'!$C:$C,0))),"",INDEX('Policy Characteristics'!E:E,MATCH($C677,'Policy Characteristics'!$C:$C,0)))</f>
        <v>indst non BAU CCS</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1</v>
      </c>
      <c r="O677" s="354" t="str">
        <f>IF(ISBLANK(INDEX('Policy Characteristics'!I:I,MATCH($C677,'Policy Characteristics'!$C:$C,0))),"",INDEX('Policy Characteristics'!I:I,MATCH($C677,'Policy Characteristics'!$C:$C,0)))</f>
        <v>on/off</v>
      </c>
      <c r="P677" s="354" t="str">
        <f>IF(ISBLANK(INDEX('Policy Characteristics'!J:J,MATCH($C677,'Policy Characteristics'!$C:$C,0))),"",INDEX('Policy Characteristics'!J:J,MATCH($C677,'Policy Characteristics'!$C:$C,0)))</f>
        <v>**Description:** This policy allows users to model the emissions and cash flow impact of a non-BAU industry CCS subsidy. This lever is set up to test the impacts of removing all CCS subsidies flowing to industry in the BAU scenario.</v>
      </c>
      <c r="Q677" s="354" t="str">
        <f>IF(ISBLANK(INDEX('Policy Characteristics'!K:K,MATCH($C677,'Policy Characteristics'!$C:$C,0))),"",INDEX('Policy Characteristics'!K:K,MATCH($C677,'Policy Characteristics'!$C:$C,0)))</f>
        <v>ccs.html#ccs</v>
      </c>
      <c r="R677" s="354" t="str">
        <f>IF(ISBLANK(INDEX('Policy Characteristics'!L:L,MATCH($C677,'Policy Characteristics'!$C:$C,0))),"",INDEX('Policy Characteristics'!L:L,MATCH($C677,'Policy Characteristics'!$C:$C,0)))</f>
        <v>carbon-capture-and-sequestration.html</v>
      </c>
    </row>
    <row r="678" spans="1:18" ht="20" customHeight="1">
      <c r="A678" s="354" t="str">
        <f>IF(ISBLANK(INDEX('Policy Characteristics'!A:A,MATCH($C678,'Policy Characteristics'!$C:$C,0))),"",INDEX('Policy Characteristics'!A:A,MATCH($C678,'Policy Characteristics'!$C:$C,0)))</f>
        <v>Industry</v>
      </c>
      <c r="B678" s="366" t="str">
        <f>IF(ISBLANK(INDEX('Policy Characteristics'!B:B,MATCH($C678,'Policy Characteristics'!$C:$C,0))),"",INDEX('Policy Characteristics'!B:B,MATCH($C678,'Policy Characteristics'!$C:$C,0)))</f>
        <v>Non BAU Industry CCS Subsidy</v>
      </c>
      <c r="C678" s="354" t="str">
        <f t="shared" si="35"/>
        <v>Boolean Use Non BAU Industry CCS Subsidies</v>
      </c>
      <c r="D678" s="348" t="s">
        <v>828</v>
      </c>
      <c r="E678" s="348"/>
      <c r="F678" t="s">
        <v>829</v>
      </c>
      <c r="H678" s="18">
        <v>2745</v>
      </c>
      <c r="I678" s="367" t="s">
        <v>670</v>
      </c>
      <c r="J678" s="368" t="str">
        <f>IF(ISBLANK(INDEX('Policy Characteristics'!D:D,MATCH($C678,'Policy Characteristics'!$C:$C,0))),"",INDEX('Policy Characteristics'!D:D,MATCH($C678,'Policy Characteristics'!$C:$C,0)))</f>
        <v>Industry CCS</v>
      </c>
      <c r="K678" s="354" t="str">
        <f>IF(ISBLANK(INDEX('Policy Characteristics'!E:E,MATCH($C678,'Policy Characteristics'!$C:$C,0))),"",INDEX('Policy Characteristics'!E:E,MATCH($C678,'Policy Characteristics'!$C:$C,0)))</f>
        <v>indst non BAU CCS</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1</v>
      </c>
      <c r="O678" s="354" t="str">
        <f>IF(ISBLANK(INDEX('Policy Characteristics'!I:I,MATCH($C678,'Policy Characteristics'!$C:$C,0))),"",INDEX('Policy Characteristics'!I:I,MATCH($C678,'Policy Characteristics'!$C:$C,0)))</f>
        <v>on/off</v>
      </c>
      <c r="P678" s="354" t="str">
        <f>IF(ISBLANK(INDEX('Policy Characteristics'!J:J,MATCH($C678,'Policy Characteristics'!$C:$C,0))),"",INDEX('Policy Characteristics'!J:J,MATCH($C678,'Policy Characteristics'!$C:$C,0)))</f>
        <v>**Description:** This policy allows users to model the emissions and cash flow impact of a non-BAU industry CCS subsidy. This lever is set up to test the impacts of removing all CCS subsidies flowing to industry in the BAU scenario.</v>
      </c>
      <c r="Q678" s="354" t="str">
        <f>IF(ISBLANK(INDEX('Policy Characteristics'!K:K,MATCH($C678,'Policy Characteristics'!$C:$C,0))),"",INDEX('Policy Characteristics'!K:K,MATCH($C678,'Policy Characteristics'!$C:$C,0)))</f>
        <v>ccs.html#ccs</v>
      </c>
      <c r="R678" s="354" t="str">
        <f>IF(ISBLANK(INDEX('Policy Characteristics'!L:L,MATCH($C678,'Policy Characteristics'!$C:$C,0))),"",INDEX('Policy Characteristics'!L:L,MATCH($C678,'Policy Characteristics'!$C:$C,0)))</f>
        <v>carbon-capture-and-sequestration.html</v>
      </c>
    </row>
    <row r="679" spans="1:18" ht="20" customHeight="1">
      <c r="A679" s="354" t="str">
        <f>IF(ISBLANK(INDEX('Policy Characteristics'!A:A,MATCH($C679,'Policy Characteristics'!$C:$C,0))),"",INDEX('Policy Characteristics'!A:A,MATCH($C679,'Policy Characteristics'!$C:$C,0)))</f>
        <v>Industry</v>
      </c>
      <c r="B679" s="366" t="str">
        <f>IF(ISBLANK(INDEX('Policy Characteristics'!B:B,MATCH($C679,'Policy Characteristics'!$C:$C,0))),"",INDEX('Policy Characteristics'!B:B,MATCH($C679,'Policy Characteristics'!$C:$C,0)))</f>
        <v>Non BAU Industry CCS Subsidy</v>
      </c>
      <c r="C679" s="354" t="str">
        <f t="shared" si="35"/>
        <v>Boolean Use Non BAU Industry CCS Subsidies</v>
      </c>
      <c r="D679" s="348" t="s">
        <v>830</v>
      </c>
      <c r="E679" s="348"/>
      <c r="F679" t="s">
        <v>831</v>
      </c>
      <c r="H679" s="18">
        <v>2746</v>
      </c>
      <c r="I679" s="367" t="s">
        <v>670</v>
      </c>
      <c r="J679" s="368" t="str">
        <f>IF(ISBLANK(INDEX('Policy Characteristics'!D:D,MATCH($C679,'Policy Characteristics'!$C:$C,0))),"",INDEX('Policy Characteristics'!D:D,MATCH($C679,'Policy Characteristics'!$C:$C,0)))</f>
        <v>Industry CCS</v>
      </c>
      <c r="K679" s="354" t="str">
        <f>IF(ISBLANK(INDEX('Policy Characteristics'!E:E,MATCH($C679,'Policy Characteristics'!$C:$C,0))),"",INDEX('Policy Characteristics'!E:E,MATCH($C679,'Policy Characteristics'!$C:$C,0)))</f>
        <v>indst non BAU CCS</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1</v>
      </c>
      <c r="O679" s="354" t="str">
        <f>IF(ISBLANK(INDEX('Policy Characteristics'!I:I,MATCH($C679,'Policy Characteristics'!$C:$C,0))),"",INDEX('Policy Characteristics'!I:I,MATCH($C679,'Policy Characteristics'!$C:$C,0)))</f>
        <v>on/off</v>
      </c>
      <c r="P679" s="354" t="str">
        <f>IF(ISBLANK(INDEX('Policy Characteristics'!J:J,MATCH($C679,'Policy Characteristics'!$C:$C,0))),"",INDEX('Policy Characteristics'!J:J,MATCH($C679,'Policy Characteristics'!$C:$C,0)))</f>
        <v>**Description:** This policy allows users to model the emissions and cash flow impact of a non-BAU industry CCS subsidy. This lever is set up to test the impacts of removing all CCS subsidies flowing to industry in the BAU scenario.</v>
      </c>
      <c r="Q679" s="354" t="str">
        <f>IF(ISBLANK(INDEX('Policy Characteristics'!K:K,MATCH($C679,'Policy Characteristics'!$C:$C,0))),"",INDEX('Policy Characteristics'!K:K,MATCH($C679,'Policy Characteristics'!$C:$C,0)))</f>
        <v>ccs.html#ccs</v>
      </c>
      <c r="R679" s="354" t="str">
        <f>IF(ISBLANK(INDEX('Policy Characteristics'!L:L,MATCH($C679,'Policy Characteristics'!$C:$C,0))),"",INDEX('Policy Characteristics'!L:L,MATCH($C679,'Policy Characteristics'!$C:$C,0)))</f>
        <v>carbon-capture-and-sequestration.html</v>
      </c>
    </row>
    <row r="680" spans="1:18" ht="20" customHeight="1">
      <c r="A680" s="354" t="str">
        <f>IF(ISBLANK(INDEX('Policy Characteristics'!A:A,MATCH($C680,'Policy Characteristics'!$C:$C,0))),"",INDEX('Policy Characteristics'!A:A,MATCH($C680,'Policy Characteristics'!$C:$C,0)))</f>
        <v>Industry</v>
      </c>
      <c r="B680" s="366" t="str">
        <f>IF(ISBLANK(INDEX('Policy Characteristics'!B:B,MATCH($C680,'Policy Characteristics'!$C:$C,0))),"",INDEX('Policy Characteristics'!B:B,MATCH($C680,'Policy Characteristics'!$C:$C,0)))</f>
        <v>Non BAU Industry CCS Subsidy</v>
      </c>
      <c r="C680" s="354" t="str">
        <f t="shared" si="35"/>
        <v>Boolean Use Non BAU Industry CCS Subsidies</v>
      </c>
      <c r="D680" s="348" t="s">
        <v>832</v>
      </c>
      <c r="E680" s="348"/>
      <c r="F680" t="s">
        <v>833</v>
      </c>
      <c r="H680" s="18">
        <v>2747</v>
      </c>
      <c r="I680" s="367" t="s">
        <v>670</v>
      </c>
      <c r="J680" s="368" t="str">
        <f>IF(ISBLANK(INDEX('Policy Characteristics'!D:D,MATCH($C680,'Policy Characteristics'!$C:$C,0))),"",INDEX('Policy Characteristics'!D:D,MATCH($C680,'Policy Characteristics'!$C:$C,0)))</f>
        <v>Industry CCS</v>
      </c>
      <c r="K680" s="354" t="str">
        <f>IF(ISBLANK(INDEX('Policy Characteristics'!E:E,MATCH($C680,'Policy Characteristics'!$C:$C,0))),"",INDEX('Policy Characteristics'!E:E,MATCH($C680,'Policy Characteristics'!$C:$C,0)))</f>
        <v>indst non BAU CCS</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1</v>
      </c>
      <c r="O680" s="354" t="str">
        <f>IF(ISBLANK(INDEX('Policy Characteristics'!I:I,MATCH($C680,'Policy Characteristics'!$C:$C,0))),"",INDEX('Policy Characteristics'!I:I,MATCH($C680,'Policy Characteristics'!$C:$C,0)))</f>
        <v>on/off</v>
      </c>
      <c r="P680" s="354" t="str">
        <f>IF(ISBLANK(INDEX('Policy Characteristics'!J:J,MATCH($C680,'Policy Characteristics'!$C:$C,0))),"",INDEX('Policy Characteristics'!J:J,MATCH($C680,'Policy Characteristics'!$C:$C,0)))</f>
        <v>**Description:** This policy allows users to model the emissions and cash flow impact of a non-BAU industry CCS subsidy. This lever is set up to test the impacts of removing all CCS subsidies flowing to industry in the BAU scenario.</v>
      </c>
      <c r="Q680" s="354" t="str">
        <f>IF(ISBLANK(INDEX('Policy Characteristics'!K:K,MATCH($C680,'Policy Characteristics'!$C:$C,0))),"",INDEX('Policy Characteristics'!K:K,MATCH($C680,'Policy Characteristics'!$C:$C,0)))</f>
        <v>ccs.html#ccs</v>
      </c>
      <c r="R680" s="354" t="str">
        <f>IF(ISBLANK(INDEX('Policy Characteristics'!L:L,MATCH($C680,'Policy Characteristics'!$C:$C,0))),"",INDEX('Policy Characteristics'!L:L,MATCH($C680,'Policy Characteristics'!$C:$C,0)))</f>
        <v>carbon-capture-and-sequestration.html</v>
      </c>
    </row>
    <row r="681" spans="1:18" ht="20" customHeight="1">
      <c r="A681" s="354" t="str">
        <f>IF(ISBLANK(INDEX('Policy Characteristics'!A:A,MATCH($C681,'Policy Characteristics'!$C:$C,0))),"",INDEX('Policy Characteristics'!A:A,MATCH($C681,'Policy Characteristics'!$C:$C,0)))</f>
        <v>Industry</v>
      </c>
      <c r="B681" s="366" t="str">
        <f>IF(ISBLANK(INDEX('Policy Characteristics'!B:B,MATCH($C681,'Policy Characteristics'!$C:$C,0))),"",INDEX('Policy Characteristics'!B:B,MATCH($C681,'Policy Characteristics'!$C:$C,0)))</f>
        <v>Cement Clinker Substitution</v>
      </c>
      <c r="C681" t="s">
        <v>358</v>
      </c>
      <c r="D681" s="253"/>
      <c r="E681" s="253"/>
      <c r="F681" s="253"/>
      <c r="G681" s="253"/>
      <c r="H681" s="18">
        <v>43</v>
      </c>
      <c r="I681" s="367" t="s">
        <v>670</v>
      </c>
      <c r="J681" s="368" t="str">
        <f>IF(ISBLANK(INDEX('Policy Characteristics'!D:D,MATCH($C681,'Policy Characteristics'!$C:$C,0))),"",INDEX('Policy Characteristics'!D:D,MATCH($C681,'Policy Characteristics'!$C:$C,0)))</f>
        <v>Cement Clinker Substitution</v>
      </c>
      <c r="K681" s="354" t="str">
        <f>IF(ISBLANK(INDEX('Policy Characteristics'!E:E,MATCH($C681,'Policy Characteristics'!$C:$C,0))),"",INDEX('Policy Characteristics'!E:E,MATCH($C681,'Policy Characteristics'!$C:$C,0)))</f>
        <v>indst cement measures</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54" t="str">
        <f>IF(ISBLANK(INDEX('Policy Characteristics'!I:I,MATCH($C681,'Policy Characteristics'!$C:$C,0))),"",INDEX('Policy Characteristics'!I:I,MATCH($C681,'Policy Characteristics'!$C:$C,0)))</f>
        <v>% of potential achieved</v>
      </c>
      <c r="P681" s="354"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81" s="354" t="str">
        <f>IF(ISBLANK(INDEX('Policy Characteristics'!K:K,MATCH($C681,'Policy Characteristics'!$C:$C,0))),"",INDEX('Policy Characteristics'!K:K,MATCH($C681,'Policy Characteristics'!$C:$C,0)))</f>
        <v>industry-ag-main.html#clinker</v>
      </c>
      <c r="R681" s="354" t="str">
        <f>IF(ISBLANK(INDEX('Policy Characteristics'!L:L,MATCH($C681,'Policy Characteristics'!$C:$C,0))),"",INDEX('Policy Characteristics'!L:L,MATCH($C681,'Policy Characteristics'!$C:$C,0)))</f>
        <v>cement-clinker-substitution.html</v>
      </c>
    </row>
    <row r="682" spans="1:18" s="354" customFormat="1" ht="20" customHeight="1">
      <c r="A682" s="354" t="str">
        <f>IF(ISBLANK(INDEX('Policy Characteristics'!A:A,MATCH($C682,'Policy Characteristics'!$C:$C,0))),"",INDEX('Policy Characteristics'!A:A,MATCH($C682,'Policy Characteristics'!$C:$C,0)))</f>
        <v>Industry</v>
      </c>
      <c r="B682" s="366" t="str">
        <f>IF(ISBLANK(INDEX('Policy Characteristics'!B:B,MATCH($C682,'Policy Characteristics'!$C:$C,0))),"",INDEX('Policy Characteristics'!B:B,MATCH($C682,'Policy Characteristics'!$C:$C,0)))</f>
        <v>Cogeneration and Waste Heat Recovery</v>
      </c>
      <c r="C682" t="s">
        <v>364</v>
      </c>
      <c r="D682" s="253"/>
      <c r="E682" s="253"/>
      <c r="F682" s="253"/>
      <c r="G682" s="253"/>
      <c r="H682" s="18">
        <v>44</v>
      </c>
      <c r="I682" s="367" t="s">
        <v>670</v>
      </c>
      <c r="J682" s="368" t="str">
        <f>IF(ISBLANK(INDEX('Policy Characteristics'!D:D,MATCH($C682,'Policy Characteristics'!$C:$C,0))),"",INDEX('Policy Characteristics'!D:D,MATCH($C682,'Policy Characteristics'!$C:$C,0)))</f>
        <v>Cogeneration and Waste Heat Recovery</v>
      </c>
      <c r="K682" s="354" t="str">
        <f>IF(ISBLANK(INDEX('Policy Characteristics'!E:E,MATCH($C682,'Policy Characteristics'!$C:$C,0))),"",INDEX('Policy Characteristics'!E:E,MATCH($C682,'Policy Characteristics'!$C:$C,0)))</f>
        <v>indst CHP</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4" t="str">
        <f>IF(ISBLANK(INDEX('Policy Characteristics'!I:I,MATCH($C682,'Policy Characteristics'!$C:$C,0))),"",INDEX('Policy Characteristics'!I:I,MATCH($C682,'Policy Characteristics'!$C:$C,0)))</f>
        <v>% of potential achieved</v>
      </c>
      <c r="P682" s="354"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82" s="354" t="str">
        <f>IF(ISBLANK(INDEX('Policy Characteristics'!K:K,MATCH($C682,'Policy Characteristics'!$C:$C,0))),"",INDEX('Policy Characteristics'!K:K,MATCH($C682,'Policy Characteristics'!$C:$C,0)))</f>
        <v>industry-ag-main.html#cogen</v>
      </c>
      <c r="R682" s="354" t="str">
        <f>IF(ISBLANK(INDEX('Policy Characteristics'!L:L,MATCH($C682,'Policy Characteristics'!$C:$C,0))),"",INDEX('Policy Characteristics'!L:L,MATCH($C682,'Policy Characteristics'!$C:$C,0)))</f>
        <v>cogeneration-and-waste-heat-recovery.html</v>
      </c>
    </row>
    <row r="683" spans="1:18" s="354" customFormat="1" ht="20" customHeight="1">
      <c r="A683" s="354" t="str">
        <f>IF(ISBLANK(INDEX('Policy Characteristics'!A:A,MATCH($C683,'Policy Characteristics'!$C:$C,0))),"",INDEX('Policy Characteristics'!A:A,MATCH($C683,'Policy Characteristics'!$C:$C,0)))</f>
        <v>Industry</v>
      </c>
      <c r="B683" s="366" t="str">
        <f>IF(ISBLANK(INDEX('Policy Characteristics'!B:B,MATCH($C683,'Policy Characteristics'!$C:$C,0))),"",INDEX('Policy Characteristics'!B:B,MATCH($C683,'Policy Characteristics'!$C:$C,0)))</f>
        <v>Early Retirement of Industrial Facilities</v>
      </c>
      <c r="C683" t="s">
        <v>369</v>
      </c>
      <c r="D683" s="253"/>
      <c r="E683" s="253"/>
      <c r="F683" s="253"/>
      <c r="G683" s="253"/>
      <c r="H683" s="18">
        <v>45</v>
      </c>
      <c r="I683" s="367" t="s">
        <v>670</v>
      </c>
      <c r="J683" s="368" t="str">
        <f>IF(ISBLANK(INDEX('Policy Characteristics'!D:D,MATCH($C683,'Policy Characteristics'!$C:$C,0))),"",INDEX('Policy Characteristics'!D:D,MATCH($C683,'Policy Characteristics'!$C:$C,0)))</f>
        <v>Early Retirement of Industrial Facilities</v>
      </c>
      <c r="K683" s="354" t="str">
        <f>IF(ISBLANK(INDEX('Policy Characteristics'!E:E,MATCH($C683,'Policy Characteristics'!$C:$C,0))),"",INDEX('Policy Characteristics'!E:E,MATCH($C683,'Policy Characteristics'!$C:$C,0)))</f>
        <v>indst early retirement</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4" t="str">
        <f>IF(ISBLANK(INDEX('Policy Characteristics'!I:I,MATCH($C683,'Policy Characteristics'!$C:$C,0))),"",INDEX('Policy Characteristics'!I:I,MATCH($C683,'Policy Characteristics'!$C:$C,0)))</f>
        <v>% of potential achieved</v>
      </c>
      <c r="P683" s="354"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354" t="str">
        <f>IF(ISBLANK(INDEX('Policy Characteristics'!K:K,MATCH($C683,'Policy Characteristics'!$C:$C,0))),"",INDEX('Policy Characteristics'!K:K,MATCH($C683,'Policy Characteristics'!$C:$C,0)))</f>
        <v>industry-ag-main.html#early-ret</v>
      </c>
      <c r="R683" s="354" t="str">
        <f>IF(ISBLANK(INDEX('Policy Characteristics'!L:L,MATCH($C683,'Policy Characteristics'!$C:$C,0))),"",INDEX('Policy Characteristics'!L:L,MATCH($C683,'Policy Characteristics'!$C:$C,0)))</f>
        <v>early-retirement-of-industrial-facilities.html</v>
      </c>
    </row>
    <row r="684" spans="1:18" ht="20" customHeight="1">
      <c r="A684" s="354" t="str">
        <f>IF(ISBLANK(INDEX('Policy Characteristics'!A:A,MATCH($C684,'Policy Characteristics'!$C:$C,0))),"",INDEX('Policy Characteristics'!A:A,MATCH($C684,'Policy Characteristics'!$C:$C,0)))</f>
        <v>Industry</v>
      </c>
      <c r="B684" s="366" t="str">
        <f>IF(ISBLANK(INDEX('Policy Characteristics'!B:B,MATCH($C684,'Policy Characteristics'!$C:$C,0))),"",INDEX('Policy Characteristics'!B:B,MATCH($C684,'Policy Characteristics'!$C:$C,0)))</f>
        <v>Electrification</v>
      </c>
      <c r="C684" t="s">
        <v>387</v>
      </c>
      <c r="D684" s="253" t="s">
        <v>784</v>
      </c>
      <c r="E684" t="s">
        <v>838</v>
      </c>
      <c r="F684" t="s">
        <v>785</v>
      </c>
      <c r="G684" s="253" t="s">
        <v>839</v>
      </c>
      <c r="H684" s="18">
        <v>1834</v>
      </c>
      <c r="I684" s="367" t="s">
        <v>670</v>
      </c>
      <c r="J684" s="368" t="str">
        <f>IF(ISBLANK(INDEX('Policy Characteristics'!D:D,MATCH($C684,'Policy Characteristics'!$C:$C,0))),"",INDEX('Policy Characteristics'!D:D,MATCH($C684,'Policy Characteristics'!$C:$C,0)))</f>
        <v>Electrification</v>
      </c>
      <c r="K684" s="354"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4" t="str">
        <f>IF(ISBLANK(INDEX('Policy Characteristics'!I:I,MATCH($C684,'Policy Characteristics'!$C:$C,0))),"",INDEX('Policy Characteristics'!I:I,MATCH($C684,'Policy Characteristics'!$C:$C,0)))</f>
        <v>% of fuel shifted</v>
      </c>
      <c r="P684" s="354"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54" t="str">
        <f>IF(ISBLANK(INDEX('Policy Characteristics'!K:K,MATCH($C684,'Policy Characteristics'!$C:$C,0))),"",INDEX('Policy Characteristics'!K:K,MATCH($C684,'Policy Characteristics'!$C:$C,0)))</f>
        <v>industry-ag-main.html#fuel-switching</v>
      </c>
      <c r="R684" s="354" t="str">
        <f>IF(ISBLANK(INDEX('Policy Characteristics'!L:L,MATCH($C684,'Policy Characteristics'!$C:$C,0))),"",INDEX('Policy Characteristics'!L:L,MATCH($C684,'Policy Characteristics'!$C:$C,0)))</f>
        <v>industry-elec-and-hydrogen.html</v>
      </c>
    </row>
    <row r="685" spans="1:18" ht="20" customHeight="1">
      <c r="A685" s="354" t="str">
        <f>IF(ISBLANK(INDEX('Policy Characteristics'!A:A,MATCH($C685,'Policy Characteristics'!$C:$C,0))),"",INDEX('Policy Characteristics'!A:A,MATCH($C685,'Policy Characteristics'!$C:$C,0)))</f>
        <v>Industry</v>
      </c>
      <c r="B685" s="366" t="str">
        <f>IF(ISBLANK(INDEX('Policy Characteristics'!B:B,MATCH($C685,'Policy Characteristics'!$C:$C,0))),"",INDEX('Policy Characteristics'!B:B,MATCH($C685,'Policy Characteristics'!$C:$C,0)))</f>
        <v>Electrification</v>
      </c>
      <c r="C685" s="354" t="str">
        <f t="shared" ref="C685:C710" si="36">C$684</f>
        <v>Fraction of Eligible Industrial Energy Use Shifted to Electricity</v>
      </c>
      <c r="D685" s="253" t="s">
        <v>784</v>
      </c>
      <c r="E685" t="s">
        <v>840</v>
      </c>
      <c r="F685" t="s">
        <v>785</v>
      </c>
      <c r="G685" s="253" t="s">
        <v>841</v>
      </c>
      <c r="H685" s="18">
        <v>1835</v>
      </c>
      <c r="I685" s="367" t="s">
        <v>670</v>
      </c>
      <c r="J685" s="368" t="str">
        <f>IF(ISBLANK(INDEX('Policy Characteristics'!D:D,MATCH($C685,'Policy Characteristics'!$C:$C,0))),"",INDEX('Policy Characteristics'!D:D,MATCH($C685,'Policy Characteristics'!$C:$C,0)))</f>
        <v>Electrification</v>
      </c>
      <c r="K685" s="354"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4" t="str">
        <f>IF(ISBLANK(INDEX('Policy Characteristics'!I:I,MATCH($C685,'Policy Characteristics'!$C:$C,0))),"",INDEX('Policy Characteristics'!I:I,MATCH($C685,'Policy Characteristics'!$C:$C,0)))</f>
        <v>% of fuel shifted</v>
      </c>
      <c r="P685" s="354"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4" t="str">
        <f>IF(ISBLANK(INDEX('Policy Characteristics'!K:K,MATCH($C685,'Policy Characteristics'!$C:$C,0))),"",INDEX('Policy Characteristics'!K:K,MATCH($C685,'Policy Characteristics'!$C:$C,0)))</f>
        <v>industry-ag-main.html#fuel-switching</v>
      </c>
      <c r="R685" s="354" t="str">
        <f>IF(ISBLANK(INDEX('Policy Characteristics'!L:L,MATCH($C685,'Policy Characteristics'!$C:$C,0))),"",INDEX('Policy Characteristics'!L:L,MATCH($C685,'Policy Characteristics'!$C:$C,0)))</f>
        <v>industry-elec-and-hydrogen.html</v>
      </c>
    </row>
    <row r="686" spans="1:18" ht="20" customHeight="1">
      <c r="A686" s="354" t="str">
        <f>IF(ISBLANK(INDEX('Policy Characteristics'!A:A,MATCH($C686,'Policy Characteristics'!$C:$C,0))),"",INDEX('Policy Characteristics'!A:A,MATCH($C686,'Policy Characteristics'!$C:$C,0)))</f>
        <v>Industry</v>
      </c>
      <c r="B686" s="366" t="str">
        <f>IF(ISBLANK(INDEX('Policy Characteristics'!B:B,MATCH($C686,'Policy Characteristics'!$C:$C,0))),"",INDEX('Policy Characteristics'!B:B,MATCH($C686,'Policy Characteristics'!$C:$C,0)))</f>
        <v>Electrification</v>
      </c>
      <c r="C686" s="354" t="str">
        <f t="shared" si="36"/>
        <v>Fraction of Eligible Industrial Energy Use Shifted to Electricity</v>
      </c>
      <c r="D686" s="253" t="s">
        <v>784</v>
      </c>
      <c r="E686" t="s">
        <v>842</v>
      </c>
      <c r="F686" t="s">
        <v>785</v>
      </c>
      <c r="G686" s="253" t="s">
        <v>843</v>
      </c>
      <c r="H686" s="18">
        <v>1836</v>
      </c>
      <c r="I686" s="367" t="s">
        <v>670</v>
      </c>
      <c r="J686" s="368" t="str">
        <f>IF(ISBLANK(INDEX('Policy Characteristics'!D:D,MATCH($C686,'Policy Characteristics'!$C:$C,0))),"",INDEX('Policy Characteristics'!D:D,MATCH($C686,'Policy Characteristics'!$C:$C,0)))</f>
        <v>Electrification</v>
      </c>
      <c r="K686" s="354"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4" t="str">
        <f>IF(ISBLANK(INDEX('Policy Characteristics'!I:I,MATCH($C686,'Policy Characteristics'!$C:$C,0))),"",INDEX('Policy Characteristics'!I:I,MATCH($C686,'Policy Characteristics'!$C:$C,0)))</f>
        <v>% of fuel shifted</v>
      </c>
      <c r="P686" s="354"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4" t="str">
        <f>IF(ISBLANK(INDEX('Policy Characteristics'!K:K,MATCH($C686,'Policy Characteristics'!$C:$C,0))),"",INDEX('Policy Characteristics'!K:K,MATCH($C686,'Policy Characteristics'!$C:$C,0)))</f>
        <v>industry-ag-main.html#fuel-switching</v>
      </c>
      <c r="R686" s="354" t="str">
        <f>IF(ISBLANK(INDEX('Policy Characteristics'!L:L,MATCH($C686,'Policy Characteristics'!$C:$C,0))),"",INDEX('Policy Characteristics'!L:L,MATCH($C686,'Policy Characteristics'!$C:$C,0)))</f>
        <v>industry-elec-and-hydrogen.html</v>
      </c>
    </row>
    <row r="687" spans="1:18" ht="20" customHeight="1">
      <c r="A687" s="354" t="str">
        <f>IF(ISBLANK(INDEX('Policy Characteristics'!A:A,MATCH($C687,'Policy Characteristics'!$C:$C,0))),"",INDEX('Policy Characteristics'!A:A,MATCH($C687,'Policy Characteristics'!$C:$C,0)))</f>
        <v>Industry</v>
      </c>
      <c r="B687" s="366" t="str">
        <f>IF(ISBLANK(INDEX('Policy Characteristics'!B:B,MATCH($C687,'Policy Characteristics'!$C:$C,0))),"",INDEX('Policy Characteristics'!B:B,MATCH($C687,'Policy Characteristics'!$C:$C,0)))</f>
        <v>Electrification</v>
      </c>
      <c r="C687" s="354" t="str">
        <f t="shared" si="36"/>
        <v>Fraction of Eligible Industrial Energy Use Shifted to Electricity</v>
      </c>
      <c r="D687" s="253" t="s">
        <v>784</v>
      </c>
      <c r="E687" t="s">
        <v>844</v>
      </c>
      <c r="F687" t="s">
        <v>785</v>
      </c>
      <c r="G687" s="253" t="s">
        <v>845</v>
      </c>
      <c r="H687" s="18">
        <v>1837</v>
      </c>
      <c r="I687" s="367" t="s">
        <v>670</v>
      </c>
      <c r="J687" s="368" t="str">
        <f>IF(ISBLANK(INDEX('Policy Characteristics'!D:D,MATCH($C687,'Policy Characteristics'!$C:$C,0))),"",INDEX('Policy Characteristics'!D:D,MATCH($C687,'Policy Characteristics'!$C:$C,0)))</f>
        <v>Electrification</v>
      </c>
      <c r="K687" s="354"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4" t="str">
        <f>IF(ISBLANK(INDEX('Policy Characteristics'!I:I,MATCH($C687,'Policy Characteristics'!$C:$C,0))),"",INDEX('Policy Characteristics'!I:I,MATCH($C687,'Policy Characteristics'!$C:$C,0)))</f>
        <v>% of fuel shifted</v>
      </c>
      <c r="P687" s="354"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4" t="str">
        <f>IF(ISBLANK(INDEX('Policy Characteristics'!K:K,MATCH($C687,'Policy Characteristics'!$C:$C,0))),"",INDEX('Policy Characteristics'!K:K,MATCH($C687,'Policy Characteristics'!$C:$C,0)))</f>
        <v>industry-ag-main.html#fuel-switching</v>
      </c>
      <c r="R687" s="354" t="str">
        <f>IF(ISBLANK(INDEX('Policy Characteristics'!L:L,MATCH($C687,'Policy Characteristics'!$C:$C,0))),"",INDEX('Policy Characteristics'!L:L,MATCH($C687,'Policy Characteristics'!$C:$C,0)))</f>
        <v>industry-elec-and-hydrogen.html</v>
      </c>
    </row>
    <row r="688" spans="1:18" ht="20" customHeight="1">
      <c r="A688" s="354" t="str">
        <f>IF(ISBLANK(INDEX('Policy Characteristics'!A:A,MATCH($C688,'Policy Characteristics'!$C:$C,0))),"",INDEX('Policy Characteristics'!A:A,MATCH($C688,'Policy Characteristics'!$C:$C,0)))</f>
        <v>Industry</v>
      </c>
      <c r="B688" s="366" t="str">
        <f>IF(ISBLANK(INDEX('Policy Characteristics'!B:B,MATCH($C688,'Policy Characteristics'!$C:$C,0))),"",INDEX('Policy Characteristics'!B:B,MATCH($C688,'Policy Characteristics'!$C:$C,0)))</f>
        <v>Electrification</v>
      </c>
      <c r="C688" s="354" t="str">
        <f t="shared" si="36"/>
        <v>Fraction of Eligible Industrial Energy Use Shifted to Electricity</v>
      </c>
      <c r="D688" s="253" t="s">
        <v>784</v>
      </c>
      <c r="E688" t="s">
        <v>846</v>
      </c>
      <c r="F688" t="s">
        <v>785</v>
      </c>
      <c r="G688" s="253" t="s">
        <v>847</v>
      </c>
      <c r="H688" s="18">
        <v>1838</v>
      </c>
      <c r="I688" s="367" t="s">
        <v>670</v>
      </c>
      <c r="J688" s="368" t="str">
        <f>IF(ISBLANK(INDEX('Policy Characteristics'!D:D,MATCH($C688,'Policy Characteristics'!$C:$C,0))),"",INDEX('Policy Characteristics'!D:D,MATCH($C688,'Policy Characteristics'!$C:$C,0)))</f>
        <v>Electrification</v>
      </c>
      <c r="K688" s="354"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4" t="str">
        <f>IF(ISBLANK(INDEX('Policy Characteristics'!I:I,MATCH($C688,'Policy Characteristics'!$C:$C,0))),"",INDEX('Policy Characteristics'!I:I,MATCH($C688,'Policy Characteristics'!$C:$C,0)))</f>
        <v>% of fuel shifted</v>
      </c>
      <c r="P688" s="354"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4" t="str">
        <f>IF(ISBLANK(INDEX('Policy Characteristics'!K:K,MATCH($C688,'Policy Characteristics'!$C:$C,0))),"",INDEX('Policy Characteristics'!K:K,MATCH($C688,'Policy Characteristics'!$C:$C,0)))</f>
        <v>industry-ag-main.html#fuel-switching</v>
      </c>
      <c r="R688" s="354" t="str">
        <f>IF(ISBLANK(INDEX('Policy Characteristics'!L:L,MATCH($C688,'Policy Characteristics'!$C:$C,0))),"",INDEX('Policy Characteristics'!L:L,MATCH($C688,'Policy Characteristics'!$C:$C,0)))</f>
        <v>industry-elec-and-hydrogen.html</v>
      </c>
    </row>
    <row r="689" spans="1:18" ht="20" customHeight="1">
      <c r="A689" s="354" t="str">
        <f>IF(ISBLANK(INDEX('Policy Characteristics'!A:A,MATCH($C689,'Policy Characteristics'!$C:$C,0))),"",INDEX('Policy Characteristics'!A:A,MATCH($C689,'Policy Characteristics'!$C:$C,0)))</f>
        <v>Industry</v>
      </c>
      <c r="B689" s="366" t="str">
        <f>IF(ISBLANK(INDEX('Policy Characteristics'!B:B,MATCH($C689,'Policy Characteristics'!$C:$C,0))),"",INDEX('Policy Characteristics'!B:B,MATCH($C689,'Policy Characteristics'!$C:$C,0)))</f>
        <v>Electrification</v>
      </c>
      <c r="C689" s="354" t="str">
        <f t="shared" si="36"/>
        <v>Fraction of Eligible Industrial Energy Use Shifted to Electricity</v>
      </c>
      <c r="D689" s="253" t="s">
        <v>784</v>
      </c>
      <c r="E689" t="s">
        <v>848</v>
      </c>
      <c r="F689" t="s">
        <v>785</v>
      </c>
      <c r="G689" s="253" t="s">
        <v>849</v>
      </c>
      <c r="H689" s="18">
        <v>1839</v>
      </c>
      <c r="I689" s="367" t="s">
        <v>670</v>
      </c>
      <c r="J689" s="368" t="str">
        <f>IF(ISBLANK(INDEX('Policy Characteristics'!D:D,MATCH($C689,'Policy Characteristics'!$C:$C,0))),"",INDEX('Policy Characteristics'!D:D,MATCH($C689,'Policy Characteristics'!$C:$C,0)))</f>
        <v>Electrification</v>
      </c>
      <c r="K689" s="354"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4" t="str">
        <f>IF(ISBLANK(INDEX('Policy Characteristics'!I:I,MATCH($C689,'Policy Characteristics'!$C:$C,0))),"",INDEX('Policy Characteristics'!I:I,MATCH($C689,'Policy Characteristics'!$C:$C,0)))</f>
        <v>% of fuel shifted</v>
      </c>
      <c r="P689" s="354"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4" t="str">
        <f>IF(ISBLANK(INDEX('Policy Characteristics'!K:K,MATCH($C689,'Policy Characteristics'!$C:$C,0))),"",INDEX('Policy Characteristics'!K:K,MATCH($C689,'Policy Characteristics'!$C:$C,0)))</f>
        <v>industry-ag-main.html#fuel-switching</v>
      </c>
      <c r="R689" s="354" t="str">
        <f>IF(ISBLANK(INDEX('Policy Characteristics'!L:L,MATCH($C689,'Policy Characteristics'!$C:$C,0))),"",INDEX('Policy Characteristics'!L:L,MATCH($C689,'Policy Characteristics'!$C:$C,0)))</f>
        <v>industry-elec-and-hydrogen.html</v>
      </c>
    </row>
    <row r="690" spans="1:18" ht="20" customHeight="1">
      <c r="A690" s="354" t="str">
        <f>IF(ISBLANK(INDEX('Policy Characteristics'!A:A,MATCH($C690,'Policy Characteristics'!$C:$C,0))),"",INDEX('Policy Characteristics'!A:A,MATCH($C690,'Policy Characteristics'!$C:$C,0)))</f>
        <v>Industry</v>
      </c>
      <c r="B690" s="366" t="str">
        <f>IF(ISBLANK(INDEX('Policy Characteristics'!B:B,MATCH($C690,'Policy Characteristics'!$C:$C,0))),"",INDEX('Policy Characteristics'!B:B,MATCH($C690,'Policy Characteristics'!$C:$C,0)))</f>
        <v>Electrification</v>
      </c>
      <c r="C690" s="354" t="str">
        <f t="shared" si="36"/>
        <v>Fraction of Eligible Industrial Energy Use Shifted to Electricity</v>
      </c>
      <c r="D690" s="253" t="s">
        <v>784</v>
      </c>
      <c r="E690" t="s">
        <v>850</v>
      </c>
      <c r="F690" t="s">
        <v>785</v>
      </c>
      <c r="G690" s="253" t="s">
        <v>851</v>
      </c>
      <c r="H690" s="18">
        <v>1840</v>
      </c>
      <c r="I690" s="367" t="s">
        <v>670</v>
      </c>
      <c r="J690" s="368" t="str">
        <f>IF(ISBLANK(INDEX('Policy Characteristics'!D:D,MATCH($C690,'Policy Characteristics'!$C:$C,0))),"",INDEX('Policy Characteristics'!D:D,MATCH($C690,'Policy Characteristics'!$C:$C,0)))</f>
        <v>Electrification</v>
      </c>
      <c r="K690" s="354"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4" t="str">
        <f>IF(ISBLANK(INDEX('Policy Characteristics'!I:I,MATCH($C690,'Policy Characteristics'!$C:$C,0))),"",INDEX('Policy Characteristics'!I:I,MATCH($C690,'Policy Characteristics'!$C:$C,0)))</f>
        <v>% of fuel shifted</v>
      </c>
      <c r="P690" s="354"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4" t="str">
        <f>IF(ISBLANK(INDEX('Policy Characteristics'!K:K,MATCH($C690,'Policy Characteristics'!$C:$C,0))),"",INDEX('Policy Characteristics'!K:K,MATCH($C690,'Policy Characteristics'!$C:$C,0)))</f>
        <v>industry-ag-main.html#fuel-switching</v>
      </c>
      <c r="R690" s="354" t="str">
        <f>IF(ISBLANK(INDEX('Policy Characteristics'!L:L,MATCH($C690,'Policy Characteristics'!$C:$C,0))),"",INDEX('Policy Characteristics'!L:L,MATCH($C690,'Policy Characteristics'!$C:$C,0)))</f>
        <v>industry-elec-and-hydrogen.html</v>
      </c>
    </row>
    <row r="691" spans="1:18" ht="20" customHeight="1">
      <c r="A691" s="354" t="str">
        <f>IF(ISBLANK(INDEX('Policy Characteristics'!A:A,MATCH($C691,'Policy Characteristics'!$C:$C,0))),"",INDEX('Policy Characteristics'!A:A,MATCH($C691,'Policy Characteristics'!$C:$C,0)))</f>
        <v>Industry</v>
      </c>
      <c r="B691" s="366" t="str">
        <f>IF(ISBLANK(INDEX('Policy Characteristics'!B:B,MATCH($C691,'Policy Characteristics'!$C:$C,0))),"",INDEX('Policy Characteristics'!B:B,MATCH($C691,'Policy Characteristics'!$C:$C,0)))</f>
        <v>Electrification</v>
      </c>
      <c r="C691" s="354" t="str">
        <f t="shared" si="36"/>
        <v>Fraction of Eligible Industrial Energy Use Shifted to Electricity</v>
      </c>
      <c r="D691" s="253" t="s">
        <v>784</v>
      </c>
      <c r="E691" t="s">
        <v>852</v>
      </c>
      <c r="F691" t="s">
        <v>785</v>
      </c>
      <c r="G691" s="253" t="s">
        <v>852</v>
      </c>
      <c r="H691" s="18">
        <v>1841</v>
      </c>
      <c r="I691" s="367" t="s">
        <v>670</v>
      </c>
      <c r="J691" s="368" t="str">
        <f>IF(ISBLANK(INDEX('Policy Characteristics'!D:D,MATCH($C691,'Policy Characteristics'!$C:$C,0))),"",INDEX('Policy Characteristics'!D:D,MATCH($C691,'Policy Characteristics'!$C:$C,0)))</f>
        <v>Electrification</v>
      </c>
      <c r="K691" s="354"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4" t="str">
        <f>IF(ISBLANK(INDEX('Policy Characteristics'!I:I,MATCH($C691,'Policy Characteristics'!$C:$C,0))),"",INDEX('Policy Characteristics'!I:I,MATCH($C691,'Policy Characteristics'!$C:$C,0)))</f>
        <v>% of fuel shifted</v>
      </c>
      <c r="P691" s="354"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4" t="str">
        <f>IF(ISBLANK(INDEX('Policy Characteristics'!K:K,MATCH($C691,'Policy Characteristics'!$C:$C,0))),"",INDEX('Policy Characteristics'!K:K,MATCH($C691,'Policy Characteristics'!$C:$C,0)))</f>
        <v>industry-ag-main.html#fuel-switching</v>
      </c>
      <c r="R691" s="354" t="str">
        <f>IF(ISBLANK(INDEX('Policy Characteristics'!L:L,MATCH($C691,'Policy Characteristics'!$C:$C,0))),"",INDEX('Policy Characteristics'!L:L,MATCH($C691,'Policy Characteristics'!$C:$C,0)))</f>
        <v>industry-elec-and-hydrogen.html</v>
      </c>
    </row>
    <row r="692" spans="1:18" ht="20" customHeight="1">
      <c r="A692" s="354" t="str">
        <f>IF(ISBLANK(INDEX('Policy Characteristics'!A:A,MATCH($C692,'Policy Characteristics'!$C:$C,0))),"",INDEX('Policy Characteristics'!A:A,MATCH($C692,'Policy Characteristics'!$C:$C,0)))</f>
        <v>Industry</v>
      </c>
      <c r="B692" s="366" t="str">
        <f>IF(ISBLANK(INDEX('Policy Characteristics'!B:B,MATCH($C692,'Policy Characteristics'!$C:$C,0))),"",INDEX('Policy Characteristics'!B:B,MATCH($C692,'Policy Characteristics'!$C:$C,0)))</f>
        <v>Electrification</v>
      </c>
      <c r="C692" s="354" t="str">
        <f t="shared" si="36"/>
        <v>Fraction of Eligible Industrial Energy Use Shifted to Electricity</v>
      </c>
      <c r="D692" s="348" t="s">
        <v>786</v>
      </c>
      <c r="E692" t="s">
        <v>838</v>
      </c>
      <c r="F692" t="s">
        <v>787</v>
      </c>
      <c r="G692" s="253" t="s">
        <v>839</v>
      </c>
      <c r="H692" s="18">
        <v>1842</v>
      </c>
      <c r="I692" s="367" t="s">
        <v>670</v>
      </c>
      <c r="J692" s="368" t="str">
        <f>IF(ISBLANK(INDEX('Policy Characteristics'!D:D,MATCH($C692,'Policy Characteristics'!$C:$C,0))),"",INDEX('Policy Characteristics'!D:D,MATCH($C692,'Policy Characteristics'!$C:$C,0)))</f>
        <v>Electrification</v>
      </c>
      <c r="K692" s="354"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4" t="str">
        <f>IF(ISBLANK(INDEX('Policy Characteristics'!I:I,MATCH($C692,'Policy Characteristics'!$C:$C,0))),"",INDEX('Policy Characteristics'!I:I,MATCH($C692,'Policy Characteristics'!$C:$C,0)))</f>
        <v>% of fuel shifted</v>
      </c>
      <c r="P692" s="354"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4" t="str">
        <f>IF(ISBLANK(INDEX('Policy Characteristics'!K:K,MATCH($C692,'Policy Characteristics'!$C:$C,0))),"",INDEX('Policy Characteristics'!K:K,MATCH($C692,'Policy Characteristics'!$C:$C,0)))</f>
        <v>industry-ag-main.html#fuel-switching</v>
      </c>
      <c r="R692" s="354" t="str">
        <f>IF(ISBLANK(INDEX('Policy Characteristics'!L:L,MATCH($C692,'Policy Characteristics'!$C:$C,0))),"",INDEX('Policy Characteristics'!L:L,MATCH($C692,'Policy Characteristics'!$C:$C,0)))</f>
        <v>industry-elec-and-hydrogen.html</v>
      </c>
    </row>
    <row r="693" spans="1:18" ht="20" customHeight="1">
      <c r="A693" s="354" t="str">
        <f>IF(ISBLANK(INDEX('Policy Characteristics'!A:A,MATCH($C693,'Policy Characteristics'!$C:$C,0))),"",INDEX('Policy Characteristics'!A:A,MATCH($C693,'Policy Characteristics'!$C:$C,0)))</f>
        <v>Industry</v>
      </c>
      <c r="B693" s="366" t="str">
        <f>IF(ISBLANK(INDEX('Policy Characteristics'!B:B,MATCH($C693,'Policy Characteristics'!$C:$C,0))),"",INDEX('Policy Characteristics'!B:B,MATCH($C693,'Policy Characteristics'!$C:$C,0)))</f>
        <v>Electrification</v>
      </c>
      <c r="C693" s="354" t="str">
        <f t="shared" si="36"/>
        <v>Fraction of Eligible Industrial Energy Use Shifted to Electricity</v>
      </c>
      <c r="D693" s="348" t="s">
        <v>786</v>
      </c>
      <c r="E693" t="s">
        <v>840</v>
      </c>
      <c r="F693" t="s">
        <v>787</v>
      </c>
      <c r="G693" s="253" t="s">
        <v>841</v>
      </c>
      <c r="H693" s="18">
        <v>1843</v>
      </c>
      <c r="I693" s="367" t="s">
        <v>670</v>
      </c>
      <c r="J693" s="368" t="str">
        <f>IF(ISBLANK(INDEX('Policy Characteristics'!D:D,MATCH($C693,'Policy Characteristics'!$C:$C,0))),"",INDEX('Policy Characteristics'!D:D,MATCH($C693,'Policy Characteristics'!$C:$C,0)))</f>
        <v>Electrification</v>
      </c>
      <c r="K693" s="354"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4" t="str">
        <f>IF(ISBLANK(INDEX('Policy Characteristics'!I:I,MATCH($C693,'Policy Characteristics'!$C:$C,0))),"",INDEX('Policy Characteristics'!I:I,MATCH($C693,'Policy Characteristics'!$C:$C,0)))</f>
        <v>% of fuel shifted</v>
      </c>
      <c r="P693" s="354"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4" t="str">
        <f>IF(ISBLANK(INDEX('Policy Characteristics'!K:K,MATCH($C693,'Policy Characteristics'!$C:$C,0))),"",INDEX('Policy Characteristics'!K:K,MATCH($C693,'Policy Characteristics'!$C:$C,0)))</f>
        <v>industry-ag-main.html#fuel-switching</v>
      </c>
      <c r="R693" s="354" t="str">
        <f>IF(ISBLANK(INDEX('Policy Characteristics'!L:L,MATCH($C693,'Policy Characteristics'!$C:$C,0))),"",INDEX('Policy Characteristics'!L:L,MATCH($C693,'Policy Characteristics'!$C:$C,0)))</f>
        <v>industry-elec-and-hydrogen.html</v>
      </c>
    </row>
    <row r="694" spans="1:18" ht="20" customHeight="1">
      <c r="A694" s="354" t="str">
        <f>IF(ISBLANK(INDEX('Policy Characteristics'!A:A,MATCH($C694,'Policy Characteristics'!$C:$C,0))),"",INDEX('Policy Characteristics'!A:A,MATCH($C694,'Policy Characteristics'!$C:$C,0)))</f>
        <v>Industry</v>
      </c>
      <c r="B694" s="366" t="str">
        <f>IF(ISBLANK(INDEX('Policy Characteristics'!B:B,MATCH($C694,'Policy Characteristics'!$C:$C,0))),"",INDEX('Policy Characteristics'!B:B,MATCH($C694,'Policy Characteristics'!$C:$C,0)))</f>
        <v>Electrification</v>
      </c>
      <c r="C694" s="354" t="str">
        <f t="shared" si="36"/>
        <v>Fraction of Eligible Industrial Energy Use Shifted to Electricity</v>
      </c>
      <c r="D694" s="348" t="s">
        <v>786</v>
      </c>
      <c r="E694" t="s">
        <v>842</v>
      </c>
      <c r="F694" t="s">
        <v>787</v>
      </c>
      <c r="G694" s="253" t="s">
        <v>843</v>
      </c>
      <c r="H694" s="18">
        <v>1844</v>
      </c>
      <c r="I694" s="367" t="s">
        <v>670</v>
      </c>
      <c r="J694" s="368" t="str">
        <f>IF(ISBLANK(INDEX('Policy Characteristics'!D:D,MATCH($C694,'Policy Characteristics'!$C:$C,0))),"",INDEX('Policy Characteristics'!D:D,MATCH($C694,'Policy Characteristics'!$C:$C,0)))</f>
        <v>Electrification</v>
      </c>
      <c r="K694" s="354"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4" t="str">
        <f>IF(ISBLANK(INDEX('Policy Characteristics'!I:I,MATCH($C694,'Policy Characteristics'!$C:$C,0))),"",INDEX('Policy Characteristics'!I:I,MATCH($C694,'Policy Characteristics'!$C:$C,0)))</f>
        <v>% of fuel shifted</v>
      </c>
      <c r="P694" s="354"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4" t="str">
        <f>IF(ISBLANK(INDEX('Policy Characteristics'!K:K,MATCH($C694,'Policy Characteristics'!$C:$C,0))),"",INDEX('Policy Characteristics'!K:K,MATCH($C694,'Policy Characteristics'!$C:$C,0)))</f>
        <v>industry-ag-main.html#fuel-switching</v>
      </c>
      <c r="R694" s="354" t="str">
        <f>IF(ISBLANK(INDEX('Policy Characteristics'!L:L,MATCH($C694,'Policy Characteristics'!$C:$C,0))),"",INDEX('Policy Characteristics'!L:L,MATCH($C694,'Policy Characteristics'!$C:$C,0)))</f>
        <v>industry-elec-and-hydrogen.html</v>
      </c>
    </row>
    <row r="695" spans="1:18" ht="20" customHeight="1">
      <c r="A695" s="354" t="str">
        <f>IF(ISBLANK(INDEX('Policy Characteristics'!A:A,MATCH($C695,'Policy Characteristics'!$C:$C,0))),"",INDEX('Policy Characteristics'!A:A,MATCH($C695,'Policy Characteristics'!$C:$C,0)))</f>
        <v>Industry</v>
      </c>
      <c r="B695" s="366" t="str">
        <f>IF(ISBLANK(INDEX('Policy Characteristics'!B:B,MATCH($C695,'Policy Characteristics'!$C:$C,0))),"",INDEX('Policy Characteristics'!B:B,MATCH($C695,'Policy Characteristics'!$C:$C,0)))</f>
        <v>Electrification</v>
      </c>
      <c r="C695" s="354" t="str">
        <f t="shared" si="36"/>
        <v>Fraction of Eligible Industrial Energy Use Shifted to Electricity</v>
      </c>
      <c r="D695" s="348" t="s">
        <v>786</v>
      </c>
      <c r="E695" t="s">
        <v>844</v>
      </c>
      <c r="F695" t="s">
        <v>787</v>
      </c>
      <c r="G695" s="253" t="s">
        <v>845</v>
      </c>
      <c r="H695" s="18">
        <v>1845</v>
      </c>
      <c r="I695" s="367" t="s">
        <v>670</v>
      </c>
      <c r="J695" s="368" t="str">
        <f>IF(ISBLANK(INDEX('Policy Characteristics'!D:D,MATCH($C695,'Policy Characteristics'!$C:$C,0))),"",INDEX('Policy Characteristics'!D:D,MATCH($C695,'Policy Characteristics'!$C:$C,0)))</f>
        <v>Electrification</v>
      </c>
      <c r="K695" s="354"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4" t="str">
        <f>IF(ISBLANK(INDEX('Policy Characteristics'!I:I,MATCH($C695,'Policy Characteristics'!$C:$C,0))),"",INDEX('Policy Characteristics'!I:I,MATCH($C695,'Policy Characteristics'!$C:$C,0)))</f>
        <v>% of fuel shifted</v>
      </c>
      <c r="P695" s="354"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4" t="str">
        <f>IF(ISBLANK(INDEX('Policy Characteristics'!K:K,MATCH($C695,'Policy Characteristics'!$C:$C,0))),"",INDEX('Policy Characteristics'!K:K,MATCH($C695,'Policy Characteristics'!$C:$C,0)))</f>
        <v>industry-ag-main.html#fuel-switching</v>
      </c>
      <c r="R695" s="354" t="str">
        <f>IF(ISBLANK(INDEX('Policy Characteristics'!L:L,MATCH($C695,'Policy Characteristics'!$C:$C,0))),"",INDEX('Policy Characteristics'!L:L,MATCH($C695,'Policy Characteristics'!$C:$C,0)))</f>
        <v>industry-elec-and-hydrogen.html</v>
      </c>
    </row>
    <row r="696" spans="1:18" ht="20" customHeight="1">
      <c r="A696" s="354" t="str">
        <f>IF(ISBLANK(INDEX('Policy Characteristics'!A:A,MATCH($C696,'Policy Characteristics'!$C:$C,0))),"",INDEX('Policy Characteristics'!A:A,MATCH($C696,'Policy Characteristics'!$C:$C,0)))</f>
        <v>Industry</v>
      </c>
      <c r="B696" s="366" t="str">
        <f>IF(ISBLANK(INDEX('Policy Characteristics'!B:B,MATCH($C696,'Policy Characteristics'!$C:$C,0))),"",INDEX('Policy Characteristics'!B:B,MATCH($C696,'Policy Characteristics'!$C:$C,0)))</f>
        <v>Electrification</v>
      </c>
      <c r="C696" s="354" t="str">
        <f t="shared" si="36"/>
        <v>Fraction of Eligible Industrial Energy Use Shifted to Electricity</v>
      </c>
      <c r="D696" s="348" t="s">
        <v>786</v>
      </c>
      <c r="E696" t="s">
        <v>846</v>
      </c>
      <c r="F696" t="s">
        <v>787</v>
      </c>
      <c r="G696" s="253" t="s">
        <v>847</v>
      </c>
      <c r="H696" s="18">
        <v>1846</v>
      </c>
      <c r="I696" s="367" t="s">
        <v>670</v>
      </c>
      <c r="J696" s="368" t="str">
        <f>IF(ISBLANK(INDEX('Policy Characteristics'!D:D,MATCH($C696,'Policy Characteristics'!$C:$C,0))),"",INDEX('Policy Characteristics'!D:D,MATCH($C696,'Policy Characteristics'!$C:$C,0)))</f>
        <v>Electrification</v>
      </c>
      <c r="K696" s="354"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4" t="str">
        <f>IF(ISBLANK(INDEX('Policy Characteristics'!I:I,MATCH($C696,'Policy Characteristics'!$C:$C,0))),"",INDEX('Policy Characteristics'!I:I,MATCH($C696,'Policy Characteristics'!$C:$C,0)))</f>
        <v>% of fuel shifted</v>
      </c>
      <c r="P696" s="354"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4" t="str">
        <f>IF(ISBLANK(INDEX('Policy Characteristics'!K:K,MATCH($C696,'Policy Characteristics'!$C:$C,0))),"",INDEX('Policy Characteristics'!K:K,MATCH($C696,'Policy Characteristics'!$C:$C,0)))</f>
        <v>industry-ag-main.html#fuel-switching</v>
      </c>
      <c r="R696" s="354" t="str">
        <f>IF(ISBLANK(INDEX('Policy Characteristics'!L:L,MATCH($C696,'Policy Characteristics'!$C:$C,0))),"",INDEX('Policy Characteristics'!L:L,MATCH($C696,'Policy Characteristics'!$C:$C,0)))</f>
        <v>industry-elec-and-hydrogen.html</v>
      </c>
    </row>
    <row r="697" spans="1:18" ht="20" customHeight="1">
      <c r="A697" s="354" t="str">
        <f>IF(ISBLANK(INDEX('Policy Characteristics'!A:A,MATCH($C697,'Policy Characteristics'!$C:$C,0))),"",INDEX('Policy Characteristics'!A:A,MATCH($C697,'Policy Characteristics'!$C:$C,0)))</f>
        <v>Industry</v>
      </c>
      <c r="B697" s="366" t="str">
        <f>IF(ISBLANK(INDEX('Policy Characteristics'!B:B,MATCH($C697,'Policy Characteristics'!$C:$C,0))),"",INDEX('Policy Characteristics'!B:B,MATCH($C697,'Policy Characteristics'!$C:$C,0)))</f>
        <v>Electrification</v>
      </c>
      <c r="C697" s="354" t="str">
        <f t="shared" si="36"/>
        <v>Fraction of Eligible Industrial Energy Use Shifted to Electricity</v>
      </c>
      <c r="D697" s="348" t="s">
        <v>786</v>
      </c>
      <c r="E697" t="s">
        <v>848</v>
      </c>
      <c r="F697" t="s">
        <v>787</v>
      </c>
      <c r="G697" s="253" t="s">
        <v>849</v>
      </c>
      <c r="H697" s="18">
        <v>1847</v>
      </c>
      <c r="I697" s="367" t="s">
        <v>670</v>
      </c>
      <c r="J697" s="368" t="str">
        <f>IF(ISBLANK(INDEX('Policy Characteristics'!D:D,MATCH($C697,'Policy Characteristics'!$C:$C,0))),"",INDEX('Policy Characteristics'!D:D,MATCH($C697,'Policy Characteristics'!$C:$C,0)))</f>
        <v>Electrification</v>
      </c>
      <c r="K697" s="354"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4" t="str">
        <f>IF(ISBLANK(INDEX('Policy Characteristics'!I:I,MATCH($C697,'Policy Characteristics'!$C:$C,0))),"",INDEX('Policy Characteristics'!I:I,MATCH($C697,'Policy Characteristics'!$C:$C,0)))</f>
        <v>% of fuel shifted</v>
      </c>
      <c r="P697" s="354"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4" t="str">
        <f>IF(ISBLANK(INDEX('Policy Characteristics'!K:K,MATCH($C697,'Policy Characteristics'!$C:$C,0))),"",INDEX('Policy Characteristics'!K:K,MATCH($C697,'Policy Characteristics'!$C:$C,0)))</f>
        <v>industry-ag-main.html#fuel-switching</v>
      </c>
      <c r="R697" s="354" t="str">
        <f>IF(ISBLANK(INDEX('Policy Characteristics'!L:L,MATCH($C697,'Policy Characteristics'!$C:$C,0))),"",INDEX('Policy Characteristics'!L:L,MATCH($C697,'Policy Characteristics'!$C:$C,0)))</f>
        <v>industry-elec-and-hydrogen.html</v>
      </c>
    </row>
    <row r="698" spans="1:18" ht="20" customHeight="1">
      <c r="A698" s="354" t="str">
        <f>IF(ISBLANK(INDEX('Policy Characteristics'!A:A,MATCH($C698,'Policy Characteristics'!$C:$C,0))),"",INDEX('Policy Characteristics'!A:A,MATCH($C698,'Policy Characteristics'!$C:$C,0)))</f>
        <v>Industry</v>
      </c>
      <c r="B698" s="366" t="str">
        <f>IF(ISBLANK(INDEX('Policy Characteristics'!B:B,MATCH($C698,'Policy Characteristics'!$C:$C,0))),"",INDEX('Policy Characteristics'!B:B,MATCH($C698,'Policy Characteristics'!$C:$C,0)))</f>
        <v>Electrification</v>
      </c>
      <c r="C698" s="354" t="str">
        <f t="shared" si="36"/>
        <v>Fraction of Eligible Industrial Energy Use Shifted to Electricity</v>
      </c>
      <c r="D698" s="348" t="s">
        <v>786</v>
      </c>
      <c r="E698" t="s">
        <v>850</v>
      </c>
      <c r="F698" t="s">
        <v>787</v>
      </c>
      <c r="G698" s="253" t="s">
        <v>851</v>
      </c>
      <c r="H698" s="18">
        <v>1848</v>
      </c>
      <c r="I698" s="367" t="s">
        <v>670</v>
      </c>
      <c r="J698" s="368" t="str">
        <f>IF(ISBLANK(INDEX('Policy Characteristics'!D:D,MATCH($C698,'Policy Characteristics'!$C:$C,0))),"",INDEX('Policy Characteristics'!D:D,MATCH($C698,'Policy Characteristics'!$C:$C,0)))</f>
        <v>Electrification</v>
      </c>
      <c r="K698" s="354"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4" t="str">
        <f>IF(ISBLANK(INDEX('Policy Characteristics'!I:I,MATCH($C698,'Policy Characteristics'!$C:$C,0))),"",INDEX('Policy Characteristics'!I:I,MATCH($C698,'Policy Characteristics'!$C:$C,0)))</f>
        <v>% of fuel shifted</v>
      </c>
      <c r="P698" s="354"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4" t="str">
        <f>IF(ISBLANK(INDEX('Policy Characteristics'!K:K,MATCH($C698,'Policy Characteristics'!$C:$C,0))),"",INDEX('Policy Characteristics'!K:K,MATCH($C698,'Policy Characteristics'!$C:$C,0)))</f>
        <v>industry-ag-main.html#fuel-switching</v>
      </c>
      <c r="R698" s="354" t="str">
        <f>IF(ISBLANK(INDEX('Policy Characteristics'!L:L,MATCH($C698,'Policy Characteristics'!$C:$C,0))),"",INDEX('Policy Characteristics'!L:L,MATCH($C698,'Policy Characteristics'!$C:$C,0)))</f>
        <v>industry-elec-and-hydrogen.html</v>
      </c>
    </row>
    <row r="699" spans="1:18" ht="20" customHeight="1">
      <c r="A699" s="354" t="str">
        <f>IF(ISBLANK(INDEX('Policy Characteristics'!A:A,MATCH($C699,'Policy Characteristics'!$C:$C,0))),"",INDEX('Policy Characteristics'!A:A,MATCH($C699,'Policy Characteristics'!$C:$C,0)))</f>
        <v>Industry</v>
      </c>
      <c r="B699" s="366" t="str">
        <f>IF(ISBLANK(INDEX('Policy Characteristics'!B:B,MATCH($C699,'Policy Characteristics'!$C:$C,0))),"",INDEX('Policy Characteristics'!B:B,MATCH($C699,'Policy Characteristics'!$C:$C,0)))</f>
        <v>Electrification</v>
      </c>
      <c r="C699" s="354" t="str">
        <f t="shared" si="36"/>
        <v>Fraction of Eligible Industrial Energy Use Shifted to Electricity</v>
      </c>
      <c r="D699" s="348" t="s">
        <v>786</v>
      </c>
      <c r="E699" t="s">
        <v>852</v>
      </c>
      <c r="F699" t="s">
        <v>787</v>
      </c>
      <c r="G699" s="253" t="s">
        <v>852</v>
      </c>
      <c r="H699" s="18">
        <v>1849</v>
      </c>
      <c r="I699" s="367" t="s">
        <v>670</v>
      </c>
      <c r="J699" s="368" t="str">
        <f>IF(ISBLANK(INDEX('Policy Characteristics'!D:D,MATCH($C699,'Policy Characteristics'!$C:$C,0))),"",INDEX('Policy Characteristics'!D:D,MATCH($C699,'Policy Characteristics'!$C:$C,0)))</f>
        <v>Electrification</v>
      </c>
      <c r="K699" s="354"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4" t="str">
        <f>IF(ISBLANK(INDEX('Policy Characteristics'!I:I,MATCH($C699,'Policy Characteristics'!$C:$C,0))),"",INDEX('Policy Characteristics'!I:I,MATCH($C699,'Policy Characteristics'!$C:$C,0)))</f>
        <v>% of fuel shifted</v>
      </c>
      <c r="P699" s="354"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4" t="str">
        <f>IF(ISBLANK(INDEX('Policy Characteristics'!K:K,MATCH($C699,'Policy Characteristics'!$C:$C,0))),"",INDEX('Policy Characteristics'!K:K,MATCH($C699,'Policy Characteristics'!$C:$C,0)))</f>
        <v>industry-ag-main.html#fuel-switching</v>
      </c>
      <c r="R699" s="354" t="str">
        <f>IF(ISBLANK(INDEX('Policy Characteristics'!L:L,MATCH($C699,'Policy Characteristics'!$C:$C,0))),"",INDEX('Policy Characteristics'!L:L,MATCH($C699,'Policy Characteristics'!$C:$C,0)))</f>
        <v>industry-elec-and-hydrogen.html</v>
      </c>
    </row>
    <row r="700" spans="1:18" ht="20" customHeight="1">
      <c r="A700" s="354" t="str">
        <f>IF(ISBLANK(INDEX('Policy Characteristics'!A:A,MATCH($C700,'Policy Characteristics'!$C:$C,0))),"",INDEX('Policy Characteristics'!A:A,MATCH($C700,'Policy Characteristics'!$C:$C,0)))</f>
        <v>Industry</v>
      </c>
      <c r="B700" s="366" t="str">
        <f>IF(ISBLANK(INDEX('Policy Characteristics'!B:B,MATCH($C700,'Policy Characteristics'!$C:$C,0))),"",INDEX('Policy Characteristics'!B:B,MATCH($C700,'Policy Characteristics'!$C:$C,0)))</f>
        <v>Electrification</v>
      </c>
      <c r="C700" s="354" t="str">
        <f t="shared" si="36"/>
        <v>Fraction of Eligible Industrial Energy Use Shifted to Electricity</v>
      </c>
      <c r="D700" s="348" t="s">
        <v>788</v>
      </c>
      <c r="E700" t="s">
        <v>838</v>
      </c>
      <c r="F700" t="s">
        <v>789</v>
      </c>
      <c r="G700" s="253" t="s">
        <v>839</v>
      </c>
      <c r="H700" s="18">
        <v>1850</v>
      </c>
      <c r="I700" s="367" t="s">
        <v>670</v>
      </c>
      <c r="J700" s="368" t="str">
        <f>IF(ISBLANK(INDEX('Policy Characteristics'!D:D,MATCH($C700,'Policy Characteristics'!$C:$C,0))),"",INDEX('Policy Characteristics'!D:D,MATCH($C700,'Policy Characteristics'!$C:$C,0)))</f>
        <v>Electrification</v>
      </c>
      <c r="K700" s="354"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4" t="str">
        <f>IF(ISBLANK(INDEX('Policy Characteristics'!I:I,MATCH($C700,'Policy Characteristics'!$C:$C,0))),"",INDEX('Policy Characteristics'!I:I,MATCH($C700,'Policy Characteristics'!$C:$C,0)))</f>
        <v>% of fuel shifted</v>
      </c>
      <c r="P700" s="354"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4" t="str">
        <f>IF(ISBLANK(INDEX('Policy Characteristics'!K:K,MATCH($C700,'Policy Characteristics'!$C:$C,0))),"",INDEX('Policy Characteristics'!K:K,MATCH($C700,'Policy Characteristics'!$C:$C,0)))</f>
        <v>industry-ag-main.html#fuel-switching</v>
      </c>
      <c r="R700" s="354" t="str">
        <f>IF(ISBLANK(INDEX('Policy Characteristics'!L:L,MATCH($C700,'Policy Characteristics'!$C:$C,0))),"",INDEX('Policy Characteristics'!L:L,MATCH($C700,'Policy Characteristics'!$C:$C,0)))</f>
        <v>industry-elec-and-hydrogen.html</v>
      </c>
    </row>
    <row r="701" spans="1:18" ht="20" customHeight="1">
      <c r="A701" s="354" t="str">
        <f>IF(ISBLANK(INDEX('Policy Characteristics'!A:A,MATCH($C701,'Policy Characteristics'!$C:$C,0))),"",INDEX('Policy Characteristics'!A:A,MATCH($C701,'Policy Characteristics'!$C:$C,0)))</f>
        <v>Industry</v>
      </c>
      <c r="B701" s="366" t="str">
        <f>IF(ISBLANK(INDEX('Policy Characteristics'!B:B,MATCH($C701,'Policy Characteristics'!$C:$C,0))),"",INDEX('Policy Characteristics'!B:B,MATCH($C701,'Policy Characteristics'!$C:$C,0)))</f>
        <v>Electrification</v>
      </c>
      <c r="C701" s="354" t="str">
        <f t="shared" si="36"/>
        <v>Fraction of Eligible Industrial Energy Use Shifted to Electricity</v>
      </c>
      <c r="D701" s="348" t="s">
        <v>788</v>
      </c>
      <c r="E701" t="s">
        <v>840</v>
      </c>
      <c r="F701" t="s">
        <v>789</v>
      </c>
      <c r="G701" s="253" t="s">
        <v>841</v>
      </c>
      <c r="H701" s="18">
        <v>1851</v>
      </c>
      <c r="I701" s="367" t="s">
        <v>670</v>
      </c>
      <c r="J701" s="368" t="str">
        <f>IF(ISBLANK(INDEX('Policy Characteristics'!D:D,MATCH($C701,'Policy Characteristics'!$C:$C,0))),"",INDEX('Policy Characteristics'!D:D,MATCH($C701,'Policy Characteristics'!$C:$C,0)))</f>
        <v>Electrification</v>
      </c>
      <c r="K701" s="354"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4" t="str">
        <f>IF(ISBLANK(INDEX('Policy Characteristics'!I:I,MATCH($C701,'Policy Characteristics'!$C:$C,0))),"",INDEX('Policy Characteristics'!I:I,MATCH($C701,'Policy Characteristics'!$C:$C,0)))</f>
        <v>% of fuel shifted</v>
      </c>
      <c r="P701" s="354"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4" t="str">
        <f>IF(ISBLANK(INDEX('Policy Characteristics'!K:K,MATCH($C701,'Policy Characteristics'!$C:$C,0))),"",INDEX('Policy Characteristics'!K:K,MATCH($C701,'Policy Characteristics'!$C:$C,0)))</f>
        <v>industry-ag-main.html#fuel-switching</v>
      </c>
      <c r="R701" s="354" t="str">
        <f>IF(ISBLANK(INDEX('Policy Characteristics'!L:L,MATCH($C701,'Policy Characteristics'!$C:$C,0))),"",INDEX('Policy Characteristics'!L:L,MATCH($C701,'Policy Characteristics'!$C:$C,0)))</f>
        <v>industry-elec-and-hydrogen.html</v>
      </c>
    </row>
    <row r="702" spans="1:18" ht="20" customHeight="1">
      <c r="A702" s="354" t="str">
        <f>IF(ISBLANK(INDEX('Policy Characteristics'!A:A,MATCH($C702,'Policy Characteristics'!$C:$C,0))),"",INDEX('Policy Characteristics'!A:A,MATCH($C702,'Policy Characteristics'!$C:$C,0)))</f>
        <v>Industry</v>
      </c>
      <c r="B702" s="366" t="str">
        <f>IF(ISBLANK(INDEX('Policy Characteristics'!B:B,MATCH($C702,'Policy Characteristics'!$C:$C,0))),"",INDEX('Policy Characteristics'!B:B,MATCH($C702,'Policy Characteristics'!$C:$C,0)))</f>
        <v>Electrification</v>
      </c>
      <c r="C702" s="354" t="str">
        <f t="shared" si="36"/>
        <v>Fraction of Eligible Industrial Energy Use Shifted to Electricity</v>
      </c>
      <c r="D702" s="348" t="s">
        <v>788</v>
      </c>
      <c r="E702" t="s">
        <v>842</v>
      </c>
      <c r="F702" t="s">
        <v>789</v>
      </c>
      <c r="G702" s="253" t="s">
        <v>843</v>
      </c>
      <c r="H702" s="18">
        <v>1852</v>
      </c>
      <c r="I702" s="367" t="s">
        <v>670</v>
      </c>
      <c r="J702" s="368" t="str">
        <f>IF(ISBLANK(INDEX('Policy Characteristics'!D:D,MATCH($C702,'Policy Characteristics'!$C:$C,0))),"",INDEX('Policy Characteristics'!D:D,MATCH($C702,'Policy Characteristics'!$C:$C,0)))</f>
        <v>Electrification</v>
      </c>
      <c r="K702" s="354"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4" t="str">
        <f>IF(ISBLANK(INDEX('Policy Characteristics'!I:I,MATCH($C702,'Policy Characteristics'!$C:$C,0))),"",INDEX('Policy Characteristics'!I:I,MATCH($C702,'Policy Characteristics'!$C:$C,0)))</f>
        <v>% of fuel shifted</v>
      </c>
      <c r="P702" s="354"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4" t="str">
        <f>IF(ISBLANK(INDEX('Policy Characteristics'!K:K,MATCH($C702,'Policy Characteristics'!$C:$C,0))),"",INDEX('Policy Characteristics'!K:K,MATCH($C702,'Policy Characteristics'!$C:$C,0)))</f>
        <v>industry-ag-main.html#fuel-switching</v>
      </c>
      <c r="R702" s="354" t="str">
        <f>IF(ISBLANK(INDEX('Policy Characteristics'!L:L,MATCH($C702,'Policy Characteristics'!$C:$C,0))),"",INDEX('Policy Characteristics'!L:L,MATCH($C702,'Policy Characteristics'!$C:$C,0)))</f>
        <v>industry-elec-and-hydrogen.html</v>
      </c>
    </row>
    <row r="703" spans="1:18" ht="20" customHeight="1">
      <c r="A703" s="354" t="str">
        <f>IF(ISBLANK(INDEX('Policy Characteristics'!A:A,MATCH($C703,'Policy Characteristics'!$C:$C,0))),"",INDEX('Policy Characteristics'!A:A,MATCH($C703,'Policy Characteristics'!$C:$C,0)))</f>
        <v>Industry</v>
      </c>
      <c r="B703" s="366" t="str">
        <f>IF(ISBLANK(INDEX('Policy Characteristics'!B:B,MATCH($C703,'Policy Characteristics'!$C:$C,0))),"",INDEX('Policy Characteristics'!B:B,MATCH($C703,'Policy Characteristics'!$C:$C,0)))</f>
        <v>Electrification</v>
      </c>
      <c r="C703" s="354" t="str">
        <f t="shared" si="36"/>
        <v>Fraction of Eligible Industrial Energy Use Shifted to Electricity</v>
      </c>
      <c r="D703" s="348" t="s">
        <v>788</v>
      </c>
      <c r="E703" t="s">
        <v>844</v>
      </c>
      <c r="F703" t="s">
        <v>789</v>
      </c>
      <c r="G703" s="253" t="s">
        <v>845</v>
      </c>
      <c r="H703" s="18">
        <v>1853</v>
      </c>
      <c r="I703" s="367" t="s">
        <v>670</v>
      </c>
      <c r="J703" s="368" t="str">
        <f>IF(ISBLANK(INDEX('Policy Characteristics'!D:D,MATCH($C703,'Policy Characteristics'!$C:$C,0))),"",INDEX('Policy Characteristics'!D:D,MATCH($C703,'Policy Characteristics'!$C:$C,0)))</f>
        <v>Electrification</v>
      </c>
      <c r="K703" s="354"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4" t="str">
        <f>IF(ISBLANK(INDEX('Policy Characteristics'!I:I,MATCH($C703,'Policy Characteristics'!$C:$C,0))),"",INDEX('Policy Characteristics'!I:I,MATCH($C703,'Policy Characteristics'!$C:$C,0)))</f>
        <v>% of fuel shifted</v>
      </c>
      <c r="P703" s="354"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4" t="str">
        <f>IF(ISBLANK(INDEX('Policy Characteristics'!K:K,MATCH($C703,'Policy Characteristics'!$C:$C,0))),"",INDEX('Policy Characteristics'!K:K,MATCH($C703,'Policy Characteristics'!$C:$C,0)))</f>
        <v>industry-ag-main.html#fuel-switching</v>
      </c>
      <c r="R703" s="354" t="str">
        <f>IF(ISBLANK(INDEX('Policy Characteristics'!L:L,MATCH($C703,'Policy Characteristics'!$C:$C,0))),"",INDEX('Policy Characteristics'!L:L,MATCH($C703,'Policy Characteristics'!$C:$C,0)))</f>
        <v>industry-elec-and-hydrogen.html</v>
      </c>
    </row>
    <row r="704" spans="1:18" ht="20" customHeight="1">
      <c r="A704" s="354" t="str">
        <f>IF(ISBLANK(INDEX('Policy Characteristics'!A:A,MATCH($C704,'Policy Characteristics'!$C:$C,0))),"",INDEX('Policy Characteristics'!A:A,MATCH($C704,'Policy Characteristics'!$C:$C,0)))</f>
        <v>Industry</v>
      </c>
      <c r="B704" s="366" t="str">
        <f>IF(ISBLANK(INDEX('Policy Characteristics'!B:B,MATCH($C704,'Policy Characteristics'!$C:$C,0))),"",INDEX('Policy Characteristics'!B:B,MATCH($C704,'Policy Characteristics'!$C:$C,0)))</f>
        <v>Electrification</v>
      </c>
      <c r="C704" s="354" t="str">
        <f t="shared" si="36"/>
        <v>Fraction of Eligible Industrial Energy Use Shifted to Electricity</v>
      </c>
      <c r="D704" s="348" t="s">
        <v>788</v>
      </c>
      <c r="E704" t="s">
        <v>846</v>
      </c>
      <c r="F704" t="s">
        <v>789</v>
      </c>
      <c r="G704" s="253" t="s">
        <v>847</v>
      </c>
      <c r="H704" s="18">
        <v>1854</v>
      </c>
      <c r="I704" s="367" t="s">
        <v>670</v>
      </c>
      <c r="J704" s="368" t="str">
        <f>IF(ISBLANK(INDEX('Policy Characteristics'!D:D,MATCH($C704,'Policy Characteristics'!$C:$C,0))),"",INDEX('Policy Characteristics'!D:D,MATCH($C704,'Policy Characteristics'!$C:$C,0)))</f>
        <v>Electrification</v>
      </c>
      <c r="K704" s="354"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4" t="str">
        <f>IF(ISBLANK(INDEX('Policy Characteristics'!I:I,MATCH($C704,'Policy Characteristics'!$C:$C,0))),"",INDEX('Policy Characteristics'!I:I,MATCH($C704,'Policy Characteristics'!$C:$C,0)))</f>
        <v>% of fuel shifted</v>
      </c>
      <c r="P704" s="354"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4" t="str">
        <f>IF(ISBLANK(INDEX('Policy Characteristics'!K:K,MATCH($C704,'Policy Characteristics'!$C:$C,0))),"",INDEX('Policy Characteristics'!K:K,MATCH($C704,'Policy Characteristics'!$C:$C,0)))</f>
        <v>industry-ag-main.html#fuel-switching</v>
      </c>
      <c r="R704" s="354" t="str">
        <f>IF(ISBLANK(INDEX('Policy Characteristics'!L:L,MATCH($C704,'Policy Characteristics'!$C:$C,0))),"",INDEX('Policy Characteristics'!L:L,MATCH($C704,'Policy Characteristics'!$C:$C,0)))</f>
        <v>industry-elec-and-hydrogen.html</v>
      </c>
    </row>
    <row r="705" spans="1:18" ht="20" customHeight="1">
      <c r="A705" s="354" t="str">
        <f>IF(ISBLANK(INDEX('Policy Characteristics'!A:A,MATCH($C705,'Policy Characteristics'!$C:$C,0))),"",INDEX('Policy Characteristics'!A:A,MATCH($C705,'Policy Characteristics'!$C:$C,0)))</f>
        <v>Industry</v>
      </c>
      <c r="B705" s="366" t="str">
        <f>IF(ISBLANK(INDEX('Policy Characteristics'!B:B,MATCH($C705,'Policy Characteristics'!$C:$C,0))),"",INDEX('Policy Characteristics'!B:B,MATCH($C705,'Policy Characteristics'!$C:$C,0)))</f>
        <v>Electrification</v>
      </c>
      <c r="C705" s="354" t="str">
        <f t="shared" si="36"/>
        <v>Fraction of Eligible Industrial Energy Use Shifted to Electricity</v>
      </c>
      <c r="D705" s="348" t="s">
        <v>788</v>
      </c>
      <c r="E705" t="s">
        <v>848</v>
      </c>
      <c r="F705" t="s">
        <v>789</v>
      </c>
      <c r="G705" s="253" t="s">
        <v>849</v>
      </c>
      <c r="H705" s="18">
        <v>1855</v>
      </c>
      <c r="I705" s="367" t="s">
        <v>670</v>
      </c>
      <c r="J705" s="368" t="str">
        <f>IF(ISBLANK(INDEX('Policy Characteristics'!D:D,MATCH($C705,'Policy Characteristics'!$C:$C,0))),"",INDEX('Policy Characteristics'!D:D,MATCH($C705,'Policy Characteristics'!$C:$C,0)))</f>
        <v>Electrification</v>
      </c>
      <c r="K705" s="354"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4" t="str">
        <f>IF(ISBLANK(INDEX('Policy Characteristics'!I:I,MATCH($C705,'Policy Characteristics'!$C:$C,0))),"",INDEX('Policy Characteristics'!I:I,MATCH($C705,'Policy Characteristics'!$C:$C,0)))</f>
        <v>% of fuel shifted</v>
      </c>
      <c r="P705" s="354"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4" t="str">
        <f>IF(ISBLANK(INDEX('Policy Characteristics'!K:K,MATCH($C705,'Policy Characteristics'!$C:$C,0))),"",INDEX('Policy Characteristics'!K:K,MATCH($C705,'Policy Characteristics'!$C:$C,0)))</f>
        <v>industry-ag-main.html#fuel-switching</v>
      </c>
      <c r="R705" s="354" t="str">
        <f>IF(ISBLANK(INDEX('Policy Characteristics'!L:L,MATCH($C705,'Policy Characteristics'!$C:$C,0))),"",INDEX('Policy Characteristics'!L:L,MATCH($C705,'Policy Characteristics'!$C:$C,0)))</f>
        <v>industry-elec-and-hydrogen.html</v>
      </c>
    </row>
    <row r="706" spans="1:18" ht="20" customHeight="1">
      <c r="A706" s="354" t="str">
        <f>IF(ISBLANK(INDEX('Policy Characteristics'!A:A,MATCH($C706,'Policy Characteristics'!$C:$C,0))),"",INDEX('Policy Characteristics'!A:A,MATCH($C706,'Policy Characteristics'!$C:$C,0)))</f>
        <v>Industry</v>
      </c>
      <c r="B706" s="366" t="str">
        <f>IF(ISBLANK(INDEX('Policy Characteristics'!B:B,MATCH($C706,'Policy Characteristics'!$C:$C,0))),"",INDEX('Policy Characteristics'!B:B,MATCH($C706,'Policy Characteristics'!$C:$C,0)))</f>
        <v>Electrification</v>
      </c>
      <c r="C706" s="354" t="str">
        <f t="shared" si="36"/>
        <v>Fraction of Eligible Industrial Energy Use Shifted to Electricity</v>
      </c>
      <c r="D706" s="348" t="s">
        <v>788</v>
      </c>
      <c r="E706" t="s">
        <v>850</v>
      </c>
      <c r="F706" t="s">
        <v>789</v>
      </c>
      <c r="G706" s="253" t="s">
        <v>851</v>
      </c>
      <c r="H706" s="18">
        <v>1856</v>
      </c>
      <c r="I706" s="367" t="s">
        <v>670</v>
      </c>
      <c r="J706" s="368" t="str">
        <f>IF(ISBLANK(INDEX('Policy Characteristics'!D:D,MATCH($C706,'Policy Characteristics'!$C:$C,0))),"",INDEX('Policy Characteristics'!D:D,MATCH($C706,'Policy Characteristics'!$C:$C,0)))</f>
        <v>Electrification</v>
      </c>
      <c r="K706" s="354"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4" t="str">
        <f>IF(ISBLANK(INDEX('Policy Characteristics'!I:I,MATCH($C706,'Policy Characteristics'!$C:$C,0))),"",INDEX('Policy Characteristics'!I:I,MATCH($C706,'Policy Characteristics'!$C:$C,0)))</f>
        <v>% of fuel shifted</v>
      </c>
      <c r="P706" s="354"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4" t="str">
        <f>IF(ISBLANK(INDEX('Policy Characteristics'!K:K,MATCH($C706,'Policy Characteristics'!$C:$C,0))),"",INDEX('Policy Characteristics'!K:K,MATCH($C706,'Policy Characteristics'!$C:$C,0)))</f>
        <v>industry-ag-main.html#fuel-switching</v>
      </c>
      <c r="R706" s="354" t="str">
        <f>IF(ISBLANK(INDEX('Policy Characteristics'!L:L,MATCH($C706,'Policy Characteristics'!$C:$C,0))),"",INDEX('Policy Characteristics'!L:L,MATCH($C706,'Policy Characteristics'!$C:$C,0)))</f>
        <v>industry-elec-and-hydrogen.html</v>
      </c>
    </row>
    <row r="707" spans="1:18" ht="20" customHeight="1">
      <c r="A707" s="354" t="str">
        <f>IF(ISBLANK(INDEX('Policy Characteristics'!A:A,MATCH($C707,'Policy Characteristics'!$C:$C,0))),"",INDEX('Policy Characteristics'!A:A,MATCH($C707,'Policy Characteristics'!$C:$C,0)))</f>
        <v>Industry</v>
      </c>
      <c r="B707" s="366" t="str">
        <f>IF(ISBLANK(INDEX('Policy Characteristics'!B:B,MATCH($C707,'Policy Characteristics'!$C:$C,0))),"",INDEX('Policy Characteristics'!B:B,MATCH($C707,'Policy Characteristics'!$C:$C,0)))</f>
        <v>Electrification</v>
      </c>
      <c r="C707" s="354" t="str">
        <f t="shared" si="36"/>
        <v>Fraction of Eligible Industrial Energy Use Shifted to Electricity</v>
      </c>
      <c r="D707" s="348" t="s">
        <v>788</v>
      </c>
      <c r="E707" t="s">
        <v>852</v>
      </c>
      <c r="F707" t="s">
        <v>789</v>
      </c>
      <c r="G707" s="253" t="s">
        <v>852</v>
      </c>
      <c r="H707" s="18">
        <v>1857</v>
      </c>
      <c r="I707" s="367" t="s">
        <v>670</v>
      </c>
      <c r="J707" s="368" t="str">
        <f>IF(ISBLANK(INDEX('Policy Characteristics'!D:D,MATCH($C707,'Policy Characteristics'!$C:$C,0))),"",INDEX('Policy Characteristics'!D:D,MATCH($C707,'Policy Characteristics'!$C:$C,0)))</f>
        <v>Electrification</v>
      </c>
      <c r="K707" s="354"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4" t="str">
        <f>IF(ISBLANK(INDEX('Policy Characteristics'!I:I,MATCH($C707,'Policy Characteristics'!$C:$C,0))),"",INDEX('Policy Characteristics'!I:I,MATCH($C707,'Policy Characteristics'!$C:$C,0)))</f>
        <v>% of fuel shifted</v>
      </c>
      <c r="P707" s="354"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4" t="str">
        <f>IF(ISBLANK(INDEX('Policy Characteristics'!K:K,MATCH($C707,'Policy Characteristics'!$C:$C,0))),"",INDEX('Policy Characteristics'!K:K,MATCH($C707,'Policy Characteristics'!$C:$C,0)))</f>
        <v>industry-ag-main.html#fuel-switching</v>
      </c>
      <c r="R707" s="354" t="str">
        <f>IF(ISBLANK(INDEX('Policy Characteristics'!L:L,MATCH($C707,'Policy Characteristics'!$C:$C,0))),"",INDEX('Policy Characteristics'!L:L,MATCH($C707,'Policy Characteristics'!$C:$C,0)))</f>
        <v>industry-elec-and-hydrogen.html</v>
      </c>
    </row>
    <row r="708" spans="1:18" ht="20" customHeight="1">
      <c r="A708" s="354" t="str">
        <f>IF(ISBLANK(INDEX('Policy Characteristics'!A:A,MATCH($C708,'Policy Characteristics'!$C:$C,0))),"",INDEX('Policy Characteristics'!A:A,MATCH($C708,'Policy Characteristics'!$C:$C,0)))</f>
        <v>Industry</v>
      </c>
      <c r="B708" s="366" t="str">
        <f>IF(ISBLANK(INDEX('Policy Characteristics'!B:B,MATCH($C708,'Policy Characteristics'!$C:$C,0))),"",INDEX('Policy Characteristics'!B:B,MATCH($C708,'Policy Characteristics'!$C:$C,0)))</f>
        <v>Electrification</v>
      </c>
      <c r="C708" s="354" t="str">
        <f t="shared" si="36"/>
        <v>Fraction of Eligible Industrial Energy Use Shifted to Electricity</v>
      </c>
      <c r="D708" s="348" t="s">
        <v>790</v>
      </c>
      <c r="E708" t="s">
        <v>838</v>
      </c>
      <c r="F708" t="s">
        <v>791</v>
      </c>
      <c r="G708" s="253" t="s">
        <v>839</v>
      </c>
      <c r="H708" s="18">
        <v>1858</v>
      </c>
      <c r="I708" s="367" t="s">
        <v>670</v>
      </c>
      <c r="J708" s="368" t="str">
        <f>IF(ISBLANK(INDEX('Policy Characteristics'!D:D,MATCH($C708,'Policy Characteristics'!$C:$C,0))),"",INDEX('Policy Characteristics'!D:D,MATCH($C708,'Policy Characteristics'!$C:$C,0)))</f>
        <v>Electrification</v>
      </c>
      <c r="K708" s="354"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4" t="str">
        <f>IF(ISBLANK(INDEX('Policy Characteristics'!I:I,MATCH($C708,'Policy Characteristics'!$C:$C,0))),"",INDEX('Policy Characteristics'!I:I,MATCH($C708,'Policy Characteristics'!$C:$C,0)))</f>
        <v>% of fuel shifted</v>
      </c>
      <c r="P708" s="354"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4" t="str">
        <f>IF(ISBLANK(INDEX('Policy Characteristics'!K:K,MATCH($C708,'Policy Characteristics'!$C:$C,0))),"",INDEX('Policy Characteristics'!K:K,MATCH($C708,'Policy Characteristics'!$C:$C,0)))</f>
        <v>industry-ag-main.html#fuel-switching</v>
      </c>
      <c r="R708" s="354" t="str">
        <f>IF(ISBLANK(INDEX('Policy Characteristics'!L:L,MATCH($C708,'Policy Characteristics'!$C:$C,0))),"",INDEX('Policy Characteristics'!L:L,MATCH($C708,'Policy Characteristics'!$C:$C,0)))</f>
        <v>industry-elec-and-hydrogen.html</v>
      </c>
    </row>
    <row r="709" spans="1:18" ht="20" customHeight="1">
      <c r="A709" s="354" t="str">
        <f>IF(ISBLANK(INDEX('Policy Characteristics'!A:A,MATCH($C709,'Policy Characteristics'!$C:$C,0))),"",INDEX('Policy Characteristics'!A:A,MATCH($C709,'Policy Characteristics'!$C:$C,0)))</f>
        <v>Industry</v>
      </c>
      <c r="B709" s="366" t="str">
        <f>IF(ISBLANK(INDEX('Policy Characteristics'!B:B,MATCH($C709,'Policy Characteristics'!$C:$C,0))),"",INDEX('Policy Characteristics'!B:B,MATCH($C709,'Policy Characteristics'!$C:$C,0)))</f>
        <v>Electrification</v>
      </c>
      <c r="C709" s="354" t="str">
        <f t="shared" si="36"/>
        <v>Fraction of Eligible Industrial Energy Use Shifted to Electricity</v>
      </c>
      <c r="D709" s="348" t="s">
        <v>790</v>
      </c>
      <c r="E709" t="s">
        <v>840</v>
      </c>
      <c r="F709" t="s">
        <v>791</v>
      </c>
      <c r="G709" s="253" t="s">
        <v>841</v>
      </c>
      <c r="H709" s="18">
        <v>1859</v>
      </c>
      <c r="I709" s="367" t="s">
        <v>670</v>
      </c>
      <c r="J709" s="368" t="str">
        <f>IF(ISBLANK(INDEX('Policy Characteristics'!D:D,MATCH($C709,'Policy Characteristics'!$C:$C,0))),"",INDEX('Policy Characteristics'!D:D,MATCH($C709,'Policy Characteristics'!$C:$C,0)))</f>
        <v>Electrification</v>
      </c>
      <c r="K709" s="354"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4" t="str">
        <f>IF(ISBLANK(INDEX('Policy Characteristics'!I:I,MATCH($C709,'Policy Characteristics'!$C:$C,0))),"",INDEX('Policy Characteristics'!I:I,MATCH($C709,'Policy Characteristics'!$C:$C,0)))</f>
        <v>% of fuel shifted</v>
      </c>
      <c r="P709" s="354"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4" t="str">
        <f>IF(ISBLANK(INDEX('Policy Characteristics'!K:K,MATCH($C709,'Policy Characteristics'!$C:$C,0))),"",INDEX('Policy Characteristics'!K:K,MATCH($C709,'Policy Characteristics'!$C:$C,0)))</f>
        <v>industry-ag-main.html#fuel-switching</v>
      </c>
      <c r="R709" s="354" t="str">
        <f>IF(ISBLANK(INDEX('Policy Characteristics'!L:L,MATCH($C709,'Policy Characteristics'!$C:$C,0))),"",INDEX('Policy Characteristics'!L:L,MATCH($C709,'Policy Characteristics'!$C:$C,0)))</f>
        <v>industry-elec-and-hydrogen.html</v>
      </c>
    </row>
    <row r="710" spans="1:18" ht="20" customHeight="1">
      <c r="A710" s="354" t="str">
        <f>IF(ISBLANK(INDEX('Policy Characteristics'!A:A,MATCH($C710,'Policy Characteristics'!$C:$C,0))),"",INDEX('Policy Characteristics'!A:A,MATCH($C710,'Policy Characteristics'!$C:$C,0)))</f>
        <v>Industry</v>
      </c>
      <c r="B710" s="366" t="str">
        <f>IF(ISBLANK(INDEX('Policy Characteristics'!B:B,MATCH($C710,'Policy Characteristics'!$C:$C,0))),"",INDEX('Policy Characteristics'!B:B,MATCH($C710,'Policy Characteristics'!$C:$C,0)))</f>
        <v>Electrification</v>
      </c>
      <c r="C710" s="354" t="str">
        <f t="shared" si="36"/>
        <v>Fraction of Eligible Industrial Energy Use Shifted to Electricity</v>
      </c>
      <c r="D710" s="348" t="s">
        <v>790</v>
      </c>
      <c r="E710" t="s">
        <v>842</v>
      </c>
      <c r="F710" t="s">
        <v>791</v>
      </c>
      <c r="G710" s="253" t="s">
        <v>843</v>
      </c>
      <c r="H710" s="18">
        <v>1860</v>
      </c>
      <c r="I710" s="367" t="s">
        <v>670</v>
      </c>
      <c r="J710" s="368" t="str">
        <f>IF(ISBLANK(INDEX('Policy Characteristics'!D:D,MATCH($C710,'Policy Characteristics'!$C:$C,0))),"",INDEX('Policy Characteristics'!D:D,MATCH($C710,'Policy Characteristics'!$C:$C,0)))</f>
        <v>Electrification</v>
      </c>
      <c r="K710" s="354"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4" t="str">
        <f>IF(ISBLANK(INDEX('Policy Characteristics'!I:I,MATCH($C710,'Policy Characteristics'!$C:$C,0))),"",INDEX('Policy Characteristics'!I:I,MATCH($C710,'Policy Characteristics'!$C:$C,0)))</f>
        <v>% of fuel shifted</v>
      </c>
      <c r="P710" s="354"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4" t="str">
        <f>IF(ISBLANK(INDEX('Policy Characteristics'!K:K,MATCH($C710,'Policy Characteristics'!$C:$C,0))),"",INDEX('Policy Characteristics'!K:K,MATCH($C710,'Policy Characteristics'!$C:$C,0)))</f>
        <v>industry-ag-main.html#fuel-switching</v>
      </c>
      <c r="R710" s="354" t="str">
        <f>IF(ISBLANK(INDEX('Policy Characteristics'!L:L,MATCH($C710,'Policy Characteristics'!$C:$C,0))),"",INDEX('Policy Characteristics'!L:L,MATCH($C710,'Policy Characteristics'!$C:$C,0)))</f>
        <v>industry-elec-and-hydrogen.html</v>
      </c>
    </row>
    <row r="711" spans="1:18" ht="20" customHeight="1">
      <c r="A711" s="354" t="str">
        <f>IF(ISBLANK(INDEX('Policy Characteristics'!A:A,MATCH($C711,'Policy Characteristics'!$C:$C,0))),"",INDEX('Policy Characteristics'!A:A,MATCH($C711,'Policy Characteristics'!$C:$C,0)))</f>
        <v>Industry</v>
      </c>
      <c r="B711" s="366" t="str">
        <f>IF(ISBLANK(INDEX('Policy Characteristics'!B:B,MATCH($C711,'Policy Characteristics'!$C:$C,0))),"",INDEX('Policy Characteristics'!B:B,MATCH($C711,'Policy Characteristics'!$C:$C,0)))</f>
        <v>Electrification</v>
      </c>
      <c r="C711" s="354" t="str">
        <f t="shared" ref="C711:C712" si="37">C$684</f>
        <v>Fraction of Eligible Industrial Energy Use Shifted to Electricity</v>
      </c>
      <c r="D711" s="348" t="s">
        <v>790</v>
      </c>
      <c r="E711" t="s">
        <v>844</v>
      </c>
      <c r="F711" t="s">
        <v>791</v>
      </c>
      <c r="G711" s="253" t="s">
        <v>845</v>
      </c>
      <c r="H711" s="18">
        <v>1861</v>
      </c>
      <c r="I711" s="367" t="s">
        <v>670</v>
      </c>
      <c r="J711" s="368" t="str">
        <f>IF(ISBLANK(INDEX('Policy Characteristics'!D:D,MATCH($C711,'Policy Characteristics'!$C:$C,0))),"",INDEX('Policy Characteristics'!D:D,MATCH($C711,'Policy Characteristics'!$C:$C,0)))</f>
        <v>Electrification</v>
      </c>
      <c r="K711" s="354"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4" t="str">
        <f>IF(ISBLANK(INDEX('Policy Characteristics'!I:I,MATCH($C711,'Policy Characteristics'!$C:$C,0))),"",INDEX('Policy Characteristics'!I:I,MATCH($C711,'Policy Characteristics'!$C:$C,0)))</f>
        <v>% of fuel shifted</v>
      </c>
      <c r="P711" s="354"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4" t="str">
        <f>IF(ISBLANK(INDEX('Policy Characteristics'!K:K,MATCH($C711,'Policy Characteristics'!$C:$C,0))),"",INDEX('Policy Characteristics'!K:K,MATCH($C711,'Policy Characteristics'!$C:$C,0)))</f>
        <v>industry-ag-main.html#fuel-switching</v>
      </c>
      <c r="R711" s="354" t="str">
        <f>IF(ISBLANK(INDEX('Policy Characteristics'!L:L,MATCH($C711,'Policy Characteristics'!$C:$C,0))),"",INDEX('Policy Characteristics'!L:L,MATCH($C711,'Policy Characteristics'!$C:$C,0)))</f>
        <v>industry-elec-and-hydrogen.html</v>
      </c>
    </row>
    <row r="712" spans="1:18" ht="20" customHeight="1">
      <c r="A712" s="354" t="str">
        <f>IF(ISBLANK(INDEX('Policy Characteristics'!A:A,MATCH($C712,'Policy Characteristics'!$C:$C,0))),"",INDEX('Policy Characteristics'!A:A,MATCH($C712,'Policy Characteristics'!$C:$C,0)))</f>
        <v>Industry</v>
      </c>
      <c r="B712" s="366" t="str">
        <f>IF(ISBLANK(INDEX('Policy Characteristics'!B:B,MATCH($C712,'Policy Characteristics'!$C:$C,0))),"",INDEX('Policy Characteristics'!B:B,MATCH($C712,'Policy Characteristics'!$C:$C,0)))</f>
        <v>Electrification</v>
      </c>
      <c r="C712" s="354" t="str">
        <f t="shared" si="37"/>
        <v>Fraction of Eligible Industrial Energy Use Shifted to Electricity</v>
      </c>
      <c r="D712" s="348" t="s">
        <v>790</v>
      </c>
      <c r="E712" t="s">
        <v>846</v>
      </c>
      <c r="F712" t="s">
        <v>791</v>
      </c>
      <c r="G712" s="253" t="s">
        <v>847</v>
      </c>
      <c r="H712" s="18">
        <v>1862</v>
      </c>
      <c r="I712" s="367" t="s">
        <v>670</v>
      </c>
      <c r="J712" s="368" t="str">
        <f>IF(ISBLANK(INDEX('Policy Characteristics'!D:D,MATCH($C712,'Policy Characteristics'!$C:$C,0))),"",INDEX('Policy Characteristics'!D:D,MATCH($C712,'Policy Characteristics'!$C:$C,0)))</f>
        <v>Electrification</v>
      </c>
      <c r="K712" s="354"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4" t="str">
        <f>IF(ISBLANK(INDEX('Policy Characteristics'!I:I,MATCH($C712,'Policy Characteristics'!$C:$C,0))),"",INDEX('Policy Characteristics'!I:I,MATCH($C712,'Policy Characteristics'!$C:$C,0)))</f>
        <v>% of fuel shifted</v>
      </c>
      <c r="P712" s="354"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4" t="str">
        <f>IF(ISBLANK(INDEX('Policy Characteristics'!K:K,MATCH($C712,'Policy Characteristics'!$C:$C,0))),"",INDEX('Policy Characteristics'!K:K,MATCH($C712,'Policy Characteristics'!$C:$C,0)))</f>
        <v>industry-ag-main.html#fuel-switching</v>
      </c>
      <c r="R712" s="354" t="str">
        <f>IF(ISBLANK(INDEX('Policy Characteristics'!L:L,MATCH($C712,'Policy Characteristics'!$C:$C,0))),"",INDEX('Policy Characteristics'!L:L,MATCH($C712,'Policy Characteristics'!$C:$C,0)))</f>
        <v>industry-elec-and-hydrogen.html</v>
      </c>
    </row>
    <row r="713" spans="1:18" ht="20" customHeight="1">
      <c r="A713" s="354" t="str">
        <f>IF(ISBLANK(INDEX('Policy Characteristics'!A:A,MATCH($C713,'Policy Characteristics'!$C:$C,0))),"",INDEX('Policy Characteristics'!A:A,MATCH($C713,'Policy Characteristics'!$C:$C,0)))</f>
        <v>Industry</v>
      </c>
      <c r="B713" s="366" t="str">
        <f>IF(ISBLANK(INDEX('Policy Characteristics'!B:B,MATCH($C713,'Policy Characteristics'!$C:$C,0))),"",INDEX('Policy Characteristics'!B:B,MATCH($C713,'Policy Characteristics'!$C:$C,0)))</f>
        <v>Electrification</v>
      </c>
      <c r="C713" s="354" t="str">
        <f t="shared" ref="C713:C748" si="38">C$684</f>
        <v>Fraction of Eligible Industrial Energy Use Shifted to Electricity</v>
      </c>
      <c r="D713" s="348" t="s">
        <v>790</v>
      </c>
      <c r="E713" t="s">
        <v>848</v>
      </c>
      <c r="F713" t="s">
        <v>791</v>
      </c>
      <c r="G713" s="253" t="s">
        <v>849</v>
      </c>
      <c r="H713" s="18">
        <v>1863</v>
      </c>
      <c r="I713" s="367" t="s">
        <v>670</v>
      </c>
      <c r="J713" s="368" t="str">
        <f>IF(ISBLANK(INDEX('Policy Characteristics'!D:D,MATCH($C713,'Policy Characteristics'!$C:$C,0))),"",INDEX('Policy Characteristics'!D:D,MATCH($C713,'Policy Characteristics'!$C:$C,0)))</f>
        <v>Electrification</v>
      </c>
      <c r="K713" s="354"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4" t="str">
        <f>IF(ISBLANK(INDEX('Policy Characteristics'!I:I,MATCH($C713,'Policy Characteristics'!$C:$C,0))),"",INDEX('Policy Characteristics'!I:I,MATCH($C713,'Policy Characteristics'!$C:$C,0)))</f>
        <v>% of fuel shifted</v>
      </c>
      <c r="P713" s="354"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4" t="str">
        <f>IF(ISBLANK(INDEX('Policy Characteristics'!K:K,MATCH($C713,'Policy Characteristics'!$C:$C,0))),"",INDEX('Policy Characteristics'!K:K,MATCH($C713,'Policy Characteristics'!$C:$C,0)))</f>
        <v>industry-ag-main.html#fuel-switching</v>
      </c>
      <c r="R713" s="354" t="str">
        <f>IF(ISBLANK(INDEX('Policy Characteristics'!L:L,MATCH($C713,'Policy Characteristics'!$C:$C,0))),"",INDEX('Policy Characteristics'!L:L,MATCH($C713,'Policy Characteristics'!$C:$C,0)))</f>
        <v>industry-elec-and-hydrogen.html</v>
      </c>
    </row>
    <row r="714" spans="1:18" ht="20" customHeight="1">
      <c r="A714" s="354" t="str">
        <f>IF(ISBLANK(INDEX('Policy Characteristics'!A:A,MATCH($C714,'Policy Characteristics'!$C:$C,0))),"",INDEX('Policy Characteristics'!A:A,MATCH($C714,'Policy Characteristics'!$C:$C,0)))</f>
        <v>Industry</v>
      </c>
      <c r="B714" s="366" t="str">
        <f>IF(ISBLANK(INDEX('Policy Characteristics'!B:B,MATCH($C714,'Policy Characteristics'!$C:$C,0))),"",INDEX('Policy Characteristics'!B:B,MATCH($C714,'Policy Characteristics'!$C:$C,0)))</f>
        <v>Electrification</v>
      </c>
      <c r="C714" s="354" t="str">
        <f t="shared" si="38"/>
        <v>Fraction of Eligible Industrial Energy Use Shifted to Electricity</v>
      </c>
      <c r="D714" s="348" t="s">
        <v>790</v>
      </c>
      <c r="E714" t="s">
        <v>850</v>
      </c>
      <c r="F714" t="s">
        <v>791</v>
      </c>
      <c r="G714" s="253" t="s">
        <v>851</v>
      </c>
      <c r="H714" s="18">
        <v>1864</v>
      </c>
      <c r="I714" s="367" t="s">
        <v>670</v>
      </c>
      <c r="J714" s="368" t="str">
        <f>IF(ISBLANK(INDEX('Policy Characteristics'!D:D,MATCH($C714,'Policy Characteristics'!$C:$C,0))),"",INDEX('Policy Characteristics'!D:D,MATCH($C714,'Policy Characteristics'!$C:$C,0)))</f>
        <v>Electrification</v>
      </c>
      <c r="K714" s="354"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4" t="str">
        <f>IF(ISBLANK(INDEX('Policy Characteristics'!I:I,MATCH($C714,'Policy Characteristics'!$C:$C,0))),"",INDEX('Policy Characteristics'!I:I,MATCH($C714,'Policy Characteristics'!$C:$C,0)))</f>
        <v>% of fuel shifted</v>
      </c>
      <c r="P714" s="354"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4" t="str">
        <f>IF(ISBLANK(INDEX('Policy Characteristics'!K:K,MATCH($C714,'Policy Characteristics'!$C:$C,0))),"",INDEX('Policy Characteristics'!K:K,MATCH($C714,'Policy Characteristics'!$C:$C,0)))</f>
        <v>industry-ag-main.html#fuel-switching</v>
      </c>
      <c r="R714" s="354" t="str">
        <f>IF(ISBLANK(INDEX('Policy Characteristics'!L:L,MATCH($C714,'Policy Characteristics'!$C:$C,0))),"",INDEX('Policy Characteristics'!L:L,MATCH($C714,'Policy Characteristics'!$C:$C,0)))</f>
        <v>industry-elec-and-hydrogen.html</v>
      </c>
    </row>
    <row r="715" spans="1:18" ht="20" customHeight="1">
      <c r="A715" s="354" t="str">
        <f>IF(ISBLANK(INDEX('Policy Characteristics'!A:A,MATCH($C715,'Policy Characteristics'!$C:$C,0))),"",INDEX('Policy Characteristics'!A:A,MATCH($C715,'Policy Characteristics'!$C:$C,0)))</f>
        <v>Industry</v>
      </c>
      <c r="B715" s="366" t="str">
        <f>IF(ISBLANK(INDEX('Policy Characteristics'!B:B,MATCH($C715,'Policy Characteristics'!$C:$C,0))),"",INDEX('Policy Characteristics'!B:B,MATCH($C715,'Policy Characteristics'!$C:$C,0)))</f>
        <v>Electrification</v>
      </c>
      <c r="C715" s="354" t="str">
        <f t="shared" si="38"/>
        <v>Fraction of Eligible Industrial Energy Use Shifted to Electricity</v>
      </c>
      <c r="D715" s="348" t="s">
        <v>790</v>
      </c>
      <c r="E715" t="s">
        <v>852</v>
      </c>
      <c r="F715" t="s">
        <v>791</v>
      </c>
      <c r="G715" s="253" t="s">
        <v>852</v>
      </c>
      <c r="H715" s="18">
        <v>1865</v>
      </c>
      <c r="I715" s="367" t="s">
        <v>670</v>
      </c>
      <c r="J715" s="368" t="str">
        <f>IF(ISBLANK(INDEX('Policy Characteristics'!D:D,MATCH($C715,'Policy Characteristics'!$C:$C,0))),"",INDEX('Policy Characteristics'!D:D,MATCH($C715,'Policy Characteristics'!$C:$C,0)))</f>
        <v>Electrification</v>
      </c>
      <c r="K715" s="354"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4" t="str">
        <f>IF(ISBLANK(INDEX('Policy Characteristics'!I:I,MATCH($C715,'Policy Characteristics'!$C:$C,0))),"",INDEX('Policy Characteristics'!I:I,MATCH($C715,'Policy Characteristics'!$C:$C,0)))</f>
        <v>% of fuel shifted</v>
      </c>
      <c r="P715" s="354"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4" t="str">
        <f>IF(ISBLANK(INDEX('Policy Characteristics'!K:K,MATCH($C715,'Policy Characteristics'!$C:$C,0))),"",INDEX('Policy Characteristics'!K:K,MATCH($C715,'Policy Characteristics'!$C:$C,0)))</f>
        <v>industry-ag-main.html#fuel-switching</v>
      </c>
      <c r="R715" s="354" t="str">
        <f>IF(ISBLANK(INDEX('Policy Characteristics'!L:L,MATCH($C715,'Policy Characteristics'!$C:$C,0))),"",INDEX('Policy Characteristics'!L:L,MATCH($C715,'Policy Characteristics'!$C:$C,0)))</f>
        <v>industry-elec-and-hydrogen.html</v>
      </c>
    </row>
    <row r="716" spans="1:18" ht="20" customHeight="1">
      <c r="A716" s="354" t="str">
        <f>IF(ISBLANK(INDEX('Policy Characteristics'!A:A,MATCH($C716,'Policy Characteristics'!$C:$C,0))),"",INDEX('Policy Characteristics'!A:A,MATCH($C716,'Policy Characteristics'!$C:$C,0)))</f>
        <v>Industry</v>
      </c>
      <c r="B716" s="366" t="str">
        <f>IF(ISBLANK(INDEX('Policy Characteristics'!B:B,MATCH($C716,'Policy Characteristics'!$C:$C,0))),"",INDEX('Policy Characteristics'!B:B,MATCH($C716,'Policy Characteristics'!$C:$C,0)))</f>
        <v>Electrification</v>
      </c>
      <c r="C716" s="354" t="str">
        <f t="shared" si="38"/>
        <v>Fraction of Eligible Industrial Energy Use Shifted to Electricity</v>
      </c>
      <c r="D716" s="348" t="s">
        <v>792</v>
      </c>
      <c r="E716" t="s">
        <v>838</v>
      </c>
      <c r="F716" t="s">
        <v>793</v>
      </c>
      <c r="G716" s="253" t="s">
        <v>839</v>
      </c>
      <c r="H716" s="18">
        <v>1866</v>
      </c>
      <c r="I716" s="367" t="s">
        <v>670</v>
      </c>
      <c r="J716" s="368" t="str">
        <f>IF(ISBLANK(INDEX('Policy Characteristics'!D:D,MATCH($C716,'Policy Characteristics'!$C:$C,0))),"",INDEX('Policy Characteristics'!D:D,MATCH($C716,'Policy Characteristics'!$C:$C,0)))</f>
        <v>Electrification</v>
      </c>
      <c r="K716" s="354"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4" t="str">
        <f>IF(ISBLANK(INDEX('Policy Characteristics'!I:I,MATCH($C716,'Policy Characteristics'!$C:$C,0))),"",INDEX('Policy Characteristics'!I:I,MATCH($C716,'Policy Characteristics'!$C:$C,0)))</f>
        <v>% of fuel shifted</v>
      </c>
      <c r="P716" s="354"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4" t="str">
        <f>IF(ISBLANK(INDEX('Policy Characteristics'!K:K,MATCH($C716,'Policy Characteristics'!$C:$C,0))),"",INDEX('Policy Characteristics'!K:K,MATCH($C716,'Policy Characteristics'!$C:$C,0)))</f>
        <v>industry-ag-main.html#fuel-switching</v>
      </c>
      <c r="R716" s="354" t="str">
        <f>IF(ISBLANK(INDEX('Policy Characteristics'!L:L,MATCH($C716,'Policy Characteristics'!$C:$C,0))),"",INDEX('Policy Characteristics'!L:L,MATCH($C716,'Policy Characteristics'!$C:$C,0)))</f>
        <v>industry-elec-and-hydrogen.html</v>
      </c>
    </row>
    <row r="717" spans="1:18" ht="20" customHeight="1">
      <c r="A717" s="354" t="str">
        <f>IF(ISBLANK(INDEX('Policy Characteristics'!A:A,MATCH($C717,'Policy Characteristics'!$C:$C,0))),"",INDEX('Policy Characteristics'!A:A,MATCH($C717,'Policy Characteristics'!$C:$C,0)))</f>
        <v>Industry</v>
      </c>
      <c r="B717" s="366" t="str">
        <f>IF(ISBLANK(INDEX('Policy Characteristics'!B:B,MATCH($C717,'Policy Characteristics'!$C:$C,0))),"",INDEX('Policy Characteristics'!B:B,MATCH($C717,'Policy Characteristics'!$C:$C,0)))</f>
        <v>Electrification</v>
      </c>
      <c r="C717" s="354" t="str">
        <f t="shared" si="38"/>
        <v>Fraction of Eligible Industrial Energy Use Shifted to Electricity</v>
      </c>
      <c r="D717" s="348" t="s">
        <v>792</v>
      </c>
      <c r="E717" t="s">
        <v>840</v>
      </c>
      <c r="F717" t="s">
        <v>793</v>
      </c>
      <c r="G717" s="253" t="s">
        <v>841</v>
      </c>
      <c r="H717" s="18">
        <v>1867</v>
      </c>
      <c r="I717" s="367" t="s">
        <v>670</v>
      </c>
      <c r="J717" s="368" t="str">
        <f>IF(ISBLANK(INDEX('Policy Characteristics'!D:D,MATCH($C717,'Policy Characteristics'!$C:$C,0))),"",INDEX('Policy Characteristics'!D:D,MATCH($C717,'Policy Characteristics'!$C:$C,0)))</f>
        <v>Electrification</v>
      </c>
      <c r="K717" s="354"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4" t="str">
        <f>IF(ISBLANK(INDEX('Policy Characteristics'!I:I,MATCH($C717,'Policy Characteristics'!$C:$C,0))),"",INDEX('Policy Characteristics'!I:I,MATCH($C717,'Policy Characteristics'!$C:$C,0)))</f>
        <v>% of fuel shifted</v>
      </c>
      <c r="P717" s="354"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4" t="str">
        <f>IF(ISBLANK(INDEX('Policy Characteristics'!K:K,MATCH($C717,'Policy Characteristics'!$C:$C,0))),"",INDEX('Policy Characteristics'!K:K,MATCH($C717,'Policy Characteristics'!$C:$C,0)))</f>
        <v>industry-ag-main.html#fuel-switching</v>
      </c>
      <c r="R717" s="354" t="str">
        <f>IF(ISBLANK(INDEX('Policy Characteristics'!L:L,MATCH($C717,'Policy Characteristics'!$C:$C,0))),"",INDEX('Policy Characteristics'!L:L,MATCH($C717,'Policy Characteristics'!$C:$C,0)))</f>
        <v>industry-elec-and-hydrogen.html</v>
      </c>
    </row>
    <row r="718" spans="1:18" ht="20" customHeight="1">
      <c r="A718" s="354" t="str">
        <f>IF(ISBLANK(INDEX('Policy Characteristics'!A:A,MATCH($C718,'Policy Characteristics'!$C:$C,0))),"",INDEX('Policy Characteristics'!A:A,MATCH($C718,'Policy Characteristics'!$C:$C,0)))</f>
        <v>Industry</v>
      </c>
      <c r="B718" s="366" t="str">
        <f>IF(ISBLANK(INDEX('Policy Characteristics'!B:B,MATCH($C718,'Policy Characteristics'!$C:$C,0))),"",INDEX('Policy Characteristics'!B:B,MATCH($C718,'Policy Characteristics'!$C:$C,0)))</f>
        <v>Electrification</v>
      </c>
      <c r="C718" s="354" t="str">
        <f t="shared" si="38"/>
        <v>Fraction of Eligible Industrial Energy Use Shifted to Electricity</v>
      </c>
      <c r="D718" s="348" t="s">
        <v>792</v>
      </c>
      <c r="E718" t="s">
        <v>842</v>
      </c>
      <c r="F718" t="s">
        <v>793</v>
      </c>
      <c r="G718" s="253" t="s">
        <v>843</v>
      </c>
      <c r="H718" s="18">
        <v>1868</v>
      </c>
      <c r="I718" s="367" t="s">
        <v>670</v>
      </c>
      <c r="J718" s="368" t="str">
        <f>IF(ISBLANK(INDEX('Policy Characteristics'!D:D,MATCH($C718,'Policy Characteristics'!$C:$C,0))),"",INDEX('Policy Characteristics'!D:D,MATCH($C718,'Policy Characteristics'!$C:$C,0)))</f>
        <v>Electrification</v>
      </c>
      <c r="K718" s="354"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4" t="str">
        <f>IF(ISBLANK(INDEX('Policy Characteristics'!I:I,MATCH($C718,'Policy Characteristics'!$C:$C,0))),"",INDEX('Policy Characteristics'!I:I,MATCH($C718,'Policy Characteristics'!$C:$C,0)))</f>
        <v>% of fuel shifted</v>
      </c>
      <c r="P718" s="354"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4" t="str">
        <f>IF(ISBLANK(INDEX('Policy Characteristics'!K:K,MATCH($C718,'Policy Characteristics'!$C:$C,0))),"",INDEX('Policy Characteristics'!K:K,MATCH($C718,'Policy Characteristics'!$C:$C,0)))</f>
        <v>industry-ag-main.html#fuel-switching</v>
      </c>
      <c r="R718" s="354" t="str">
        <f>IF(ISBLANK(INDEX('Policy Characteristics'!L:L,MATCH($C718,'Policy Characteristics'!$C:$C,0))),"",INDEX('Policy Characteristics'!L:L,MATCH($C718,'Policy Characteristics'!$C:$C,0)))</f>
        <v>industry-elec-and-hydrogen.html</v>
      </c>
    </row>
    <row r="719" spans="1:18" ht="20" customHeight="1">
      <c r="A719" s="354" t="str">
        <f>IF(ISBLANK(INDEX('Policy Characteristics'!A:A,MATCH($C719,'Policy Characteristics'!$C:$C,0))),"",INDEX('Policy Characteristics'!A:A,MATCH($C719,'Policy Characteristics'!$C:$C,0)))</f>
        <v>Industry</v>
      </c>
      <c r="B719" s="366" t="str">
        <f>IF(ISBLANK(INDEX('Policy Characteristics'!B:B,MATCH($C719,'Policy Characteristics'!$C:$C,0))),"",INDEX('Policy Characteristics'!B:B,MATCH($C719,'Policy Characteristics'!$C:$C,0)))</f>
        <v>Electrification</v>
      </c>
      <c r="C719" s="354" t="str">
        <f t="shared" si="38"/>
        <v>Fraction of Eligible Industrial Energy Use Shifted to Electricity</v>
      </c>
      <c r="D719" s="348" t="s">
        <v>792</v>
      </c>
      <c r="E719" t="s">
        <v>844</v>
      </c>
      <c r="F719" t="s">
        <v>793</v>
      </c>
      <c r="G719" s="253" t="s">
        <v>845</v>
      </c>
      <c r="H719" s="18">
        <v>1869</v>
      </c>
      <c r="I719" s="367" t="s">
        <v>670</v>
      </c>
      <c r="J719" s="368" t="str">
        <f>IF(ISBLANK(INDEX('Policy Characteristics'!D:D,MATCH($C719,'Policy Characteristics'!$C:$C,0))),"",INDEX('Policy Characteristics'!D:D,MATCH($C719,'Policy Characteristics'!$C:$C,0)))</f>
        <v>Electrification</v>
      </c>
      <c r="K719" s="354"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4" t="str">
        <f>IF(ISBLANK(INDEX('Policy Characteristics'!I:I,MATCH($C719,'Policy Characteristics'!$C:$C,0))),"",INDEX('Policy Characteristics'!I:I,MATCH($C719,'Policy Characteristics'!$C:$C,0)))</f>
        <v>% of fuel shifted</v>
      </c>
      <c r="P719" s="354"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4" t="str">
        <f>IF(ISBLANK(INDEX('Policy Characteristics'!K:K,MATCH($C719,'Policy Characteristics'!$C:$C,0))),"",INDEX('Policy Characteristics'!K:K,MATCH($C719,'Policy Characteristics'!$C:$C,0)))</f>
        <v>industry-ag-main.html#fuel-switching</v>
      </c>
      <c r="R719" s="354" t="str">
        <f>IF(ISBLANK(INDEX('Policy Characteristics'!L:L,MATCH($C719,'Policy Characteristics'!$C:$C,0))),"",INDEX('Policy Characteristics'!L:L,MATCH($C719,'Policy Characteristics'!$C:$C,0)))</f>
        <v>industry-elec-and-hydrogen.html</v>
      </c>
    </row>
    <row r="720" spans="1:18" ht="20" customHeight="1">
      <c r="A720" s="354" t="str">
        <f>IF(ISBLANK(INDEX('Policy Characteristics'!A:A,MATCH($C720,'Policy Characteristics'!$C:$C,0))),"",INDEX('Policy Characteristics'!A:A,MATCH($C720,'Policy Characteristics'!$C:$C,0)))</f>
        <v>Industry</v>
      </c>
      <c r="B720" s="366" t="str">
        <f>IF(ISBLANK(INDEX('Policy Characteristics'!B:B,MATCH($C720,'Policy Characteristics'!$C:$C,0))),"",INDEX('Policy Characteristics'!B:B,MATCH($C720,'Policy Characteristics'!$C:$C,0)))</f>
        <v>Electrification</v>
      </c>
      <c r="C720" s="354" t="str">
        <f t="shared" si="38"/>
        <v>Fraction of Eligible Industrial Energy Use Shifted to Electricity</v>
      </c>
      <c r="D720" s="348" t="s">
        <v>792</v>
      </c>
      <c r="E720" t="s">
        <v>846</v>
      </c>
      <c r="F720" t="s">
        <v>793</v>
      </c>
      <c r="G720" s="253" t="s">
        <v>847</v>
      </c>
      <c r="H720" s="18">
        <v>1870</v>
      </c>
      <c r="I720" s="367" t="s">
        <v>670</v>
      </c>
      <c r="J720" s="368" t="str">
        <f>IF(ISBLANK(INDEX('Policy Characteristics'!D:D,MATCH($C720,'Policy Characteristics'!$C:$C,0))),"",INDEX('Policy Characteristics'!D:D,MATCH($C720,'Policy Characteristics'!$C:$C,0)))</f>
        <v>Electrification</v>
      </c>
      <c r="K720" s="354"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4" t="str">
        <f>IF(ISBLANK(INDEX('Policy Characteristics'!I:I,MATCH($C720,'Policy Characteristics'!$C:$C,0))),"",INDEX('Policy Characteristics'!I:I,MATCH($C720,'Policy Characteristics'!$C:$C,0)))</f>
        <v>% of fuel shifted</v>
      </c>
      <c r="P720" s="354"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4" t="str">
        <f>IF(ISBLANK(INDEX('Policy Characteristics'!K:K,MATCH($C720,'Policy Characteristics'!$C:$C,0))),"",INDEX('Policy Characteristics'!K:K,MATCH($C720,'Policy Characteristics'!$C:$C,0)))</f>
        <v>industry-ag-main.html#fuel-switching</v>
      </c>
      <c r="R720" s="354" t="str">
        <f>IF(ISBLANK(INDEX('Policy Characteristics'!L:L,MATCH($C720,'Policy Characteristics'!$C:$C,0))),"",INDEX('Policy Characteristics'!L:L,MATCH($C720,'Policy Characteristics'!$C:$C,0)))</f>
        <v>industry-elec-and-hydrogen.html</v>
      </c>
    </row>
    <row r="721" spans="1:18" ht="20" customHeight="1">
      <c r="A721" s="354" t="str">
        <f>IF(ISBLANK(INDEX('Policy Characteristics'!A:A,MATCH($C721,'Policy Characteristics'!$C:$C,0))),"",INDEX('Policy Characteristics'!A:A,MATCH($C721,'Policy Characteristics'!$C:$C,0)))</f>
        <v>Industry</v>
      </c>
      <c r="B721" s="366" t="str">
        <f>IF(ISBLANK(INDEX('Policy Characteristics'!B:B,MATCH($C721,'Policy Characteristics'!$C:$C,0))),"",INDEX('Policy Characteristics'!B:B,MATCH($C721,'Policy Characteristics'!$C:$C,0)))</f>
        <v>Electrification</v>
      </c>
      <c r="C721" s="354" t="str">
        <f t="shared" si="38"/>
        <v>Fraction of Eligible Industrial Energy Use Shifted to Electricity</v>
      </c>
      <c r="D721" s="348" t="s">
        <v>792</v>
      </c>
      <c r="E721" t="s">
        <v>848</v>
      </c>
      <c r="F721" t="s">
        <v>793</v>
      </c>
      <c r="G721" s="253" t="s">
        <v>849</v>
      </c>
      <c r="H721" s="18">
        <v>1871</v>
      </c>
      <c r="I721" s="367" t="s">
        <v>670</v>
      </c>
      <c r="J721" s="368" t="str">
        <f>IF(ISBLANK(INDEX('Policy Characteristics'!D:D,MATCH($C721,'Policy Characteristics'!$C:$C,0))),"",INDEX('Policy Characteristics'!D:D,MATCH($C721,'Policy Characteristics'!$C:$C,0)))</f>
        <v>Electrification</v>
      </c>
      <c r="K721" s="354"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4" t="str">
        <f>IF(ISBLANK(INDEX('Policy Characteristics'!I:I,MATCH($C721,'Policy Characteristics'!$C:$C,0))),"",INDEX('Policy Characteristics'!I:I,MATCH($C721,'Policy Characteristics'!$C:$C,0)))</f>
        <v>% of fuel shifted</v>
      </c>
      <c r="P721" s="354"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4" t="str">
        <f>IF(ISBLANK(INDEX('Policy Characteristics'!K:K,MATCH($C721,'Policy Characteristics'!$C:$C,0))),"",INDEX('Policy Characteristics'!K:K,MATCH($C721,'Policy Characteristics'!$C:$C,0)))</f>
        <v>industry-ag-main.html#fuel-switching</v>
      </c>
      <c r="R721" s="354" t="str">
        <f>IF(ISBLANK(INDEX('Policy Characteristics'!L:L,MATCH($C721,'Policy Characteristics'!$C:$C,0))),"",INDEX('Policy Characteristics'!L:L,MATCH($C721,'Policy Characteristics'!$C:$C,0)))</f>
        <v>industry-elec-and-hydrogen.html</v>
      </c>
    </row>
    <row r="722" spans="1:18" ht="20" customHeight="1">
      <c r="A722" s="354" t="str">
        <f>IF(ISBLANK(INDEX('Policy Characteristics'!A:A,MATCH($C722,'Policy Characteristics'!$C:$C,0))),"",INDEX('Policy Characteristics'!A:A,MATCH($C722,'Policy Characteristics'!$C:$C,0)))</f>
        <v>Industry</v>
      </c>
      <c r="B722" s="366" t="str">
        <f>IF(ISBLANK(INDEX('Policy Characteristics'!B:B,MATCH($C722,'Policy Characteristics'!$C:$C,0))),"",INDEX('Policy Characteristics'!B:B,MATCH($C722,'Policy Characteristics'!$C:$C,0)))</f>
        <v>Electrification</v>
      </c>
      <c r="C722" s="354" t="str">
        <f t="shared" si="38"/>
        <v>Fraction of Eligible Industrial Energy Use Shifted to Electricity</v>
      </c>
      <c r="D722" s="348" t="s">
        <v>792</v>
      </c>
      <c r="E722" t="s">
        <v>850</v>
      </c>
      <c r="F722" t="s">
        <v>793</v>
      </c>
      <c r="G722" s="253" t="s">
        <v>851</v>
      </c>
      <c r="H722" s="18">
        <v>1872</v>
      </c>
      <c r="I722" s="367" t="s">
        <v>670</v>
      </c>
      <c r="J722" s="368" t="str">
        <f>IF(ISBLANK(INDEX('Policy Characteristics'!D:D,MATCH($C722,'Policy Characteristics'!$C:$C,0))),"",INDEX('Policy Characteristics'!D:D,MATCH($C722,'Policy Characteristics'!$C:$C,0)))</f>
        <v>Electrification</v>
      </c>
      <c r="K722" s="354"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4" t="str">
        <f>IF(ISBLANK(INDEX('Policy Characteristics'!I:I,MATCH($C722,'Policy Characteristics'!$C:$C,0))),"",INDEX('Policy Characteristics'!I:I,MATCH($C722,'Policy Characteristics'!$C:$C,0)))</f>
        <v>% of fuel shifted</v>
      </c>
      <c r="P722" s="354"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4" t="str">
        <f>IF(ISBLANK(INDEX('Policy Characteristics'!K:K,MATCH($C722,'Policy Characteristics'!$C:$C,0))),"",INDEX('Policy Characteristics'!K:K,MATCH($C722,'Policy Characteristics'!$C:$C,0)))</f>
        <v>industry-ag-main.html#fuel-switching</v>
      </c>
      <c r="R722" s="354" t="str">
        <f>IF(ISBLANK(INDEX('Policy Characteristics'!L:L,MATCH($C722,'Policy Characteristics'!$C:$C,0))),"",INDEX('Policy Characteristics'!L:L,MATCH($C722,'Policy Characteristics'!$C:$C,0)))</f>
        <v>industry-elec-and-hydrogen.html</v>
      </c>
    </row>
    <row r="723" spans="1:18" ht="20" customHeight="1">
      <c r="A723" s="354" t="str">
        <f>IF(ISBLANK(INDEX('Policy Characteristics'!A:A,MATCH($C723,'Policy Characteristics'!$C:$C,0))),"",INDEX('Policy Characteristics'!A:A,MATCH($C723,'Policy Characteristics'!$C:$C,0)))</f>
        <v>Industry</v>
      </c>
      <c r="B723" s="366" t="str">
        <f>IF(ISBLANK(INDEX('Policy Characteristics'!B:B,MATCH($C723,'Policy Characteristics'!$C:$C,0))),"",INDEX('Policy Characteristics'!B:B,MATCH($C723,'Policy Characteristics'!$C:$C,0)))</f>
        <v>Electrification</v>
      </c>
      <c r="C723" s="354" t="str">
        <f t="shared" si="38"/>
        <v>Fraction of Eligible Industrial Energy Use Shifted to Electricity</v>
      </c>
      <c r="D723" s="348" t="s">
        <v>792</v>
      </c>
      <c r="E723" t="s">
        <v>852</v>
      </c>
      <c r="F723" t="s">
        <v>793</v>
      </c>
      <c r="G723" s="253" t="s">
        <v>852</v>
      </c>
      <c r="H723" s="18">
        <v>1873</v>
      </c>
      <c r="I723" s="367" t="s">
        <v>670</v>
      </c>
      <c r="J723" s="368" t="str">
        <f>IF(ISBLANK(INDEX('Policy Characteristics'!D:D,MATCH($C723,'Policy Characteristics'!$C:$C,0))),"",INDEX('Policy Characteristics'!D:D,MATCH($C723,'Policy Characteristics'!$C:$C,0)))</f>
        <v>Electrification</v>
      </c>
      <c r="K723" s="354"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4" t="str">
        <f>IF(ISBLANK(INDEX('Policy Characteristics'!I:I,MATCH($C723,'Policy Characteristics'!$C:$C,0))),"",INDEX('Policy Characteristics'!I:I,MATCH($C723,'Policy Characteristics'!$C:$C,0)))</f>
        <v>% of fuel shifted</v>
      </c>
      <c r="P723" s="354"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4" t="str">
        <f>IF(ISBLANK(INDEX('Policy Characteristics'!K:K,MATCH($C723,'Policy Characteristics'!$C:$C,0))),"",INDEX('Policy Characteristics'!K:K,MATCH($C723,'Policy Characteristics'!$C:$C,0)))</f>
        <v>industry-ag-main.html#fuel-switching</v>
      </c>
      <c r="R723" s="354" t="str">
        <f>IF(ISBLANK(INDEX('Policy Characteristics'!L:L,MATCH($C723,'Policy Characteristics'!$C:$C,0))),"",INDEX('Policy Characteristics'!L:L,MATCH($C723,'Policy Characteristics'!$C:$C,0)))</f>
        <v>industry-elec-and-hydrogen.html</v>
      </c>
    </row>
    <row r="724" spans="1:18" ht="20" customHeight="1">
      <c r="A724" s="354" t="str">
        <f>IF(ISBLANK(INDEX('Policy Characteristics'!A:A,MATCH($C724,'Policy Characteristics'!$C:$C,0))),"",INDEX('Policy Characteristics'!A:A,MATCH($C724,'Policy Characteristics'!$C:$C,0)))</f>
        <v>Industry</v>
      </c>
      <c r="B724" s="366" t="str">
        <f>IF(ISBLANK(INDEX('Policy Characteristics'!B:B,MATCH($C724,'Policy Characteristics'!$C:$C,0))),"",INDEX('Policy Characteristics'!B:B,MATCH($C724,'Policy Characteristics'!$C:$C,0)))</f>
        <v>Electrification</v>
      </c>
      <c r="C724" s="354" t="str">
        <f t="shared" si="38"/>
        <v>Fraction of Eligible Industrial Energy Use Shifted to Electricity</v>
      </c>
      <c r="D724" s="348" t="s">
        <v>794</v>
      </c>
      <c r="E724" t="s">
        <v>838</v>
      </c>
      <c r="F724" t="s">
        <v>795</v>
      </c>
      <c r="G724" s="253" t="s">
        <v>839</v>
      </c>
      <c r="H724" s="18">
        <v>1874</v>
      </c>
      <c r="I724" s="367" t="s">
        <v>670</v>
      </c>
      <c r="J724" s="368" t="str">
        <f>IF(ISBLANK(INDEX('Policy Characteristics'!D:D,MATCH($C724,'Policy Characteristics'!$C:$C,0))),"",INDEX('Policy Characteristics'!D:D,MATCH($C724,'Policy Characteristics'!$C:$C,0)))</f>
        <v>Electrification</v>
      </c>
      <c r="K724" s="354"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4" t="str">
        <f>IF(ISBLANK(INDEX('Policy Characteristics'!I:I,MATCH($C724,'Policy Characteristics'!$C:$C,0))),"",INDEX('Policy Characteristics'!I:I,MATCH($C724,'Policy Characteristics'!$C:$C,0)))</f>
        <v>% of fuel shifted</v>
      </c>
      <c r="P724" s="354"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4" t="str">
        <f>IF(ISBLANK(INDEX('Policy Characteristics'!K:K,MATCH($C724,'Policy Characteristics'!$C:$C,0))),"",INDEX('Policy Characteristics'!K:K,MATCH($C724,'Policy Characteristics'!$C:$C,0)))</f>
        <v>industry-ag-main.html#fuel-switching</v>
      </c>
      <c r="R724" s="354" t="str">
        <f>IF(ISBLANK(INDEX('Policy Characteristics'!L:L,MATCH($C724,'Policy Characteristics'!$C:$C,0))),"",INDEX('Policy Characteristics'!L:L,MATCH($C724,'Policy Characteristics'!$C:$C,0)))</f>
        <v>industry-elec-and-hydrogen.html</v>
      </c>
    </row>
    <row r="725" spans="1:18" ht="20" customHeight="1">
      <c r="A725" s="354" t="str">
        <f>IF(ISBLANK(INDEX('Policy Characteristics'!A:A,MATCH($C725,'Policy Characteristics'!$C:$C,0))),"",INDEX('Policy Characteristics'!A:A,MATCH($C725,'Policy Characteristics'!$C:$C,0)))</f>
        <v>Industry</v>
      </c>
      <c r="B725" s="366" t="str">
        <f>IF(ISBLANK(INDEX('Policy Characteristics'!B:B,MATCH($C725,'Policy Characteristics'!$C:$C,0))),"",INDEX('Policy Characteristics'!B:B,MATCH($C725,'Policy Characteristics'!$C:$C,0)))</f>
        <v>Electrification</v>
      </c>
      <c r="C725" s="354" t="str">
        <f t="shared" si="38"/>
        <v>Fraction of Eligible Industrial Energy Use Shifted to Electricity</v>
      </c>
      <c r="D725" s="348" t="s">
        <v>794</v>
      </c>
      <c r="E725" t="s">
        <v>840</v>
      </c>
      <c r="F725" t="s">
        <v>795</v>
      </c>
      <c r="G725" s="253" t="s">
        <v>841</v>
      </c>
      <c r="H725" s="18">
        <v>1875</v>
      </c>
      <c r="I725" s="367" t="s">
        <v>670</v>
      </c>
      <c r="J725" s="368" t="str">
        <f>IF(ISBLANK(INDEX('Policy Characteristics'!D:D,MATCH($C725,'Policy Characteristics'!$C:$C,0))),"",INDEX('Policy Characteristics'!D:D,MATCH($C725,'Policy Characteristics'!$C:$C,0)))</f>
        <v>Electrification</v>
      </c>
      <c r="K725" s="354"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4" t="str">
        <f>IF(ISBLANK(INDEX('Policy Characteristics'!I:I,MATCH($C725,'Policy Characteristics'!$C:$C,0))),"",INDEX('Policy Characteristics'!I:I,MATCH($C725,'Policy Characteristics'!$C:$C,0)))</f>
        <v>% of fuel shifted</v>
      </c>
      <c r="P725" s="354"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4" t="str">
        <f>IF(ISBLANK(INDEX('Policy Characteristics'!K:K,MATCH($C725,'Policy Characteristics'!$C:$C,0))),"",INDEX('Policy Characteristics'!K:K,MATCH($C725,'Policy Characteristics'!$C:$C,0)))</f>
        <v>industry-ag-main.html#fuel-switching</v>
      </c>
      <c r="R725" s="354" t="str">
        <f>IF(ISBLANK(INDEX('Policy Characteristics'!L:L,MATCH($C725,'Policy Characteristics'!$C:$C,0))),"",INDEX('Policy Characteristics'!L:L,MATCH($C725,'Policy Characteristics'!$C:$C,0)))</f>
        <v>industry-elec-and-hydrogen.html</v>
      </c>
    </row>
    <row r="726" spans="1:18" ht="20" customHeight="1">
      <c r="A726" s="354" t="str">
        <f>IF(ISBLANK(INDEX('Policy Characteristics'!A:A,MATCH($C726,'Policy Characteristics'!$C:$C,0))),"",INDEX('Policy Characteristics'!A:A,MATCH($C726,'Policy Characteristics'!$C:$C,0)))</f>
        <v>Industry</v>
      </c>
      <c r="B726" s="366" t="str">
        <f>IF(ISBLANK(INDEX('Policy Characteristics'!B:B,MATCH($C726,'Policy Characteristics'!$C:$C,0))),"",INDEX('Policy Characteristics'!B:B,MATCH($C726,'Policy Characteristics'!$C:$C,0)))</f>
        <v>Electrification</v>
      </c>
      <c r="C726" s="354" t="str">
        <f t="shared" si="38"/>
        <v>Fraction of Eligible Industrial Energy Use Shifted to Electricity</v>
      </c>
      <c r="D726" s="348" t="s">
        <v>794</v>
      </c>
      <c r="E726" t="s">
        <v>842</v>
      </c>
      <c r="F726" t="s">
        <v>795</v>
      </c>
      <c r="G726" s="253" t="s">
        <v>843</v>
      </c>
      <c r="H726" s="18">
        <v>1876</v>
      </c>
      <c r="I726" s="367" t="s">
        <v>670</v>
      </c>
      <c r="J726" s="368" t="str">
        <f>IF(ISBLANK(INDEX('Policy Characteristics'!D:D,MATCH($C726,'Policy Characteristics'!$C:$C,0))),"",INDEX('Policy Characteristics'!D:D,MATCH($C726,'Policy Characteristics'!$C:$C,0)))</f>
        <v>Electrification</v>
      </c>
      <c r="K726" s="354"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4" t="str">
        <f>IF(ISBLANK(INDEX('Policy Characteristics'!I:I,MATCH($C726,'Policy Characteristics'!$C:$C,0))),"",INDEX('Policy Characteristics'!I:I,MATCH($C726,'Policy Characteristics'!$C:$C,0)))</f>
        <v>% of fuel shifted</v>
      </c>
      <c r="P726" s="354"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4" t="str">
        <f>IF(ISBLANK(INDEX('Policy Characteristics'!K:K,MATCH($C726,'Policy Characteristics'!$C:$C,0))),"",INDEX('Policy Characteristics'!K:K,MATCH($C726,'Policy Characteristics'!$C:$C,0)))</f>
        <v>industry-ag-main.html#fuel-switching</v>
      </c>
      <c r="R726" s="354" t="str">
        <f>IF(ISBLANK(INDEX('Policy Characteristics'!L:L,MATCH($C726,'Policy Characteristics'!$C:$C,0))),"",INDEX('Policy Characteristics'!L:L,MATCH($C726,'Policy Characteristics'!$C:$C,0)))</f>
        <v>industry-elec-and-hydrogen.html</v>
      </c>
    </row>
    <row r="727" spans="1:18" ht="20" customHeight="1">
      <c r="A727" s="354" t="str">
        <f>IF(ISBLANK(INDEX('Policy Characteristics'!A:A,MATCH($C727,'Policy Characteristics'!$C:$C,0))),"",INDEX('Policy Characteristics'!A:A,MATCH($C727,'Policy Characteristics'!$C:$C,0)))</f>
        <v>Industry</v>
      </c>
      <c r="B727" s="366" t="str">
        <f>IF(ISBLANK(INDEX('Policy Characteristics'!B:B,MATCH($C727,'Policy Characteristics'!$C:$C,0))),"",INDEX('Policy Characteristics'!B:B,MATCH($C727,'Policy Characteristics'!$C:$C,0)))</f>
        <v>Electrification</v>
      </c>
      <c r="C727" s="354" t="str">
        <f t="shared" si="38"/>
        <v>Fraction of Eligible Industrial Energy Use Shifted to Electricity</v>
      </c>
      <c r="D727" s="348" t="s">
        <v>794</v>
      </c>
      <c r="E727" t="s">
        <v>844</v>
      </c>
      <c r="F727" t="s">
        <v>795</v>
      </c>
      <c r="G727" s="253" t="s">
        <v>845</v>
      </c>
      <c r="H727" s="18">
        <v>1877</v>
      </c>
      <c r="I727" s="367" t="s">
        <v>670</v>
      </c>
      <c r="J727" s="368" t="str">
        <f>IF(ISBLANK(INDEX('Policy Characteristics'!D:D,MATCH($C727,'Policy Characteristics'!$C:$C,0))),"",INDEX('Policy Characteristics'!D:D,MATCH($C727,'Policy Characteristics'!$C:$C,0)))</f>
        <v>Electrification</v>
      </c>
      <c r="K727" s="354"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4" t="str">
        <f>IF(ISBLANK(INDEX('Policy Characteristics'!I:I,MATCH($C727,'Policy Characteristics'!$C:$C,0))),"",INDEX('Policy Characteristics'!I:I,MATCH($C727,'Policy Characteristics'!$C:$C,0)))</f>
        <v>% of fuel shifted</v>
      </c>
      <c r="P727" s="354"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4" t="str">
        <f>IF(ISBLANK(INDEX('Policy Characteristics'!K:K,MATCH($C727,'Policy Characteristics'!$C:$C,0))),"",INDEX('Policy Characteristics'!K:K,MATCH($C727,'Policy Characteristics'!$C:$C,0)))</f>
        <v>industry-ag-main.html#fuel-switching</v>
      </c>
      <c r="R727" s="354" t="str">
        <f>IF(ISBLANK(INDEX('Policy Characteristics'!L:L,MATCH($C727,'Policy Characteristics'!$C:$C,0))),"",INDEX('Policy Characteristics'!L:L,MATCH($C727,'Policy Characteristics'!$C:$C,0)))</f>
        <v>industry-elec-and-hydrogen.html</v>
      </c>
    </row>
    <row r="728" spans="1:18" ht="20" customHeight="1">
      <c r="A728" s="354" t="str">
        <f>IF(ISBLANK(INDEX('Policy Characteristics'!A:A,MATCH($C728,'Policy Characteristics'!$C:$C,0))),"",INDEX('Policy Characteristics'!A:A,MATCH($C728,'Policy Characteristics'!$C:$C,0)))</f>
        <v>Industry</v>
      </c>
      <c r="B728" s="366" t="str">
        <f>IF(ISBLANK(INDEX('Policy Characteristics'!B:B,MATCH($C728,'Policy Characteristics'!$C:$C,0))),"",INDEX('Policy Characteristics'!B:B,MATCH($C728,'Policy Characteristics'!$C:$C,0)))</f>
        <v>Electrification</v>
      </c>
      <c r="C728" s="354" t="str">
        <f t="shared" si="38"/>
        <v>Fraction of Eligible Industrial Energy Use Shifted to Electricity</v>
      </c>
      <c r="D728" s="348" t="s">
        <v>794</v>
      </c>
      <c r="E728" t="s">
        <v>846</v>
      </c>
      <c r="F728" t="s">
        <v>795</v>
      </c>
      <c r="G728" s="253" t="s">
        <v>847</v>
      </c>
      <c r="H728" s="18">
        <v>1878</v>
      </c>
      <c r="I728" s="367" t="s">
        <v>670</v>
      </c>
      <c r="J728" s="368" t="str">
        <f>IF(ISBLANK(INDEX('Policy Characteristics'!D:D,MATCH($C728,'Policy Characteristics'!$C:$C,0))),"",INDEX('Policy Characteristics'!D:D,MATCH($C728,'Policy Characteristics'!$C:$C,0)))</f>
        <v>Electrification</v>
      </c>
      <c r="K728" s="354"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4" t="str">
        <f>IF(ISBLANK(INDEX('Policy Characteristics'!I:I,MATCH($C728,'Policy Characteristics'!$C:$C,0))),"",INDEX('Policy Characteristics'!I:I,MATCH($C728,'Policy Characteristics'!$C:$C,0)))</f>
        <v>% of fuel shifted</v>
      </c>
      <c r="P728" s="354"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4" t="str">
        <f>IF(ISBLANK(INDEX('Policy Characteristics'!K:K,MATCH($C728,'Policy Characteristics'!$C:$C,0))),"",INDEX('Policy Characteristics'!K:K,MATCH($C728,'Policy Characteristics'!$C:$C,0)))</f>
        <v>industry-ag-main.html#fuel-switching</v>
      </c>
      <c r="R728" s="354" t="str">
        <f>IF(ISBLANK(INDEX('Policy Characteristics'!L:L,MATCH($C728,'Policy Characteristics'!$C:$C,0))),"",INDEX('Policy Characteristics'!L:L,MATCH($C728,'Policy Characteristics'!$C:$C,0)))</f>
        <v>industry-elec-and-hydrogen.html</v>
      </c>
    </row>
    <row r="729" spans="1:18" ht="20" customHeight="1">
      <c r="A729" s="354" t="str">
        <f>IF(ISBLANK(INDEX('Policy Characteristics'!A:A,MATCH($C729,'Policy Characteristics'!$C:$C,0))),"",INDEX('Policy Characteristics'!A:A,MATCH($C729,'Policy Characteristics'!$C:$C,0)))</f>
        <v>Industry</v>
      </c>
      <c r="B729" s="366" t="str">
        <f>IF(ISBLANK(INDEX('Policy Characteristics'!B:B,MATCH($C729,'Policy Characteristics'!$C:$C,0))),"",INDEX('Policy Characteristics'!B:B,MATCH($C729,'Policy Characteristics'!$C:$C,0)))</f>
        <v>Electrification</v>
      </c>
      <c r="C729" s="354" t="str">
        <f t="shared" si="38"/>
        <v>Fraction of Eligible Industrial Energy Use Shifted to Electricity</v>
      </c>
      <c r="D729" s="348" t="s">
        <v>794</v>
      </c>
      <c r="E729" t="s">
        <v>848</v>
      </c>
      <c r="F729" t="s">
        <v>795</v>
      </c>
      <c r="G729" s="253" t="s">
        <v>849</v>
      </c>
      <c r="H729" s="18">
        <v>1879</v>
      </c>
      <c r="I729" s="367" t="s">
        <v>670</v>
      </c>
      <c r="J729" s="368" t="str">
        <f>IF(ISBLANK(INDEX('Policy Characteristics'!D:D,MATCH($C729,'Policy Characteristics'!$C:$C,0))),"",INDEX('Policy Characteristics'!D:D,MATCH($C729,'Policy Characteristics'!$C:$C,0)))</f>
        <v>Electrification</v>
      </c>
      <c r="K729" s="354"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4" t="str">
        <f>IF(ISBLANK(INDEX('Policy Characteristics'!I:I,MATCH($C729,'Policy Characteristics'!$C:$C,0))),"",INDEX('Policy Characteristics'!I:I,MATCH($C729,'Policy Characteristics'!$C:$C,0)))</f>
        <v>% of fuel shifted</v>
      </c>
      <c r="P729" s="354"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4" t="str">
        <f>IF(ISBLANK(INDEX('Policy Characteristics'!K:K,MATCH($C729,'Policy Characteristics'!$C:$C,0))),"",INDEX('Policy Characteristics'!K:K,MATCH($C729,'Policy Characteristics'!$C:$C,0)))</f>
        <v>industry-ag-main.html#fuel-switching</v>
      </c>
      <c r="R729" s="354" t="str">
        <f>IF(ISBLANK(INDEX('Policy Characteristics'!L:L,MATCH($C729,'Policy Characteristics'!$C:$C,0))),"",INDEX('Policy Characteristics'!L:L,MATCH($C729,'Policy Characteristics'!$C:$C,0)))</f>
        <v>industry-elec-and-hydrogen.html</v>
      </c>
    </row>
    <row r="730" spans="1:18" ht="20" customHeight="1">
      <c r="A730" s="354" t="str">
        <f>IF(ISBLANK(INDEX('Policy Characteristics'!A:A,MATCH($C730,'Policy Characteristics'!$C:$C,0))),"",INDEX('Policy Characteristics'!A:A,MATCH($C730,'Policy Characteristics'!$C:$C,0)))</f>
        <v>Industry</v>
      </c>
      <c r="B730" s="366" t="str">
        <f>IF(ISBLANK(INDEX('Policy Characteristics'!B:B,MATCH($C730,'Policy Characteristics'!$C:$C,0))),"",INDEX('Policy Characteristics'!B:B,MATCH($C730,'Policy Characteristics'!$C:$C,0)))</f>
        <v>Electrification</v>
      </c>
      <c r="C730" s="354" t="str">
        <f t="shared" si="38"/>
        <v>Fraction of Eligible Industrial Energy Use Shifted to Electricity</v>
      </c>
      <c r="D730" s="348" t="s">
        <v>794</v>
      </c>
      <c r="E730" t="s">
        <v>850</v>
      </c>
      <c r="F730" t="s">
        <v>795</v>
      </c>
      <c r="G730" s="253" t="s">
        <v>851</v>
      </c>
      <c r="H730" s="18">
        <v>1880</v>
      </c>
      <c r="I730" s="367" t="s">
        <v>670</v>
      </c>
      <c r="J730" s="368" t="str">
        <f>IF(ISBLANK(INDEX('Policy Characteristics'!D:D,MATCH($C730,'Policy Characteristics'!$C:$C,0))),"",INDEX('Policy Characteristics'!D:D,MATCH($C730,'Policy Characteristics'!$C:$C,0)))</f>
        <v>Electrification</v>
      </c>
      <c r="K730" s="354"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4" t="str">
        <f>IF(ISBLANK(INDEX('Policy Characteristics'!I:I,MATCH($C730,'Policy Characteristics'!$C:$C,0))),"",INDEX('Policy Characteristics'!I:I,MATCH($C730,'Policy Characteristics'!$C:$C,0)))</f>
        <v>% of fuel shifted</v>
      </c>
      <c r="P730" s="354"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4" t="str">
        <f>IF(ISBLANK(INDEX('Policy Characteristics'!K:K,MATCH($C730,'Policy Characteristics'!$C:$C,0))),"",INDEX('Policy Characteristics'!K:K,MATCH($C730,'Policy Characteristics'!$C:$C,0)))</f>
        <v>industry-ag-main.html#fuel-switching</v>
      </c>
      <c r="R730" s="354" t="str">
        <f>IF(ISBLANK(INDEX('Policy Characteristics'!L:L,MATCH($C730,'Policy Characteristics'!$C:$C,0))),"",INDEX('Policy Characteristics'!L:L,MATCH($C730,'Policy Characteristics'!$C:$C,0)))</f>
        <v>industry-elec-and-hydrogen.html</v>
      </c>
    </row>
    <row r="731" spans="1:18" ht="20" customHeight="1">
      <c r="A731" s="354" t="str">
        <f>IF(ISBLANK(INDEX('Policy Characteristics'!A:A,MATCH($C731,'Policy Characteristics'!$C:$C,0))),"",INDEX('Policy Characteristics'!A:A,MATCH($C731,'Policy Characteristics'!$C:$C,0)))</f>
        <v>Industry</v>
      </c>
      <c r="B731" s="366" t="str">
        <f>IF(ISBLANK(INDEX('Policy Characteristics'!B:B,MATCH($C731,'Policy Characteristics'!$C:$C,0))),"",INDEX('Policy Characteristics'!B:B,MATCH($C731,'Policy Characteristics'!$C:$C,0)))</f>
        <v>Electrification</v>
      </c>
      <c r="C731" s="354" t="str">
        <f t="shared" si="38"/>
        <v>Fraction of Eligible Industrial Energy Use Shifted to Electricity</v>
      </c>
      <c r="D731" s="348" t="s">
        <v>794</v>
      </c>
      <c r="E731" t="s">
        <v>852</v>
      </c>
      <c r="F731" t="s">
        <v>795</v>
      </c>
      <c r="G731" s="253" t="s">
        <v>852</v>
      </c>
      <c r="H731" s="18">
        <v>1881</v>
      </c>
      <c r="I731" s="367" t="s">
        <v>670</v>
      </c>
      <c r="J731" s="368" t="str">
        <f>IF(ISBLANK(INDEX('Policy Characteristics'!D:D,MATCH($C731,'Policy Characteristics'!$C:$C,0))),"",INDEX('Policy Characteristics'!D:D,MATCH($C731,'Policy Characteristics'!$C:$C,0)))</f>
        <v>Electrification</v>
      </c>
      <c r="K731" s="354"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4" t="str">
        <f>IF(ISBLANK(INDEX('Policy Characteristics'!I:I,MATCH($C731,'Policy Characteristics'!$C:$C,0))),"",INDEX('Policy Characteristics'!I:I,MATCH($C731,'Policy Characteristics'!$C:$C,0)))</f>
        <v>% of fuel shifted</v>
      </c>
      <c r="P731" s="354"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4" t="str">
        <f>IF(ISBLANK(INDEX('Policy Characteristics'!K:K,MATCH($C731,'Policy Characteristics'!$C:$C,0))),"",INDEX('Policy Characteristics'!K:K,MATCH($C731,'Policy Characteristics'!$C:$C,0)))</f>
        <v>industry-ag-main.html#fuel-switching</v>
      </c>
      <c r="R731" s="354" t="str">
        <f>IF(ISBLANK(INDEX('Policy Characteristics'!L:L,MATCH($C731,'Policy Characteristics'!$C:$C,0))),"",INDEX('Policy Characteristics'!L:L,MATCH($C731,'Policy Characteristics'!$C:$C,0)))</f>
        <v>industry-elec-and-hydrogen.html</v>
      </c>
    </row>
    <row r="732" spans="1:18" ht="20" customHeight="1">
      <c r="A732" s="354" t="str">
        <f>IF(ISBLANK(INDEX('Policy Characteristics'!A:A,MATCH($C732,'Policy Characteristics'!$C:$C,0))),"",INDEX('Policy Characteristics'!A:A,MATCH($C732,'Policy Characteristics'!$C:$C,0)))</f>
        <v>Industry</v>
      </c>
      <c r="B732" s="366" t="str">
        <f>IF(ISBLANK(INDEX('Policy Characteristics'!B:B,MATCH($C732,'Policy Characteristics'!$C:$C,0))),"",INDEX('Policy Characteristics'!B:B,MATCH($C732,'Policy Characteristics'!$C:$C,0)))</f>
        <v>Electrification</v>
      </c>
      <c r="C732" s="354" t="str">
        <f t="shared" si="38"/>
        <v>Fraction of Eligible Industrial Energy Use Shifted to Electricity</v>
      </c>
      <c r="D732" s="348" t="s">
        <v>796</v>
      </c>
      <c r="E732" t="s">
        <v>838</v>
      </c>
      <c r="F732" t="s">
        <v>797</v>
      </c>
      <c r="G732" s="253" t="s">
        <v>839</v>
      </c>
      <c r="H732" s="18">
        <v>1882</v>
      </c>
      <c r="I732" s="367" t="s">
        <v>670</v>
      </c>
      <c r="J732" s="368" t="str">
        <f>IF(ISBLANK(INDEX('Policy Characteristics'!D:D,MATCH($C732,'Policy Characteristics'!$C:$C,0))),"",INDEX('Policy Characteristics'!D:D,MATCH($C732,'Policy Characteristics'!$C:$C,0)))</f>
        <v>Electrification</v>
      </c>
      <c r="K732" s="354"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4" t="str">
        <f>IF(ISBLANK(INDEX('Policy Characteristics'!I:I,MATCH($C732,'Policy Characteristics'!$C:$C,0))),"",INDEX('Policy Characteristics'!I:I,MATCH($C732,'Policy Characteristics'!$C:$C,0)))</f>
        <v>% of fuel shifted</v>
      </c>
      <c r="P732" s="354"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4" t="str">
        <f>IF(ISBLANK(INDEX('Policy Characteristics'!K:K,MATCH($C732,'Policy Characteristics'!$C:$C,0))),"",INDEX('Policy Characteristics'!K:K,MATCH($C732,'Policy Characteristics'!$C:$C,0)))</f>
        <v>industry-ag-main.html#fuel-switching</v>
      </c>
      <c r="R732" s="354" t="str">
        <f>IF(ISBLANK(INDEX('Policy Characteristics'!L:L,MATCH($C732,'Policy Characteristics'!$C:$C,0))),"",INDEX('Policy Characteristics'!L:L,MATCH($C732,'Policy Characteristics'!$C:$C,0)))</f>
        <v>industry-elec-and-hydrogen.html</v>
      </c>
    </row>
    <row r="733" spans="1:18" ht="20" customHeight="1">
      <c r="A733" s="354" t="str">
        <f>IF(ISBLANK(INDEX('Policy Characteristics'!A:A,MATCH($C733,'Policy Characteristics'!$C:$C,0))),"",INDEX('Policy Characteristics'!A:A,MATCH($C733,'Policy Characteristics'!$C:$C,0)))</f>
        <v>Industry</v>
      </c>
      <c r="B733" s="366" t="str">
        <f>IF(ISBLANK(INDEX('Policy Characteristics'!B:B,MATCH($C733,'Policy Characteristics'!$C:$C,0))),"",INDEX('Policy Characteristics'!B:B,MATCH($C733,'Policy Characteristics'!$C:$C,0)))</f>
        <v>Electrification</v>
      </c>
      <c r="C733" s="354" t="str">
        <f t="shared" si="38"/>
        <v>Fraction of Eligible Industrial Energy Use Shifted to Electricity</v>
      </c>
      <c r="D733" s="348" t="s">
        <v>796</v>
      </c>
      <c r="E733" t="s">
        <v>840</v>
      </c>
      <c r="F733" t="s">
        <v>797</v>
      </c>
      <c r="G733" s="253" t="s">
        <v>841</v>
      </c>
      <c r="H733" s="18">
        <v>1883</v>
      </c>
      <c r="I733" s="367" t="s">
        <v>670</v>
      </c>
      <c r="J733" s="368" t="str">
        <f>IF(ISBLANK(INDEX('Policy Characteristics'!D:D,MATCH($C733,'Policy Characteristics'!$C:$C,0))),"",INDEX('Policy Characteristics'!D:D,MATCH($C733,'Policy Characteristics'!$C:$C,0)))</f>
        <v>Electrification</v>
      </c>
      <c r="K733" s="354"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4" t="str">
        <f>IF(ISBLANK(INDEX('Policy Characteristics'!I:I,MATCH($C733,'Policy Characteristics'!$C:$C,0))),"",INDEX('Policy Characteristics'!I:I,MATCH($C733,'Policy Characteristics'!$C:$C,0)))</f>
        <v>% of fuel shifted</v>
      </c>
      <c r="P733" s="354"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4" t="str">
        <f>IF(ISBLANK(INDEX('Policy Characteristics'!K:K,MATCH($C733,'Policy Characteristics'!$C:$C,0))),"",INDEX('Policy Characteristics'!K:K,MATCH($C733,'Policy Characteristics'!$C:$C,0)))</f>
        <v>industry-ag-main.html#fuel-switching</v>
      </c>
      <c r="R733" s="354" t="str">
        <f>IF(ISBLANK(INDEX('Policy Characteristics'!L:L,MATCH($C733,'Policy Characteristics'!$C:$C,0))),"",INDEX('Policy Characteristics'!L:L,MATCH($C733,'Policy Characteristics'!$C:$C,0)))</f>
        <v>industry-elec-and-hydrogen.html</v>
      </c>
    </row>
    <row r="734" spans="1:18" ht="20" customHeight="1">
      <c r="A734" s="354" t="str">
        <f>IF(ISBLANK(INDEX('Policy Characteristics'!A:A,MATCH($C734,'Policy Characteristics'!$C:$C,0))),"",INDEX('Policy Characteristics'!A:A,MATCH($C734,'Policy Characteristics'!$C:$C,0)))</f>
        <v>Industry</v>
      </c>
      <c r="B734" s="366" t="str">
        <f>IF(ISBLANK(INDEX('Policy Characteristics'!B:B,MATCH($C734,'Policy Characteristics'!$C:$C,0))),"",INDEX('Policy Characteristics'!B:B,MATCH($C734,'Policy Characteristics'!$C:$C,0)))</f>
        <v>Electrification</v>
      </c>
      <c r="C734" s="354" t="str">
        <f t="shared" si="38"/>
        <v>Fraction of Eligible Industrial Energy Use Shifted to Electricity</v>
      </c>
      <c r="D734" s="348" t="s">
        <v>796</v>
      </c>
      <c r="E734" t="s">
        <v>842</v>
      </c>
      <c r="F734" t="s">
        <v>797</v>
      </c>
      <c r="G734" s="253" t="s">
        <v>843</v>
      </c>
      <c r="H734" s="18">
        <v>1884</v>
      </c>
      <c r="I734" s="367" t="s">
        <v>670</v>
      </c>
      <c r="J734" s="368" t="str">
        <f>IF(ISBLANK(INDEX('Policy Characteristics'!D:D,MATCH($C734,'Policy Characteristics'!$C:$C,0))),"",INDEX('Policy Characteristics'!D:D,MATCH($C734,'Policy Characteristics'!$C:$C,0)))</f>
        <v>Electrification</v>
      </c>
      <c r="K734" s="354"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4" t="str">
        <f>IF(ISBLANK(INDEX('Policy Characteristics'!I:I,MATCH($C734,'Policy Characteristics'!$C:$C,0))),"",INDEX('Policy Characteristics'!I:I,MATCH($C734,'Policy Characteristics'!$C:$C,0)))</f>
        <v>% of fuel shifted</v>
      </c>
      <c r="P734" s="354"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4" t="str">
        <f>IF(ISBLANK(INDEX('Policy Characteristics'!K:K,MATCH($C734,'Policy Characteristics'!$C:$C,0))),"",INDEX('Policy Characteristics'!K:K,MATCH($C734,'Policy Characteristics'!$C:$C,0)))</f>
        <v>industry-ag-main.html#fuel-switching</v>
      </c>
      <c r="R734" s="354" t="str">
        <f>IF(ISBLANK(INDEX('Policy Characteristics'!L:L,MATCH($C734,'Policy Characteristics'!$C:$C,0))),"",INDEX('Policy Characteristics'!L:L,MATCH($C734,'Policy Characteristics'!$C:$C,0)))</f>
        <v>industry-elec-and-hydrogen.html</v>
      </c>
    </row>
    <row r="735" spans="1:18" ht="20" customHeight="1">
      <c r="A735" s="354" t="str">
        <f>IF(ISBLANK(INDEX('Policy Characteristics'!A:A,MATCH($C735,'Policy Characteristics'!$C:$C,0))),"",INDEX('Policy Characteristics'!A:A,MATCH($C735,'Policy Characteristics'!$C:$C,0)))</f>
        <v>Industry</v>
      </c>
      <c r="B735" s="366" t="str">
        <f>IF(ISBLANK(INDEX('Policy Characteristics'!B:B,MATCH($C735,'Policy Characteristics'!$C:$C,0))),"",INDEX('Policy Characteristics'!B:B,MATCH($C735,'Policy Characteristics'!$C:$C,0)))</f>
        <v>Electrification</v>
      </c>
      <c r="C735" s="354" t="str">
        <f t="shared" si="38"/>
        <v>Fraction of Eligible Industrial Energy Use Shifted to Electricity</v>
      </c>
      <c r="D735" s="348" t="s">
        <v>796</v>
      </c>
      <c r="E735" t="s">
        <v>844</v>
      </c>
      <c r="F735" t="s">
        <v>797</v>
      </c>
      <c r="G735" s="253" t="s">
        <v>845</v>
      </c>
      <c r="H735" s="18">
        <v>1885</v>
      </c>
      <c r="I735" s="367" t="s">
        <v>670</v>
      </c>
      <c r="J735" s="368" t="str">
        <f>IF(ISBLANK(INDEX('Policy Characteristics'!D:D,MATCH($C735,'Policy Characteristics'!$C:$C,0))),"",INDEX('Policy Characteristics'!D:D,MATCH($C735,'Policy Characteristics'!$C:$C,0)))</f>
        <v>Electrification</v>
      </c>
      <c r="K735" s="354"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4" t="str">
        <f>IF(ISBLANK(INDEX('Policy Characteristics'!I:I,MATCH($C735,'Policy Characteristics'!$C:$C,0))),"",INDEX('Policy Characteristics'!I:I,MATCH($C735,'Policy Characteristics'!$C:$C,0)))</f>
        <v>% of fuel shifted</v>
      </c>
      <c r="P735" s="354"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4" t="str">
        <f>IF(ISBLANK(INDEX('Policy Characteristics'!K:K,MATCH($C735,'Policy Characteristics'!$C:$C,0))),"",INDEX('Policy Characteristics'!K:K,MATCH($C735,'Policy Characteristics'!$C:$C,0)))</f>
        <v>industry-ag-main.html#fuel-switching</v>
      </c>
      <c r="R735" s="354" t="str">
        <f>IF(ISBLANK(INDEX('Policy Characteristics'!L:L,MATCH($C735,'Policy Characteristics'!$C:$C,0))),"",INDEX('Policy Characteristics'!L:L,MATCH($C735,'Policy Characteristics'!$C:$C,0)))</f>
        <v>industry-elec-and-hydrogen.html</v>
      </c>
    </row>
    <row r="736" spans="1:18" ht="20" customHeight="1">
      <c r="A736" s="354" t="str">
        <f>IF(ISBLANK(INDEX('Policy Characteristics'!A:A,MATCH($C736,'Policy Characteristics'!$C:$C,0))),"",INDEX('Policy Characteristics'!A:A,MATCH($C736,'Policy Characteristics'!$C:$C,0)))</f>
        <v>Industry</v>
      </c>
      <c r="B736" s="366" t="str">
        <f>IF(ISBLANK(INDEX('Policy Characteristics'!B:B,MATCH($C736,'Policy Characteristics'!$C:$C,0))),"",INDEX('Policy Characteristics'!B:B,MATCH($C736,'Policy Characteristics'!$C:$C,0)))</f>
        <v>Electrification</v>
      </c>
      <c r="C736" s="354" t="str">
        <f t="shared" si="38"/>
        <v>Fraction of Eligible Industrial Energy Use Shifted to Electricity</v>
      </c>
      <c r="D736" s="348" t="s">
        <v>796</v>
      </c>
      <c r="E736" t="s">
        <v>846</v>
      </c>
      <c r="F736" t="s">
        <v>797</v>
      </c>
      <c r="G736" s="253" t="s">
        <v>847</v>
      </c>
      <c r="H736" s="18">
        <v>1886</v>
      </c>
      <c r="I736" s="367" t="s">
        <v>670</v>
      </c>
      <c r="J736" s="368" t="str">
        <f>IF(ISBLANK(INDEX('Policy Characteristics'!D:D,MATCH($C736,'Policy Characteristics'!$C:$C,0))),"",INDEX('Policy Characteristics'!D:D,MATCH($C736,'Policy Characteristics'!$C:$C,0)))</f>
        <v>Electrification</v>
      </c>
      <c r="K736" s="354"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4" t="str">
        <f>IF(ISBLANK(INDEX('Policy Characteristics'!I:I,MATCH($C736,'Policy Characteristics'!$C:$C,0))),"",INDEX('Policy Characteristics'!I:I,MATCH($C736,'Policy Characteristics'!$C:$C,0)))</f>
        <v>% of fuel shifted</v>
      </c>
      <c r="P736" s="354"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4" t="str">
        <f>IF(ISBLANK(INDEX('Policy Characteristics'!K:K,MATCH($C736,'Policy Characteristics'!$C:$C,0))),"",INDEX('Policy Characteristics'!K:K,MATCH($C736,'Policy Characteristics'!$C:$C,0)))</f>
        <v>industry-ag-main.html#fuel-switching</v>
      </c>
      <c r="R736" s="354" t="str">
        <f>IF(ISBLANK(INDEX('Policy Characteristics'!L:L,MATCH($C736,'Policy Characteristics'!$C:$C,0))),"",INDEX('Policy Characteristics'!L:L,MATCH($C736,'Policy Characteristics'!$C:$C,0)))</f>
        <v>industry-elec-and-hydrogen.html</v>
      </c>
    </row>
    <row r="737" spans="1:18" ht="20" customHeight="1">
      <c r="A737" s="354" t="str">
        <f>IF(ISBLANK(INDEX('Policy Characteristics'!A:A,MATCH($C737,'Policy Characteristics'!$C:$C,0))),"",INDEX('Policy Characteristics'!A:A,MATCH($C737,'Policy Characteristics'!$C:$C,0)))</f>
        <v>Industry</v>
      </c>
      <c r="B737" s="366" t="str">
        <f>IF(ISBLANK(INDEX('Policy Characteristics'!B:B,MATCH($C737,'Policy Characteristics'!$C:$C,0))),"",INDEX('Policy Characteristics'!B:B,MATCH($C737,'Policy Characteristics'!$C:$C,0)))</f>
        <v>Electrification</v>
      </c>
      <c r="C737" s="354" t="str">
        <f t="shared" si="38"/>
        <v>Fraction of Eligible Industrial Energy Use Shifted to Electricity</v>
      </c>
      <c r="D737" s="348" t="s">
        <v>796</v>
      </c>
      <c r="E737" t="s">
        <v>848</v>
      </c>
      <c r="F737" t="s">
        <v>797</v>
      </c>
      <c r="G737" s="253" t="s">
        <v>849</v>
      </c>
      <c r="H737" s="18">
        <v>1887</v>
      </c>
      <c r="I737" s="367" t="s">
        <v>670</v>
      </c>
      <c r="J737" s="368" t="str">
        <f>IF(ISBLANK(INDEX('Policy Characteristics'!D:D,MATCH($C737,'Policy Characteristics'!$C:$C,0))),"",INDEX('Policy Characteristics'!D:D,MATCH($C737,'Policy Characteristics'!$C:$C,0)))</f>
        <v>Electrification</v>
      </c>
      <c r="K737" s="354"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4" t="str">
        <f>IF(ISBLANK(INDEX('Policy Characteristics'!I:I,MATCH($C737,'Policy Characteristics'!$C:$C,0))),"",INDEX('Policy Characteristics'!I:I,MATCH($C737,'Policy Characteristics'!$C:$C,0)))</f>
        <v>% of fuel shifted</v>
      </c>
      <c r="P737" s="354"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4" t="str">
        <f>IF(ISBLANK(INDEX('Policy Characteristics'!K:K,MATCH($C737,'Policy Characteristics'!$C:$C,0))),"",INDEX('Policy Characteristics'!K:K,MATCH($C737,'Policy Characteristics'!$C:$C,0)))</f>
        <v>industry-ag-main.html#fuel-switching</v>
      </c>
      <c r="R737" s="354" t="str">
        <f>IF(ISBLANK(INDEX('Policy Characteristics'!L:L,MATCH($C737,'Policy Characteristics'!$C:$C,0))),"",INDEX('Policy Characteristics'!L:L,MATCH($C737,'Policy Characteristics'!$C:$C,0)))</f>
        <v>industry-elec-and-hydrogen.html</v>
      </c>
    </row>
    <row r="738" spans="1:18" ht="20" customHeight="1">
      <c r="A738" s="354" t="str">
        <f>IF(ISBLANK(INDEX('Policy Characteristics'!A:A,MATCH($C738,'Policy Characteristics'!$C:$C,0))),"",INDEX('Policy Characteristics'!A:A,MATCH($C738,'Policy Characteristics'!$C:$C,0)))</f>
        <v>Industry</v>
      </c>
      <c r="B738" s="366" t="str">
        <f>IF(ISBLANK(INDEX('Policy Characteristics'!B:B,MATCH($C738,'Policy Characteristics'!$C:$C,0))),"",INDEX('Policy Characteristics'!B:B,MATCH($C738,'Policy Characteristics'!$C:$C,0)))</f>
        <v>Electrification</v>
      </c>
      <c r="C738" s="354" t="str">
        <f t="shared" si="38"/>
        <v>Fraction of Eligible Industrial Energy Use Shifted to Electricity</v>
      </c>
      <c r="D738" s="348" t="s">
        <v>796</v>
      </c>
      <c r="E738" t="s">
        <v>850</v>
      </c>
      <c r="F738" t="s">
        <v>797</v>
      </c>
      <c r="G738" s="253" t="s">
        <v>851</v>
      </c>
      <c r="H738" s="18">
        <v>1888</v>
      </c>
      <c r="I738" s="367" t="s">
        <v>670</v>
      </c>
      <c r="J738" s="368" t="str">
        <f>IF(ISBLANK(INDEX('Policy Characteristics'!D:D,MATCH($C738,'Policy Characteristics'!$C:$C,0))),"",INDEX('Policy Characteristics'!D:D,MATCH($C738,'Policy Characteristics'!$C:$C,0)))</f>
        <v>Electrification</v>
      </c>
      <c r="K738" s="354"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4" t="str">
        <f>IF(ISBLANK(INDEX('Policy Characteristics'!I:I,MATCH($C738,'Policy Characteristics'!$C:$C,0))),"",INDEX('Policy Characteristics'!I:I,MATCH($C738,'Policy Characteristics'!$C:$C,0)))</f>
        <v>% of fuel shifted</v>
      </c>
      <c r="P738" s="354"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4" t="str">
        <f>IF(ISBLANK(INDEX('Policy Characteristics'!K:K,MATCH($C738,'Policy Characteristics'!$C:$C,0))),"",INDEX('Policy Characteristics'!K:K,MATCH($C738,'Policy Characteristics'!$C:$C,0)))</f>
        <v>industry-ag-main.html#fuel-switching</v>
      </c>
      <c r="R738" s="354" t="str">
        <f>IF(ISBLANK(INDEX('Policy Characteristics'!L:L,MATCH($C738,'Policy Characteristics'!$C:$C,0))),"",INDEX('Policy Characteristics'!L:L,MATCH($C738,'Policy Characteristics'!$C:$C,0)))</f>
        <v>industry-elec-and-hydrogen.html</v>
      </c>
    </row>
    <row r="739" spans="1:18" ht="20" customHeight="1">
      <c r="A739" s="354" t="str">
        <f>IF(ISBLANK(INDEX('Policy Characteristics'!A:A,MATCH($C739,'Policy Characteristics'!$C:$C,0))),"",INDEX('Policy Characteristics'!A:A,MATCH($C739,'Policy Characteristics'!$C:$C,0)))</f>
        <v>Industry</v>
      </c>
      <c r="B739" s="366" t="str">
        <f>IF(ISBLANK(INDEX('Policy Characteristics'!B:B,MATCH($C739,'Policy Characteristics'!$C:$C,0))),"",INDEX('Policy Characteristics'!B:B,MATCH($C739,'Policy Characteristics'!$C:$C,0)))</f>
        <v>Electrification</v>
      </c>
      <c r="C739" s="354" t="str">
        <f t="shared" si="38"/>
        <v>Fraction of Eligible Industrial Energy Use Shifted to Electricity</v>
      </c>
      <c r="D739" s="348" t="s">
        <v>796</v>
      </c>
      <c r="E739" t="s">
        <v>852</v>
      </c>
      <c r="F739" t="s">
        <v>797</v>
      </c>
      <c r="G739" s="253" t="s">
        <v>852</v>
      </c>
      <c r="H739" s="18">
        <v>1889</v>
      </c>
      <c r="I739" s="367" t="s">
        <v>670</v>
      </c>
      <c r="J739" s="368" t="str">
        <f>IF(ISBLANK(INDEX('Policy Characteristics'!D:D,MATCH($C739,'Policy Characteristics'!$C:$C,0))),"",INDEX('Policy Characteristics'!D:D,MATCH($C739,'Policy Characteristics'!$C:$C,0)))</f>
        <v>Electrification</v>
      </c>
      <c r="K739" s="354"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4" t="str">
        <f>IF(ISBLANK(INDEX('Policy Characteristics'!I:I,MATCH($C739,'Policy Characteristics'!$C:$C,0))),"",INDEX('Policy Characteristics'!I:I,MATCH($C739,'Policy Characteristics'!$C:$C,0)))</f>
        <v>% of fuel shifted</v>
      </c>
      <c r="P739" s="354"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4" t="str">
        <f>IF(ISBLANK(INDEX('Policy Characteristics'!K:K,MATCH($C739,'Policy Characteristics'!$C:$C,0))),"",INDEX('Policy Characteristics'!K:K,MATCH($C739,'Policy Characteristics'!$C:$C,0)))</f>
        <v>industry-ag-main.html#fuel-switching</v>
      </c>
      <c r="R739" s="354" t="str">
        <f>IF(ISBLANK(INDEX('Policy Characteristics'!L:L,MATCH($C739,'Policy Characteristics'!$C:$C,0))),"",INDEX('Policy Characteristics'!L:L,MATCH($C739,'Policy Characteristics'!$C:$C,0)))</f>
        <v>industry-elec-and-hydrogen.html</v>
      </c>
    </row>
    <row r="740" spans="1:18" ht="20" customHeight="1">
      <c r="A740" s="354" t="str">
        <f>IF(ISBLANK(INDEX('Policy Characteristics'!A:A,MATCH($C740,'Policy Characteristics'!$C:$C,0))),"",INDEX('Policy Characteristics'!A:A,MATCH($C740,'Policy Characteristics'!$C:$C,0)))</f>
        <v>Industry</v>
      </c>
      <c r="B740" s="366" t="str">
        <f>IF(ISBLANK(INDEX('Policy Characteristics'!B:B,MATCH($C740,'Policy Characteristics'!$C:$C,0))),"",INDEX('Policy Characteristics'!B:B,MATCH($C740,'Policy Characteristics'!$C:$C,0)))</f>
        <v>Electrification</v>
      </c>
      <c r="C740" s="354" t="str">
        <f t="shared" si="38"/>
        <v>Fraction of Eligible Industrial Energy Use Shifted to Electricity</v>
      </c>
      <c r="D740" s="348" t="s">
        <v>798</v>
      </c>
      <c r="E740" t="s">
        <v>838</v>
      </c>
      <c r="F740" t="s">
        <v>799</v>
      </c>
      <c r="G740" s="253" t="s">
        <v>839</v>
      </c>
      <c r="H740" s="18">
        <v>1890</v>
      </c>
      <c r="I740" s="367" t="s">
        <v>670</v>
      </c>
      <c r="J740" s="368" t="str">
        <f>IF(ISBLANK(INDEX('Policy Characteristics'!D:D,MATCH($C740,'Policy Characteristics'!$C:$C,0))),"",INDEX('Policy Characteristics'!D:D,MATCH($C740,'Policy Characteristics'!$C:$C,0)))</f>
        <v>Electrification</v>
      </c>
      <c r="K740" s="354"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4" t="str">
        <f>IF(ISBLANK(INDEX('Policy Characteristics'!I:I,MATCH($C740,'Policy Characteristics'!$C:$C,0))),"",INDEX('Policy Characteristics'!I:I,MATCH($C740,'Policy Characteristics'!$C:$C,0)))</f>
        <v>% of fuel shifted</v>
      </c>
      <c r="P740" s="354"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4" t="str">
        <f>IF(ISBLANK(INDEX('Policy Characteristics'!K:K,MATCH($C740,'Policy Characteristics'!$C:$C,0))),"",INDEX('Policy Characteristics'!K:K,MATCH($C740,'Policy Characteristics'!$C:$C,0)))</f>
        <v>industry-ag-main.html#fuel-switching</v>
      </c>
      <c r="R740" s="354" t="str">
        <f>IF(ISBLANK(INDEX('Policy Characteristics'!L:L,MATCH($C740,'Policy Characteristics'!$C:$C,0))),"",INDEX('Policy Characteristics'!L:L,MATCH($C740,'Policy Characteristics'!$C:$C,0)))</f>
        <v>industry-elec-and-hydrogen.html</v>
      </c>
    </row>
    <row r="741" spans="1:18" ht="20" customHeight="1">
      <c r="A741" s="354" t="str">
        <f>IF(ISBLANK(INDEX('Policy Characteristics'!A:A,MATCH($C741,'Policy Characteristics'!$C:$C,0))),"",INDEX('Policy Characteristics'!A:A,MATCH($C741,'Policy Characteristics'!$C:$C,0)))</f>
        <v>Industry</v>
      </c>
      <c r="B741" s="366" t="str">
        <f>IF(ISBLANK(INDEX('Policy Characteristics'!B:B,MATCH($C741,'Policy Characteristics'!$C:$C,0))),"",INDEX('Policy Characteristics'!B:B,MATCH($C741,'Policy Characteristics'!$C:$C,0)))</f>
        <v>Electrification</v>
      </c>
      <c r="C741" s="354" t="str">
        <f t="shared" si="38"/>
        <v>Fraction of Eligible Industrial Energy Use Shifted to Electricity</v>
      </c>
      <c r="D741" s="348" t="s">
        <v>798</v>
      </c>
      <c r="E741" t="s">
        <v>840</v>
      </c>
      <c r="F741" t="s">
        <v>799</v>
      </c>
      <c r="G741" s="253" t="s">
        <v>841</v>
      </c>
      <c r="H741" s="18">
        <v>1891</v>
      </c>
      <c r="I741" s="367" t="s">
        <v>670</v>
      </c>
      <c r="J741" s="368" t="str">
        <f>IF(ISBLANK(INDEX('Policy Characteristics'!D:D,MATCH($C741,'Policy Characteristics'!$C:$C,0))),"",INDEX('Policy Characteristics'!D:D,MATCH($C741,'Policy Characteristics'!$C:$C,0)))</f>
        <v>Electrification</v>
      </c>
      <c r="K741" s="354"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4" t="str">
        <f>IF(ISBLANK(INDEX('Policy Characteristics'!I:I,MATCH($C741,'Policy Characteristics'!$C:$C,0))),"",INDEX('Policy Characteristics'!I:I,MATCH($C741,'Policy Characteristics'!$C:$C,0)))</f>
        <v>% of fuel shifted</v>
      </c>
      <c r="P741" s="354"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4" t="str">
        <f>IF(ISBLANK(INDEX('Policy Characteristics'!K:K,MATCH($C741,'Policy Characteristics'!$C:$C,0))),"",INDEX('Policy Characteristics'!K:K,MATCH($C741,'Policy Characteristics'!$C:$C,0)))</f>
        <v>industry-ag-main.html#fuel-switching</v>
      </c>
      <c r="R741" s="354" t="str">
        <f>IF(ISBLANK(INDEX('Policy Characteristics'!L:L,MATCH($C741,'Policy Characteristics'!$C:$C,0))),"",INDEX('Policy Characteristics'!L:L,MATCH($C741,'Policy Characteristics'!$C:$C,0)))</f>
        <v>industry-elec-and-hydrogen.html</v>
      </c>
    </row>
    <row r="742" spans="1:18" ht="20" customHeight="1">
      <c r="A742" s="354" t="str">
        <f>IF(ISBLANK(INDEX('Policy Characteristics'!A:A,MATCH($C742,'Policy Characteristics'!$C:$C,0))),"",INDEX('Policy Characteristics'!A:A,MATCH($C742,'Policy Characteristics'!$C:$C,0)))</f>
        <v>Industry</v>
      </c>
      <c r="B742" s="366" t="str">
        <f>IF(ISBLANK(INDEX('Policy Characteristics'!B:B,MATCH($C742,'Policy Characteristics'!$C:$C,0))),"",INDEX('Policy Characteristics'!B:B,MATCH($C742,'Policy Characteristics'!$C:$C,0)))</f>
        <v>Electrification</v>
      </c>
      <c r="C742" s="354" t="str">
        <f t="shared" si="38"/>
        <v>Fraction of Eligible Industrial Energy Use Shifted to Electricity</v>
      </c>
      <c r="D742" s="348" t="s">
        <v>798</v>
      </c>
      <c r="E742" t="s">
        <v>842</v>
      </c>
      <c r="F742" t="s">
        <v>799</v>
      </c>
      <c r="G742" s="253" t="s">
        <v>843</v>
      </c>
      <c r="H742" s="18">
        <v>1892</v>
      </c>
      <c r="I742" s="367" t="s">
        <v>670</v>
      </c>
      <c r="J742" s="368" t="str">
        <f>IF(ISBLANK(INDEX('Policy Characteristics'!D:D,MATCH($C742,'Policy Characteristics'!$C:$C,0))),"",INDEX('Policy Characteristics'!D:D,MATCH($C742,'Policy Characteristics'!$C:$C,0)))</f>
        <v>Electrification</v>
      </c>
      <c r="K742" s="354"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4" t="str">
        <f>IF(ISBLANK(INDEX('Policy Characteristics'!I:I,MATCH($C742,'Policy Characteristics'!$C:$C,0))),"",INDEX('Policy Characteristics'!I:I,MATCH($C742,'Policy Characteristics'!$C:$C,0)))</f>
        <v>% of fuel shifted</v>
      </c>
      <c r="P742" s="354"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4" t="str">
        <f>IF(ISBLANK(INDEX('Policy Characteristics'!K:K,MATCH($C742,'Policy Characteristics'!$C:$C,0))),"",INDEX('Policy Characteristics'!K:K,MATCH($C742,'Policy Characteristics'!$C:$C,0)))</f>
        <v>industry-ag-main.html#fuel-switching</v>
      </c>
      <c r="R742" s="354" t="str">
        <f>IF(ISBLANK(INDEX('Policy Characteristics'!L:L,MATCH($C742,'Policy Characteristics'!$C:$C,0))),"",INDEX('Policy Characteristics'!L:L,MATCH($C742,'Policy Characteristics'!$C:$C,0)))</f>
        <v>industry-elec-and-hydrogen.html</v>
      </c>
    </row>
    <row r="743" spans="1:18" ht="20" customHeight="1">
      <c r="A743" s="354" t="str">
        <f>IF(ISBLANK(INDEX('Policy Characteristics'!A:A,MATCH($C743,'Policy Characteristics'!$C:$C,0))),"",INDEX('Policy Characteristics'!A:A,MATCH($C743,'Policy Characteristics'!$C:$C,0)))</f>
        <v>Industry</v>
      </c>
      <c r="B743" s="366" t="str">
        <f>IF(ISBLANK(INDEX('Policy Characteristics'!B:B,MATCH($C743,'Policy Characteristics'!$C:$C,0))),"",INDEX('Policy Characteristics'!B:B,MATCH($C743,'Policy Characteristics'!$C:$C,0)))</f>
        <v>Electrification</v>
      </c>
      <c r="C743" s="354" t="str">
        <f t="shared" si="38"/>
        <v>Fraction of Eligible Industrial Energy Use Shifted to Electricity</v>
      </c>
      <c r="D743" s="348" t="s">
        <v>798</v>
      </c>
      <c r="E743" t="s">
        <v>844</v>
      </c>
      <c r="F743" t="s">
        <v>799</v>
      </c>
      <c r="G743" s="253" t="s">
        <v>845</v>
      </c>
      <c r="H743" s="18">
        <v>1893</v>
      </c>
      <c r="I743" s="367" t="s">
        <v>670</v>
      </c>
      <c r="J743" s="368" t="str">
        <f>IF(ISBLANK(INDEX('Policy Characteristics'!D:D,MATCH($C743,'Policy Characteristics'!$C:$C,0))),"",INDEX('Policy Characteristics'!D:D,MATCH($C743,'Policy Characteristics'!$C:$C,0)))</f>
        <v>Electrification</v>
      </c>
      <c r="K743" s="354"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4" t="str">
        <f>IF(ISBLANK(INDEX('Policy Characteristics'!I:I,MATCH($C743,'Policy Characteristics'!$C:$C,0))),"",INDEX('Policy Characteristics'!I:I,MATCH($C743,'Policy Characteristics'!$C:$C,0)))</f>
        <v>% of fuel shifted</v>
      </c>
      <c r="P743" s="354"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4" t="str">
        <f>IF(ISBLANK(INDEX('Policy Characteristics'!K:K,MATCH($C743,'Policy Characteristics'!$C:$C,0))),"",INDEX('Policy Characteristics'!K:K,MATCH($C743,'Policy Characteristics'!$C:$C,0)))</f>
        <v>industry-ag-main.html#fuel-switching</v>
      </c>
      <c r="R743" s="354" t="str">
        <f>IF(ISBLANK(INDEX('Policy Characteristics'!L:L,MATCH($C743,'Policy Characteristics'!$C:$C,0))),"",INDEX('Policy Characteristics'!L:L,MATCH($C743,'Policy Characteristics'!$C:$C,0)))</f>
        <v>industry-elec-and-hydrogen.html</v>
      </c>
    </row>
    <row r="744" spans="1:18" ht="20" customHeight="1">
      <c r="A744" s="354" t="str">
        <f>IF(ISBLANK(INDEX('Policy Characteristics'!A:A,MATCH($C744,'Policy Characteristics'!$C:$C,0))),"",INDEX('Policy Characteristics'!A:A,MATCH($C744,'Policy Characteristics'!$C:$C,0)))</f>
        <v>Industry</v>
      </c>
      <c r="B744" s="366" t="str">
        <f>IF(ISBLANK(INDEX('Policy Characteristics'!B:B,MATCH($C744,'Policy Characteristics'!$C:$C,0))),"",INDEX('Policy Characteristics'!B:B,MATCH($C744,'Policy Characteristics'!$C:$C,0)))</f>
        <v>Electrification</v>
      </c>
      <c r="C744" s="354" t="str">
        <f t="shared" si="38"/>
        <v>Fraction of Eligible Industrial Energy Use Shifted to Electricity</v>
      </c>
      <c r="D744" s="348" t="s">
        <v>798</v>
      </c>
      <c r="E744" t="s">
        <v>846</v>
      </c>
      <c r="F744" t="s">
        <v>799</v>
      </c>
      <c r="G744" s="253" t="s">
        <v>847</v>
      </c>
      <c r="H744" s="18">
        <v>1894</v>
      </c>
      <c r="I744" s="367" t="s">
        <v>670</v>
      </c>
      <c r="J744" s="368" t="str">
        <f>IF(ISBLANK(INDEX('Policy Characteristics'!D:D,MATCH($C744,'Policy Characteristics'!$C:$C,0))),"",INDEX('Policy Characteristics'!D:D,MATCH($C744,'Policy Characteristics'!$C:$C,0)))</f>
        <v>Electrification</v>
      </c>
      <c r="K744" s="354"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4" t="str">
        <f>IF(ISBLANK(INDEX('Policy Characteristics'!I:I,MATCH($C744,'Policy Characteristics'!$C:$C,0))),"",INDEX('Policy Characteristics'!I:I,MATCH($C744,'Policy Characteristics'!$C:$C,0)))</f>
        <v>% of fuel shifted</v>
      </c>
      <c r="P744" s="354"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4" t="str">
        <f>IF(ISBLANK(INDEX('Policy Characteristics'!K:K,MATCH($C744,'Policy Characteristics'!$C:$C,0))),"",INDEX('Policy Characteristics'!K:K,MATCH($C744,'Policy Characteristics'!$C:$C,0)))</f>
        <v>industry-ag-main.html#fuel-switching</v>
      </c>
      <c r="R744" s="354" t="str">
        <f>IF(ISBLANK(INDEX('Policy Characteristics'!L:L,MATCH($C744,'Policy Characteristics'!$C:$C,0))),"",INDEX('Policy Characteristics'!L:L,MATCH($C744,'Policy Characteristics'!$C:$C,0)))</f>
        <v>industry-elec-and-hydrogen.html</v>
      </c>
    </row>
    <row r="745" spans="1:18" ht="20" customHeight="1">
      <c r="A745" s="354" t="str">
        <f>IF(ISBLANK(INDEX('Policy Characteristics'!A:A,MATCH($C745,'Policy Characteristics'!$C:$C,0))),"",INDEX('Policy Characteristics'!A:A,MATCH($C745,'Policy Characteristics'!$C:$C,0)))</f>
        <v>Industry</v>
      </c>
      <c r="B745" s="366" t="str">
        <f>IF(ISBLANK(INDEX('Policy Characteristics'!B:B,MATCH($C745,'Policy Characteristics'!$C:$C,0))),"",INDEX('Policy Characteristics'!B:B,MATCH($C745,'Policy Characteristics'!$C:$C,0)))</f>
        <v>Electrification</v>
      </c>
      <c r="C745" s="354" t="str">
        <f t="shared" si="38"/>
        <v>Fraction of Eligible Industrial Energy Use Shifted to Electricity</v>
      </c>
      <c r="D745" s="348" t="s">
        <v>798</v>
      </c>
      <c r="E745" t="s">
        <v>848</v>
      </c>
      <c r="F745" t="s">
        <v>799</v>
      </c>
      <c r="G745" s="253" t="s">
        <v>849</v>
      </c>
      <c r="H745" s="18">
        <v>1895</v>
      </c>
      <c r="I745" s="367" t="s">
        <v>670</v>
      </c>
      <c r="J745" s="368" t="str">
        <f>IF(ISBLANK(INDEX('Policy Characteristics'!D:D,MATCH($C745,'Policy Characteristics'!$C:$C,0))),"",INDEX('Policy Characteristics'!D:D,MATCH($C745,'Policy Characteristics'!$C:$C,0)))</f>
        <v>Electrification</v>
      </c>
      <c r="K745" s="354"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4" t="str">
        <f>IF(ISBLANK(INDEX('Policy Characteristics'!I:I,MATCH($C745,'Policy Characteristics'!$C:$C,0))),"",INDEX('Policy Characteristics'!I:I,MATCH($C745,'Policy Characteristics'!$C:$C,0)))</f>
        <v>% of fuel shifted</v>
      </c>
      <c r="P745" s="354"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4" t="str">
        <f>IF(ISBLANK(INDEX('Policy Characteristics'!K:K,MATCH($C745,'Policy Characteristics'!$C:$C,0))),"",INDEX('Policy Characteristics'!K:K,MATCH($C745,'Policy Characteristics'!$C:$C,0)))</f>
        <v>industry-ag-main.html#fuel-switching</v>
      </c>
      <c r="R745" s="354" t="str">
        <f>IF(ISBLANK(INDEX('Policy Characteristics'!L:L,MATCH($C745,'Policy Characteristics'!$C:$C,0))),"",INDEX('Policy Characteristics'!L:L,MATCH($C745,'Policy Characteristics'!$C:$C,0)))</f>
        <v>industry-elec-and-hydrogen.html</v>
      </c>
    </row>
    <row r="746" spans="1:18" ht="20" customHeight="1">
      <c r="A746" s="354" t="str">
        <f>IF(ISBLANK(INDEX('Policy Characteristics'!A:A,MATCH($C746,'Policy Characteristics'!$C:$C,0))),"",INDEX('Policy Characteristics'!A:A,MATCH($C746,'Policy Characteristics'!$C:$C,0)))</f>
        <v>Industry</v>
      </c>
      <c r="B746" s="366" t="str">
        <f>IF(ISBLANK(INDEX('Policy Characteristics'!B:B,MATCH($C746,'Policy Characteristics'!$C:$C,0))),"",INDEX('Policy Characteristics'!B:B,MATCH($C746,'Policy Characteristics'!$C:$C,0)))</f>
        <v>Electrification</v>
      </c>
      <c r="C746" s="354" t="str">
        <f t="shared" si="38"/>
        <v>Fraction of Eligible Industrial Energy Use Shifted to Electricity</v>
      </c>
      <c r="D746" s="348" t="s">
        <v>798</v>
      </c>
      <c r="E746" t="s">
        <v>850</v>
      </c>
      <c r="F746" t="s">
        <v>799</v>
      </c>
      <c r="G746" s="253" t="s">
        <v>851</v>
      </c>
      <c r="H746" s="18">
        <v>1896</v>
      </c>
      <c r="I746" s="367" t="s">
        <v>670</v>
      </c>
      <c r="J746" s="368" t="str">
        <f>IF(ISBLANK(INDEX('Policy Characteristics'!D:D,MATCH($C746,'Policy Characteristics'!$C:$C,0))),"",INDEX('Policy Characteristics'!D:D,MATCH($C746,'Policy Characteristics'!$C:$C,0)))</f>
        <v>Electrification</v>
      </c>
      <c r="K746" s="354"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4" t="str">
        <f>IF(ISBLANK(INDEX('Policy Characteristics'!I:I,MATCH($C746,'Policy Characteristics'!$C:$C,0))),"",INDEX('Policy Characteristics'!I:I,MATCH($C746,'Policy Characteristics'!$C:$C,0)))</f>
        <v>% of fuel shifted</v>
      </c>
      <c r="P746" s="354"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4" t="str">
        <f>IF(ISBLANK(INDEX('Policy Characteristics'!K:K,MATCH($C746,'Policy Characteristics'!$C:$C,0))),"",INDEX('Policy Characteristics'!K:K,MATCH($C746,'Policy Characteristics'!$C:$C,0)))</f>
        <v>industry-ag-main.html#fuel-switching</v>
      </c>
      <c r="R746" s="354" t="str">
        <f>IF(ISBLANK(INDEX('Policy Characteristics'!L:L,MATCH($C746,'Policy Characteristics'!$C:$C,0))),"",INDEX('Policy Characteristics'!L:L,MATCH($C746,'Policy Characteristics'!$C:$C,0)))</f>
        <v>industry-elec-and-hydrogen.html</v>
      </c>
    </row>
    <row r="747" spans="1:18" ht="20" customHeight="1">
      <c r="A747" s="354" t="str">
        <f>IF(ISBLANK(INDEX('Policy Characteristics'!A:A,MATCH($C747,'Policy Characteristics'!$C:$C,0))),"",INDEX('Policy Characteristics'!A:A,MATCH($C747,'Policy Characteristics'!$C:$C,0)))</f>
        <v>Industry</v>
      </c>
      <c r="B747" s="366" t="str">
        <f>IF(ISBLANK(INDEX('Policy Characteristics'!B:B,MATCH($C747,'Policy Characteristics'!$C:$C,0))),"",INDEX('Policy Characteristics'!B:B,MATCH($C747,'Policy Characteristics'!$C:$C,0)))</f>
        <v>Electrification</v>
      </c>
      <c r="C747" s="354" t="str">
        <f t="shared" si="38"/>
        <v>Fraction of Eligible Industrial Energy Use Shifted to Electricity</v>
      </c>
      <c r="D747" s="348" t="s">
        <v>798</v>
      </c>
      <c r="E747" t="s">
        <v>852</v>
      </c>
      <c r="F747" t="s">
        <v>799</v>
      </c>
      <c r="G747" s="253" t="s">
        <v>852</v>
      </c>
      <c r="H747" s="18">
        <v>1897</v>
      </c>
      <c r="I747" s="367" t="s">
        <v>670</v>
      </c>
      <c r="J747" s="368" t="str">
        <f>IF(ISBLANK(INDEX('Policy Characteristics'!D:D,MATCH($C747,'Policy Characteristics'!$C:$C,0))),"",INDEX('Policy Characteristics'!D:D,MATCH($C747,'Policy Characteristics'!$C:$C,0)))</f>
        <v>Electrification</v>
      </c>
      <c r="K747" s="354"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4" t="str">
        <f>IF(ISBLANK(INDEX('Policy Characteristics'!I:I,MATCH($C747,'Policy Characteristics'!$C:$C,0))),"",INDEX('Policy Characteristics'!I:I,MATCH($C747,'Policy Characteristics'!$C:$C,0)))</f>
        <v>% of fuel shifted</v>
      </c>
      <c r="P747" s="354"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4" t="str">
        <f>IF(ISBLANK(INDEX('Policy Characteristics'!K:K,MATCH($C747,'Policy Characteristics'!$C:$C,0))),"",INDEX('Policy Characteristics'!K:K,MATCH($C747,'Policy Characteristics'!$C:$C,0)))</f>
        <v>industry-ag-main.html#fuel-switching</v>
      </c>
      <c r="R747" s="354" t="str">
        <f>IF(ISBLANK(INDEX('Policy Characteristics'!L:L,MATCH($C747,'Policy Characteristics'!$C:$C,0))),"",INDEX('Policy Characteristics'!L:L,MATCH($C747,'Policy Characteristics'!$C:$C,0)))</f>
        <v>industry-elec-and-hydrogen.html</v>
      </c>
    </row>
    <row r="748" spans="1:18" ht="20" customHeight="1">
      <c r="A748" s="354" t="str">
        <f>IF(ISBLANK(INDEX('Policy Characteristics'!A:A,MATCH($C748,'Policy Characteristics'!$C:$C,0))),"",INDEX('Policy Characteristics'!A:A,MATCH($C748,'Policy Characteristics'!$C:$C,0)))</f>
        <v>Industry</v>
      </c>
      <c r="B748" s="366" t="str">
        <f>IF(ISBLANK(INDEX('Policy Characteristics'!B:B,MATCH($C748,'Policy Characteristics'!$C:$C,0))),"",INDEX('Policy Characteristics'!B:B,MATCH($C748,'Policy Characteristics'!$C:$C,0)))</f>
        <v>Electrification</v>
      </c>
      <c r="C748" s="354" t="str">
        <f t="shared" si="38"/>
        <v>Fraction of Eligible Industrial Energy Use Shifted to Electricity</v>
      </c>
      <c r="D748" s="348" t="s">
        <v>800</v>
      </c>
      <c r="E748" t="s">
        <v>838</v>
      </c>
      <c r="F748" t="s">
        <v>801</v>
      </c>
      <c r="G748" s="253" t="s">
        <v>839</v>
      </c>
      <c r="H748" s="18">
        <v>1898</v>
      </c>
      <c r="I748" s="367" t="s">
        <v>670</v>
      </c>
      <c r="J748" s="368" t="str">
        <f>IF(ISBLANK(INDEX('Policy Characteristics'!D:D,MATCH($C748,'Policy Characteristics'!$C:$C,0))),"",INDEX('Policy Characteristics'!D:D,MATCH($C748,'Policy Characteristics'!$C:$C,0)))</f>
        <v>Electrification</v>
      </c>
      <c r="K748" s="354"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4" t="str">
        <f>IF(ISBLANK(INDEX('Policy Characteristics'!I:I,MATCH($C748,'Policy Characteristics'!$C:$C,0))),"",INDEX('Policy Characteristics'!I:I,MATCH($C748,'Policy Characteristics'!$C:$C,0)))</f>
        <v>% of fuel shifted</v>
      </c>
      <c r="P748" s="354"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4" t="str">
        <f>IF(ISBLANK(INDEX('Policy Characteristics'!K:K,MATCH($C748,'Policy Characteristics'!$C:$C,0))),"",INDEX('Policy Characteristics'!K:K,MATCH($C748,'Policy Characteristics'!$C:$C,0)))</f>
        <v>industry-ag-main.html#fuel-switching</v>
      </c>
      <c r="R748" s="354" t="str">
        <f>IF(ISBLANK(INDEX('Policy Characteristics'!L:L,MATCH($C748,'Policy Characteristics'!$C:$C,0))),"",INDEX('Policy Characteristics'!L:L,MATCH($C748,'Policy Characteristics'!$C:$C,0)))</f>
        <v>industry-elec-and-hydrogen.html</v>
      </c>
    </row>
    <row r="749" spans="1:18" ht="20" customHeight="1">
      <c r="A749" s="354" t="str">
        <f>IF(ISBLANK(INDEX('Policy Characteristics'!A:A,MATCH($C749,'Policy Characteristics'!$C:$C,0))),"",INDEX('Policy Characteristics'!A:A,MATCH($C749,'Policy Characteristics'!$C:$C,0)))</f>
        <v>Industry</v>
      </c>
      <c r="B749" s="366" t="str">
        <f>IF(ISBLANK(INDEX('Policy Characteristics'!B:B,MATCH($C749,'Policy Characteristics'!$C:$C,0))),"",INDEX('Policy Characteristics'!B:B,MATCH($C749,'Policy Characteristics'!$C:$C,0)))</f>
        <v>Electrification</v>
      </c>
      <c r="C749" s="354" t="str">
        <f t="shared" ref="C749:C800" si="39">C$684</f>
        <v>Fraction of Eligible Industrial Energy Use Shifted to Electricity</v>
      </c>
      <c r="D749" s="348" t="s">
        <v>800</v>
      </c>
      <c r="E749" t="s">
        <v>840</v>
      </c>
      <c r="F749" t="s">
        <v>801</v>
      </c>
      <c r="G749" s="253" t="s">
        <v>841</v>
      </c>
      <c r="H749" s="18">
        <v>1899</v>
      </c>
      <c r="I749" s="367" t="s">
        <v>670</v>
      </c>
      <c r="J749" s="368" t="str">
        <f>IF(ISBLANK(INDEX('Policy Characteristics'!D:D,MATCH($C749,'Policy Characteristics'!$C:$C,0))),"",INDEX('Policy Characteristics'!D:D,MATCH($C749,'Policy Characteristics'!$C:$C,0)))</f>
        <v>Electrification</v>
      </c>
      <c r="K749" s="354"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4" t="str">
        <f>IF(ISBLANK(INDEX('Policy Characteristics'!I:I,MATCH($C749,'Policy Characteristics'!$C:$C,0))),"",INDEX('Policy Characteristics'!I:I,MATCH($C749,'Policy Characteristics'!$C:$C,0)))</f>
        <v>% of fuel shifted</v>
      </c>
      <c r="P749" s="354"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4" t="str">
        <f>IF(ISBLANK(INDEX('Policy Characteristics'!K:K,MATCH($C749,'Policy Characteristics'!$C:$C,0))),"",INDEX('Policy Characteristics'!K:K,MATCH($C749,'Policy Characteristics'!$C:$C,0)))</f>
        <v>industry-ag-main.html#fuel-switching</v>
      </c>
      <c r="R749" s="354" t="str">
        <f>IF(ISBLANK(INDEX('Policy Characteristics'!L:L,MATCH($C749,'Policy Characteristics'!$C:$C,0))),"",INDEX('Policy Characteristics'!L:L,MATCH($C749,'Policy Characteristics'!$C:$C,0)))</f>
        <v>industry-elec-and-hydrogen.html</v>
      </c>
    </row>
    <row r="750" spans="1:18" ht="20" customHeight="1">
      <c r="A750" s="354" t="str">
        <f>IF(ISBLANK(INDEX('Policy Characteristics'!A:A,MATCH($C750,'Policy Characteristics'!$C:$C,0))),"",INDEX('Policy Characteristics'!A:A,MATCH($C750,'Policy Characteristics'!$C:$C,0)))</f>
        <v>Industry</v>
      </c>
      <c r="B750" s="366" t="str">
        <f>IF(ISBLANK(INDEX('Policy Characteristics'!B:B,MATCH($C750,'Policy Characteristics'!$C:$C,0))),"",INDEX('Policy Characteristics'!B:B,MATCH($C750,'Policy Characteristics'!$C:$C,0)))</f>
        <v>Electrification</v>
      </c>
      <c r="C750" s="354" t="str">
        <f t="shared" si="39"/>
        <v>Fraction of Eligible Industrial Energy Use Shifted to Electricity</v>
      </c>
      <c r="D750" s="348" t="s">
        <v>800</v>
      </c>
      <c r="E750" t="s">
        <v>842</v>
      </c>
      <c r="F750" t="s">
        <v>801</v>
      </c>
      <c r="G750" s="253" t="s">
        <v>843</v>
      </c>
      <c r="H750" s="18">
        <v>1900</v>
      </c>
      <c r="I750" s="367" t="s">
        <v>670</v>
      </c>
      <c r="J750" s="368" t="str">
        <f>IF(ISBLANK(INDEX('Policy Characteristics'!D:D,MATCH($C750,'Policy Characteristics'!$C:$C,0))),"",INDEX('Policy Characteristics'!D:D,MATCH($C750,'Policy Characteristics'!$C:$C,0)))</f>
        <v>Electrification</v>
      </c>
      <c r="K750" s="354"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4" t="str">
        <f>IF(ISBLANK(INDEX('Policy Characteristics'!I:I,MATCH($C750,'Policy Characteristics'!$C:$C,0))),"",INDEX('Policy Characteristics'!I:I,MATCH($C750,'Policy Characteristics'!$C:$C,0)))</f>
        <v>% of fuel shifted</v>
      </c>
      <c r="P750" s="354"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4" t="str">
        <f>IF(ISBLANK(INDEX('Policy Characteristics'!K:K,MATCH($C750,'Policy Characteristics'!$C:$C,0))),"",INDEX('Policy Characteristics'!K:K,MATCH($C750,'Policy Characteristics'!$C:$C,0)))</f>
        <v>industry-ag-main.html#fuel-switching</v>
      </c>
      <c r="R750" s="354" t="str">
        <f>IF(ISBLANK(INDEX('Policy Characteristics'!L:L,MATCH($C750,'Policy Characteristics'!$C:$C,0))),"",INDEX('Policy Characteristics'!L:L,MATCH($C750,'Policy Characteristics'!$C:$C,0)))</f>
        <v>industry-elec-and-hydrogen.html</v>
      </c>
    </row>
    <row r="751" spans="1:18" ht="20" customHeight="1">
      <c r="A751" s="354" t="str">
        <f>IF(ISBLANK(INDEX('Policy Characteristics'!A:A,MATCH($C751,'Policy Characteristics'!$C:$C,0))),"",INDEX('Policy Characteristics'!A:A,MATCH($C751,'Policy Characteristics'!$C:$C,0)))</f>
        <v>Industry</v>
      </c>
      <c r="B751" s="366" t="str">
        <f>IF(ISBLANK(INDEX('Policy Characteristics'!B:B,MATCH($C751,'Policy Characteristics'!$C:$C,0))),"",INDEX('Policy Characteristics'!B:B,MATCH($C751,'Policy Characteristics'!$C:$C,0)))</f>
        <v>Electrification</v>
      </c>
      <c r="C751" s="354" t="str">
        <f t="shared" si="39"/>
        <v>Fraction of Eligible Industrial Energy Use Shifted to Electricity</v>
      </c>
      <c r="D751" s="348" t="s">
        <v>800</v>
      </c>
      <c r="E751" t="s">
        <v>844</v>
      </c>
      <c r="F751" t="s">
        <v>801</v>
      </c>
      <c r="G751" s="253" t="s">
        <v>845</v>
      </c>
      <c r="H751" s="18">
        <v>1901</v>
      </c>
      <c r="I751" s="367" t="s">
        <v>670</v>
      </c>
      <c r="J751" s="368" t="str">
        <f>IF(ISBLANK(INDEX('Policy Characteristics'!D:D,MATCH($C751,'Policy Characteristics'!$C:$C,0))),"",INDEX('Policy Characteristics'!D:D,MATCH($C751,'Policy Characteristics'!$C:$C,0)))</f>
        <v>Electrification</v>
      </c>
      <c r="K751" s="354"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4" t="str">
        <f>IF(ISBLANK(INDEX('Policy Characteristics'!I:I,MATCH($C751,'Policy Characteristics'!$C:$C,0))),"",INDEX('Policy Characteristics'!I:I,MATCH($C751,'Policy Characteristics'!$C:$C,0)))</f>
        <v>% of fuel shifted</v>
      </c>
      <c r="P751" s="354"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4" t="str">
        <f>IF(ISBLANK(INDEX('Policy Characteristics'!K:K,MATCH($C751,'Policy Characteristics'!$C:$C,0))),"",INDEX('Policy Characteristics'!K:K,MATCH($C751,'Policy Characteristics'!$C:$C,0)))</f>
        <v>industry-ag-main.html#fuel-switching</v>
      </c>
      <c r="R751" s="354" t="str">
        <f>IF(ISBLANK(INDEX('Policy Characteristics'!L:L,MATCH($C751,'Policy Characteristics'!$C:$C,0))),"",INDEX('Policy Characteristics'!L:L,MATCH($C751,'Policy Characteristics'!$C:$C,0)))</f>
        <v>industry-elec-and-hydrogen.html</v>
      </c>
    </row>
    <row r="752" spans="1:18" ht="20" customHeight="1">
      <c r="A752" s="354" t="str">
        <f>IF(ISBLANK(INDEX('Policy Characteristics'!A:A,MATCH($C752,'Policy Characteristics'!$C:$C,0))),"",INDEX('Policy Characteristics'!A:A,MATCH($C752,'Policy Characteristics'!$C:$C,0)))</f>
        <v>Industry</v>
      </c>
      <c r="B752" s="366" t="str">
        <f>IF(ISBLANK(INDEX('Policy Characteristics'!B:B,MATCH($C752,'Policy Characteristics'!$C:$C,0))),"",INDEX('Policy Characteristics'!B:B,MATCH($C752,'Policy Characteristics'!$C:$C,0)))</f>
        <v>Electrification</v>
      </c>
      <c r="C752" s="354" t="str">
        <f t="shared" si="39"/>
        <v>Fraction of Eligible Industrial Energy Use Shifted to Electricity</v>
      </c>
      <c r="D752" s="348" t="s">
        <v>800</v>
      </c>
      <c r="E752" t="s">
        <v>846</v>
      </c>
      <c r="F752" t="s">
        <v>801</v>
      </c>
      <c r="G752" s="253" t="s">
        <v>847</v>
      </c>
      <c r="H752" s="18">
        <v>1902</v>
      </c>
      <c r="I752" s="367" t="s">
        <v>670</v>
      </c>
      <c r="J752" s="368" t="str">
        <f>IF(ISBLANK(INDEX('Policy Characteristics'!D:D,MATCH($C752,'Policy Characteristics'!$C:$C,0))),"",INDEX('Policy Characteristics'!D:D,MATCH($C752,'Policy Characteristics'!$C:$C,0)))</f>
        <v>Electrification</v>
      </c>
      <c r="K752" s="354"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4" t="str">
        <f>IF(ISBLANK(INDEX('Policy Characteristics'!I:I,MATCH($C752,'Policy Characteristics'!$C:$C,0))),"",INDEX('Policy Characteristics'!I:I,MATCH($C752,'Policy Characteristics'!$C:$C,0)))</f>
        <v>% of fuel shifted</v>
      </c>
      <c r="P752" s="354"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4" t="str">
        <f>IF(ISBLANK(INDEX('Policy Characteristics'!K:K,MATCH($C752,'Policy Characteristics'!$C:$C,0))),"",INDEX('Policy Characteristics'!K:K,MATCH($C752,'Policy Characteristics'!$C:$C,0)))</f>
        <v>industry-ag-main.html#fuel-switching</v>
      </c>
      <c r="R752" s="354" t="str">
        <f>IF(ISBLANK(INDEX('Policy Characteristics'!L:L,MATCH($C752,'Policy Characteristics'!$C:$C,0))),"",INDEX('Policy Characteristics'!L:L,MATCH($C752,'Policy Characteristics'!$C:$C,0)))</f>
        <v>industry-elec-and-hydrogen.html</v>
      </c>
    </row>
    <row r="753" spans="1:18" ht="20" customHeight="1">
      <c r="A753" s="354" t="str">
        <f>IF(ISBLANK(INDEX('Policy Characteristics'!A:A,MATCH($C753,'Policy Characteristics'!$C:$C,0))),"",INDEX('Policy Characteristics'!A:A,MATCH($C753,'Policy Characteristics'!$C:$C,0)))</f>
        <v>Industry</v>
      </c>
      <c r="B753" s="366" t="str">
        <f>IF(ISBLANK(INDEX('Policy Characteristics'!B:B,MATCH($C753,'Policy Characteristics'!$C:$C,0))),"",INDEX('Policy Characteristics'!B:B,MATCH($C753,'Policy Characteristics'!$C:$C,0)))</f>
        <v>Electrification</v>
      </c>
      <c r="C753" s="354" t="str">
        <f t="shared" si="39"/>
        <v>Fraction of Eligible Industrial Energy Use Shifted to Electricity</v>
      </c>
      <c r="D753" s="348" t="s">
        <v>800</v>
      </c>
      <c r="E753" t="s">
        <v>848</v>
      </c>
      <c r="F753" t="s">
        <v>801</v>
      </c>
      <c r="G753" s="253" t="s">
        <v>849</v>
      </c>
      <c r="H753" s="18">
        <v>1903</v>
      </c>
      <c r="I753" s="367" t="s">
        <v>670</v>
      </c>
      <c r="J753" s="368" t="str">
        <f>IF(ISBLANK(INDEX('Policy Characteristics'!D:D,MATCH($C753,'Policy Characteristics'!$C:$C,0))),"",INDEX('Policy Characteristics'!D:D,MATCH($C753,'Policy Characteristics'!$C:$C,0)))</f>
        <v>Electrification</v>
      </c>
      <c r="K753" s="354"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4" t="str">
        <f>IF(ISBLANK(INDEX('Policy Characteristics'!I:I,MATCH($C753,'Policy Characteristics'!$C:$C,0))),"",INDEX('Policy Characteristics'!I:I,MATCH($C753,'Policy Characteristics'!$C:$C,0)))</f>
        <v>% of fuel shifted</v>
      </c>
      <c r="P753" s="354"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4" t="str">
        <f>IF(ISBLANK(INDEX('Policy Characteristics'!K:K,MATCH($C753,'Policy Characteristics'!$C:$C,0))),"",INDEX('Policy Characteristics'!K:K,MATCH($C753,'Policy Characteristics'!$C:$C,0)))</f>
        <v>industry-ag-main.html#fuel-switching</v>
      </c>
      <c r="R753" s="354" t="str">
        <f>IF(ISBLANK(INDEX('Policy Characteristics'!L:L,MATCH($C753,'Policy Characteristics'!$C:$C,0))),"",INDEX('Policy Characteristics'!L:L,MATCH($C753,'Policy Characteristics'!$C:$C,0)))</f>
        <v>industry-elec-and-hydrogen.html</v>
      </c>
    </row>
    <row r="754" spans="1:18" ht="20" customHeight="1">
      <c r="A754" s="354" t="str">
        <f>IF(ISBLANK(INDEX('Policy Characteristics'!A:A,MATCH($C754,'Policy Characteristics'!$C:$C,0))),"",INDEX('Policy Characteristics'!A:A,MATCH($C754,'Policy Characteristics'!$C:$C,0)))</f>
        <v>Industry</v>
      </c>
      <c r="B754" s="366" t="str">
        <f>IF(ISBLANK(INDEX('Policy Characteristics'!B:B,MATCH($C754,'Policy Characteristics'!$C:$C,0))),"",INDEX('Policy Characteristics'!B:B,MATCH($C754,'Policy Characteristics'!$C:$C,0)))</f>
        <v>Electrification</v>
      </c>
      <c r="C754" s="354" t="str">
        <f t="shared" si="39"/>
        <v>Fraction of Eligible Industrial Energy Use Shifted to Electricity</v>
      </c>
      <c r="D754" s="348" t="s">
        <v>800</v>
      </c>
      <c r="E754" t="s">
        <v>850</v>
      </c>
      <c r="F754" t="s">
        <v>801</v>
      </c>
      <c r="G754" s="253" t="s">
        <v>851</v>
      </c>
      <c r="H754" s="18">
        <v>1904</v>
      </c>
      <c r="I754" s="367" t="s">
        <v>670</v>
      </c>
      <c r="J754" s="368" t="str">
        <f>IF(ISBLANK(INDEX('Policy Characteristics'!D:D,MATCH($C754,'Policy Characteristics'!$C:$C,0))),"",INDEX('Policy Characteristics'!D:D,MATCH($C754,'Policy Characteristics'!$C:$C,0)))</f>
        <v>Electrification</v>
      </c>
      <c r="K754" s="354"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4" t="str">
        <f>IF(ISBLANK(INDEX('Policy Characteristics'!I:I,MATCH($C754,'Policy Characteristics'!$C:$C,0))),"",INDEX('Policy Characteristics'!I:I,MATCH($C754,'Policy Characteristics'!$C:$C,0)))</f>
        <v>% of fuel shifted</v>
      </c>
      <c r="P754" s="354"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4" t="str">
        <f>IF(ISBLANK(INDEX('Policy Characteristics'!K:K,MATCH($C754,'Policy Characteristics'!$C:$C,0))),"",INDEX('Policy Characteristics'!K:K,MATCH($C754,'Policy Characteristics'!$C:$C,0)))</f>
        <v>industry-ag-main.html#fuel-switching</v>
      </c>
      <c r="R754" s="354" t="str">
        <f>IF(ISBLANK(INDEX('Policy Characteristics'!L:L,MATCH($C754,'Policy Characteristics'!$C:$C,0))),"",INDEX('Policy Characteristics'!L:L,MATCH($C754,'Policy Characteristics'!$C:$C,0)))</f>
        <v>industry-elec-and-hydrogen.html</v>
      </c>
    </row>
    <row r="755" spans="1:18" ht="20" customHeight="1">
      <c r="A755" s="354" t="str">
        <f>IF(ISBLANK(INDEX('Policy Characteristics'!A:A,MATCH($C755,'Policy Characteristics'!$C:$C,0))),"",INDEX('Policy Characteristics'!A:A,MATCH($C755,'Policy Characteristics'!$C:$C,0)))</f>
        <v>Industry</v>
      </c>
      <c r="B755" s="366" t="str">
        <f>IF(ISBLANK(INDEX('Policy Characteristics'!B:B,MATCH($C755,'Policy Characteristics'!$C:$C,0))),"",INDEX('Policy Characteristics'!B:B,MATCH($C755,'Policy Characteristics'!$C:$C,0)))</f>
        <v>Electrification</v>
      </c>
      <c r="C755" s="354" t="str">
        <f t="shared" si="39"/>
        <v>Fraction of Eligible Industrial Energy Use Shifted to Electricity</v>
      </c>
      <c r="D755" s="348" t="s">
        <v>800</v>
      </c>
      <c r="E755" t="s">
        <v>852</v>
      </c>
      <c r="F755" t="s">
        <v>801</v>
      </c>
      <c r="G755" s="253" t="s">
        <v>852</v>
      </c>
      <c r="H755" s="18">
        <v>1905</v>
      </c>
      <c r="I755" s="367" t="s">
        <v>670</v>
      </c>
      <c r="J755" s="368" t="str">
        <f>IF(ISBLANK(INDEX('Policy Characteristics'!D:D,MATCH($C755,'Policy Characteristics'!$C:$C,0))),"",INDEX('Policy Characteristics'!D:D,MATCH($C755,'Policy Characteristics'!$C:$C,0)))</f>
        <v>Electrification</v>
      </c>
      <c r="K755" s="354"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4" t="str">
        <f>IF(ISBLANK(INDEX('Policy Characteristics'!I:I,MATCH($C755,'Policy Characteristics'!$C:$C,0))),"",INDEX('Policy Characteristics'!I:I,MATCH($C755,'Policy Characteristics'!$C:$C,0)))</f>
        <v>% of fuel shifted</v>
      </c>
      <c r="P755" s="354"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4" t="str">
        <f>IF(ISBLANK(INDEX('Policy Characteristics'!K:K,MATCH($C755,'Policy Characteristics'!$C:$C,0))),"",INDEX('Policy Characteristics'!K:K,MATCH($C755,'Policy Characteristics'!$C:$C,0)))</f>
        <v>industry-ag-main.html#fuel-switching</v>
      </c>
      <c r="R755" s="354" t="str">
        <f>IF(ISBLANK(INDEX('Policy Characteristics'!L:L,MATCH($C755,'Policy Characteristics'!$C:$C,0))),"",INDEX('Policy Characteristics'!L:L,MATCH($C755,'Policy Characteristics'!$C:$C,0)))</f>
        <v>industry-elec-and-hydrogen.html</v>
      </c>
    </row>
    <row r="756" spans="1:18" ht="20" customHeight="1">
      <c r="A756" s="354" t="str">
        <f>IF(ISBLANK(INDEX('Policy Characteristics'!A:A,MATCH($C756,'Policy Characteristics'!$C:$C,0))),"",INDEX('Policy Characteristics'!A:A,MATCH($C756,'Policy Characteristics'!$C:$C,0)))</f>
        <v>Industry</v>
      </c>
      <c r="B756" s="366" t="str">
        <f>IF(ISBLANK(INDEX('Policy Characteristics'!B:B,MATCH($C756,'Policy Characteristics'!$C:$C,0))),"",INDEX('Policy Characteristics'!B:B,MATCH($C756,'Policy Characteristics'!$C:$C,0)))</f>
        <v>Electrification</v>
      </c>
      <c r="C756" s="354" t="str">
        <f t="shared" si="39"/>
        <v>Fraction of Eligible Industrial Energy Use Shifted to Electricity</v>
      </c>
      <c r="D756" s="348" t="s">
        <v>802</v>
      </c>
      <c r="E756" t="s">
        <v>838</v>
      </c>
      <c r="F756" t="s">
        <v>803</v>
      </c>
      <c r="G756" s="253" t="s">
        <v>839</v>
      </c>
      <c r="H756" s="18">
        <v>1906</v>
      </c>
      <c r="I756" s="367" t="s">
        <v>670</v>
      </c>
      <c r="J756" s="368" t="str">
        <f>IF(ISBLANK(INDEX('Policy Characteristics'!D:D,MATCH($C756,'Policy Characteristics'!$C:$C,0))),"",INDEX('Policy Characteristics'!D:D,MATCH($C756,'Policy Characteristics'!$C:$C,0)))</f>
        <v>Electrification</v>
      </c>
      <c r="K756" s="354"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4" t="str">
        <f>IF(ISBLANK(INDEX('Policy Characteristics'!I:I,MATCH($C756,'Policy Characteristics'!$C:$C,0))),"",INDEX('Policy Characteristics'!I:I,MATCH($C756,'Policy Characteristics'!$C:$C,0)))</f>
        <v>% of fuel shifted</v>
      </c>
      <c r="P756" s="354"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4" t="str">
        <f>IF(ISBLANK(INDEX('Policy Characteristics'!K:K,MATCH($C756,'Policy Characteristics'!$C:$C,0))),"",INDEX('Policy Characteristics'!K:K,MATCH($C756,'Policy Characteristics'!$C:$C,0)))</f>
        <v>industry-ag-main.html#fuel-switching</v>
      </c>
      <c r="R756" s="354" t="str">
        <f>IF(ISBLANK(INDEX('Policy Characteristics'!L:L,MATCH($C756,'Policy Characteristics'!$C:$C,0))),"",INDEX('Policy Characteristics'!L:L,MATCH($C756,'Policy Characteristics'!$C:$C,0)))</f>
        <v>industry-elec-and-hydrogen.html</v>
      </c>
    </row>
    <row r="757" spans="1:18" ht="20" customHeight="1">
      <c r="A757" s="354" t="str">
        <f>IF(ISBLANK(INDEX('Policy Characteristics'!A:A,MATCH($C757,'Policy Characteristics'!$C:$C,0))),"",INDEX('Policy Characteristics'!A:A,MATCH($C757,'Policy Characteristics'!$C:$C,0)))</f>
        <v>Industry</v>
      </c>
      <c r="B757" s="366" t="str">
        <f>IF(ISBLANK(INDEX('Policy Characteristics'!B:B,MATCH($C757,'Policy Characteristics'!$C:$C,0))),"",INDEX('Policy Characteristics'!B:B,MATCH($C757,'Policy Characteristics'!$C:$C,0)))</f>
        <v>Electrification</v>
      </c>
      <c r="C757" s="354" t="str">
        <f t="shared" si="39"/>
        <v>Fraction of Eligible Industrial Energy Use Shifted to Electricity</v>
      </c>
      <c r="D757" s="348" t="s">
        <v>802</v>
      </c>
      <c r="E757" t="s">
        <v>840</v>
      </c>
      <c r="F757" t="s">
        <v>803</v>
      </c>
      <c r="G757" s="253" t="s">
        <v>841</v>
      </c>
      <c r="H757" s="18">
        <v>1907</v>
      </c>
      <c r="I757" s="367" t="s">
        <v>670</v>
      </c>
      <c r="J757" s="368" t="str">
        <f>IF(ISBLANK(INDEX('Policy Characteristics'!D:D,MATCH($C757,'Policy Characteristics'!$C:$C,0))),"",INDEX('Policy Characteristics'!D:D,MATCH($C757,'Policy Characteristics'!$C:$C,0)))</f>
        <v>Electrification</v>
      </c>
      <c r="K757" s="354"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4" t="str">
        <f>IF(ISBLANK(INDEX('Policy Characteristics'!I:I,MATCH($C757,'Policy Characteristics'!$C:$C,0))),"",INDEX('Policy Characteristics'!I:I,MATCH($C757,'Policy Characteristics'!$C:$C,0)))</f>
        <v>% of fuel shifted</v>
      </c>
      <c r="P757" s="354"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4" t="str">
        <f>IF(ISBLANK(INDEX('Policy Characteristics'!K:K,MATCH($C757,'Policy Characteristics'!$C:$C,0))),"",INDEX('Policy Characteristics'!K:K,MATCH($C757,'Policy Characteristics'!$C:$C,0)))</f>
        <v>industry-ag-main.html#fuel-switching</v>
      </c>
      <c r="R757" s="354" t="str">
        <f>IF(ISBLANK(INDEX('Policy Characteristics'!L:L,MATCH($C757,'Policy Characteristics'!$C:$C,0))),"",INDEX('Policy Characteristics'!L:L,MATCH($C757,'Policy Characteristics'!$C:$C,0)))</f>
        <v>industry-elec-and-hydrogen.html</v>
      </c>
    </row>
    <row r="758" spans="1:18" ht="20" customHeight="1">
      <c r="A758" s="354" t="str">
        <f>IF(ISBLANK(INDEX('Policy Characteristics'!A:A,MATCH($C758,'Policy Characteristics'!$C:$C,0))),"",INDEX('Policy Characteristics'!A:A,MATCH($C758,'Policy Characteristics'!$C:$C,0)))</f>
        <v>Industry</v>
      </c>
      <c r="B758" s="366" t="str">
        <f>IF(ISBLANK(INDEX('Policy Characteristics'!B:B,MATCH($C758,'Policy Characteristics'!$C:$C,0))),"",INDEX('Policy Characteristics'!B:B,MATCH($C758,'Policy Characteristics'!$C:$C,0)))</f>
        <v>Electrification</v>
      </c>
      <c r="C758" s="354" t="str">
        <f t="shared" si="39"/>
        <v>Fraction of Eligible Industrial Energy Use Shifted to Electricity</v>
      </c>
      <c r="D758" s="348" t="s">
        <v>802</v>
      </c>
      <c r="E758" t="s">
        <v>842</v>
      </c>
      <c r="F758" t="s">
        <v>803</v>
      </c>
      <c r="G758" s="253" t="s">
        <v>843</v>
      </c>
      <c r="H758" s="18">
        <v>1908</v>
      </c>
      <c r="I758" s="367" t="s">
        <v>670</v>
      </c>
      <c r="J758" s="368" t="str">
        <f>IF(ISBLANK(INDEX('Policy Characteristics'!D:D,MATCH($C758,'Policy Characteristics'!$C:$C,0))),"",INDEX('Policy Characteristics'!D:D,MATCH($C758,'Policy Characteristics'!$C:$C,0)))</f>
        <v>Electrification</v>
      </c>
      <c r="K758" s="354"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4" t="str">
        <f>IF(ISBLANK(INDEX('Policy Characteristics'!I:I,MATCH($C758,'Policy Characteristics'!$C:$C,0))),"",INDEX('Policy Characteristics'!I:I,MATCH($C758,'Policy Characteristics'!$C:$C,0)))</f>
        <v>% of fuel shifted</v>
      </c>
      <c r="P758" s="354"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4" t="str">
        <f>IF(ISBLANK(INDEX('Policy Characteristics'!K:K,MATCH($C758,'Policy Characteristics'!$C:$C,0))),"",INDEX('Policy Characteristics'!K:K,MATCH($C758,'Policy Characteristics'!$C:$C,0)))</f>
        <v>industry-ag-main.html#fuel-switching</v>
      </c>
      <c r="R758" s="354" t="str">
        <f>IF(ISBLANK(INDEX('Policy Characteristics'!L:L,MATCH($C758,'Policy Characteristics'!$C:$C,0))),"",INDEX('Policy Characteristics'!L:L,MATCH($C758,'Policy Characteristics'!$C:$C,0)))</f>
        <v>industry-elec-and-hydrogen.html</v>
      </c>
    </row>
    <row r="759" spans="1:18" ht="20" customHeight="1">
      <c r="A759" s="354" t="str">
        <f>IF(ISBLANK(INDEX('Policy Characteristics'!A:A,MATCH($C759,'Policy Characteristics'!$C:$C,0))),"",INDEX('Policy Characteristics'!A:A,MATCH($C759,'Policy Characteristics'!$C:$C,0)))</f>
        <v>Industry</v>
      </c>
      <c r="B759" s="366" t="str">
        <f>IF(ISBLANK(INDEX('Policy Characteristics'!B:B,MATCH($C759,'Policy Characteristics'!$C:$C,0))),"",INDEX('Policy Characteristics'!B:B,MATCH($C759,'Policy Characteristics'!$C:$C,0)))</f>
        <v>Electrification</v>
      </c>
      <c r="C759" s="354" t="str">
        <f t="shared" si="39"/>
        <v>Fraction of Eligible Industrial Energy Use Shifted to Electricity</v>
      </c>
      <c r="D759" s="348" t="s">
        <v>802</v>
      </c>
      <c r="E759" t="s">
        <v>844</v>
      </c>
      <c r="F759" t="s">
        <v>803</v>
      </c>
      <c r="G759" s="253" t="s">
        <v>845</v>
      </c>
      <c r="H759" s="18">
        <v>1909</v>
      </c>
      <c r="I759" s="367" t="s">
        <v>670</v>
      </c>
      <c r="J759" s="368" t="str">
        <f>IF(ISBLANK(INDEX('Policy Characteristics'!D:D,MATCH($C759,'Policy Characteristics'!$C:$C,0))),"",INDEX('Policy Characteristics'!D:D,MATCH($C759,'Policy Characteristics'!$C:$C,0)))</f>
        <v>Electrification</v>
      </c>
      <c r="K759" s="354"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4" t="str">
        <f>IF(ISBLANK(INDEX('Policy Characteristics'!I:I,MATCH($C759,'Policy Characteristics'!$C:$C,0))),"",INDEX('Policy Characteristics'!I:I,MATCH($C759,'Policy Characteristics'!$C:$C,0)))</f>
        <v>% of fuel shifted</v>
      </c>
      <c r="P759" s="354"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4" t="str">
        <f>IF(ISBLANK(INDEX('Policy Characteristics'!K:K,MATCH($C759,'Policy Characteristics'!$C:$C,0))),"",INDEX('Policy Characteristics'!K:K,MATCH($C759,'Policy Characteristics'!$C:$C,0)))</f>
        <v>industry-ag-main.html#fuel-switching</v>
      </c>
      <c r="R759" s="354" t="str">
        <f>IF(ISBLANK(INDEX('Policy Characteristics'!L:L,MATCH($C759,'Policy Characteristics'!$C:$C,0))),"",INDEX('Policy Characteristics'!L:L,MATCH($C759,'Policy Characteristics'!$C:$C,0)))</f>
        <v>industry-elec-and-hydrogen.html</v>
      </c>
    </row>
    <row r="760" spans="1:18" ht="20" customHeight="1">
      <c r="A760" s="354" t="str">
        <f>IF(ISBLANK(INDEX('Policy Characteristics'!A:A,MATCH($C760,'Policy Characteristics'!$C:$C,0))),"",INDEX('Policy Characteristics'!A:A,MATCH($C760,'Policy Characteristics'!$C:$C,0)))</f>
        <v>Industry</v>
      </c>
      <c r="B760" s="366" t="str">
        <f>IF(ISBLANK(INDEX('Policy Characteristics'!B:B,MATCH($C760,'Policy Characteristics'!$C:$C,0))),"",INDEX('Policy Characteristics'!B:B,MATCH($C760,'Policy Characteristics'!$C:$C,0)))</f>
        <v>Electrification</v>
      </c>
      <c r="C760" s="354" t="str">
        <f t="shared" si="39"/>
        <v>Fraction of Eligible Industrial Energy Use Shifted to Electricity</v>
      </c>
      <c r="D760" s="348" t="s">
        <v>802</v>
      </c>
      <c r="E760" t="s">
        <v>846</v>
      </c>
      <c r="F760" t="s">
        <v>803</v>
      </c>
      <c r="G760" s="253" t="s">
        <v>847</v>
      </c>
      <c r="H760" s="18">
        <v>1910</v>
      </c>
      <c r="I760" s="367" t="s">
        <v>670</v>
      </c>
      <c r="J760" s="368" t="str">
        <f>IF(ISBLANK(INDEX('Policy Characteristics'!D:D,MATCH($C760,'Policy Characteristics'!$C:$C,0))),"",INDEX('Policy Characteristics'!D:D,MATCH($C760,'Policy Characteristics'!$C:$C,0)))</f>
        <v>Electrification</v>
      </c>
      <c r="K760" s="354"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4" t="str">
        <f>IF(ISBLANK(INDEX('Policy Characteristics'!I:I,MATCH($C760,'Policy Characteristics'!$C:$C,0))),"",INDEX('Policy Characteristics'!I:I,MATCH($C760,'Policy Characteristics'!$C:$C,0)))</f>
        <v>% of fuel shifted</v>
      </c>
      <c r="P760" s="354"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4" t="str">
        <f>IF(ISBLANK(INDEX('Policy Characteristics'!K:K,MATCH($C760,'Policy Characteristics'!$C:$C,0))),"",INDEX('Policy Characteristics'!K:K,MATCH($C760,'Policy Characteristics'!$C:$C,0)))</f>
        <v>industry-ag-main.html#fuel-switching</v>
      </c>
      <c r="R760" s="354" t="str">
        <f>IF(ISBLANK(INDEX('Policy Characteristics'!L:L,MATCH($C760,'Policy Characteristics'!$C:$C,0))),"",INDEX('Policy Characteristics'!L:L,MATCH($C760,'Policy Characteristics'!$C:$C,0)))</f>
        <v>industry-elec-and-hydrogen.html</v>
      </c>
    </row>
    <row r="761" spans="1:18" ht="20" customHeight="1">
      <c r="A761" s="354" t="str">
        <f>IF(ISBLANK(INDEX('Policy Characteristics'!A:A,MATCH($C761,'Policy Characteristics'!$C:$C,0))),"",INDEX('Policy Characteristics'!A:A,MATCH($C761,'Policy Characteristics'!$C:$C,0)))</f>
        <v>Industry</v>
      </c>
      <c r="B761" s="366" t="str">
        <f>IF(ISBLANK(INDEX('Policy Characteristics'!B:B,MATCH($C761,'Policy Characteristics'!$C:$C,0))),"",INDEX('Policy Characteristics'!B:B,MATCH($C761,'Policy Characteristics'!$C:$C,0)))</f>
        <v>Electrification</v>
      </c>
      <c r="C761" s="354" t="str">
        <f t="shared" si="39"/>
        <v>Fraction of Eligible Industrial Energy Use Shifted to Electricity</v>
      </c>
      <c r="D761" s="348" t="s">
        <v>802</v>
      </c>
      <c r="E761" t="s">
        <v>848</v>
      </c>
      <c r="F761" t="s">
        <v>803</v>
      </c>
      <c r="G761" s="253" t="s">
        <v>849</v>
      </c>
      <c r="H761" s="18">
        <v>1911</v>
      </c>
      <c r="I761" s="367" t="s">
        <v>670</v>
      </c>
      <c r="J761" s="368" t="str">
        <f>IF(ISBLANK(INDEX('Policy Characteristics'!D:D,MATCH($C761,'Policy Characteristics'!$C:$C,0))),"",INDEX('Policy Characteristics'!D:D,MATCH($C761,'Policy Characteristics'!$C:$C,0)))</f>
        <v>Electrification</v>
      </c>
      <c r="K761" s="354"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4" t="str">
        <f>IF(ISBLANK(INDEX('Policy Characteristics'!I:I,MATCH($C761,'Policy Characteristics'!$C:$C,0))),"",INDEX('Policy Characteristics'!I:I,MATCH($C761,'Policy Characteristics'!$C:$C,0)))</f>
        <v>% of fuel shifted</v>
      </c>
      <c r="P761" s="354"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4" t="str">
        <f>IF(ISBLANK(INDEX('Policy Characteristics'!K:K,MATCH($C761,'Policy Characteristics'!$C:$C,0))),"",INDEX('Policy Characteristics'!K:K,MATCH($C761,'Policy Characteristics'!$C:$C,0)))</f>
        <v>industry-ag-main.html#fuel-switching</v>
      </c>
      <c r="R761" s="354" t="str">
        <f>IF(ISBLANK(INDEX('Policy Characteristics'!L:L,MATCH($C761,'Policy Characteristics'!$C:$C,0))),"",INDEX('Policy Characteristics'!L:L,MATCH($C761,'Policy Characteristics'!$C:$C,0)))</f>
        <v>industry-elec-and-hydrogen.html</v>
      </c>
    </row>
    <row r="762" spans="1:18" ht="20" customHeight="1">
      <c r="A762" s="354" t="str">
        <f>IF(ISBLANK(INDEX('Policy Characteristics'!A:A,MATCH($C762,'Policy Characteristics'!$C:$C,0))),"",INDEX('Policy Characteristics'!A:A,MATCH($C762,'Policy Characteristics'!$C:$C,0)))</f>
        <v>Industry</v>
      </c>
      <c r="B762" s="366" t="str">
        <f>IF(ISBLANK(INDEX('Policy Characteristics'!B:B,MATCH($C762,'Policy Characteristics'!$C:$C,0))),"",INDEX('Policy Characteristics'!B:B,MATCH($C762,'Policy Characteristics'!$C:$C,0)))</f>
        <v>Electrification</v>
      </c>
      <c r="C762" s="354" t="str">
        <f t="shared" si="39"/>
        <v>Fraction of Eligible Industrial Energy Use Shifted to Electricity</v>
      </c>
      <c r="D762" s="348" t="s">
        <v>802</v>
      </c>
      <c r="E762" t="s">
        <v>850</v>
      </c>
      <c r="F762" t="s">
        <v>803</v>
      </c>
      <c r="G762" s="253" t="s">
        <v>851</v>
      </c>
      <c r="H762" s="18">
        <v>1912</v>
      </c>
      <c r="I762" s="367" t="s">
        <v>670</v>
      </c>
      <c r="J762" s="368" t="str">
        <f>IF(ISBLANK(INDEX('Policy Characteristics'!D:D,MATCH($C762,'Policy Characteristics'!$C:$C,0))),"",INDEX('Policy Characteristics'!D:D,MATCH($C762,'Policy Characteristics'!$C:$C,0)))</f>
        <v>Electrification</v>
      </c>
      <c r="K762" s="354"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4" t="str">
        <f>IF(ISBLANK(INDEX('Policy Characteristics'!I:I,MATCH($C762,'Policy Characteristics'!$C:$C,0))),"",INDEX('Policy Characteristics'!I:I,MATCH($C762,'Policy Characteristics'!$C:$C,0)))</f>
        <v>% of fuel shifted</v>
      </c>
      <c r="P762" s="354"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4" t="str">
        <f>IF(ISBLANK(INDEX('Policy Characteristics'!K:K,MATCH($C762,'Policy Characteristics'!$C:$C,0))),"",INDEX('Policy Characteristics'!K:K,MATCH($C762,'Policy Characteristics'!$C:$C,0)))</f>
        <v>industry-ag-main.html#fuel-switching</v>
      </c>
      <c r="R762" s="354" t="str">
        <f>IF(ISBLANK(INDEX('Policy Characteristics'!L:L,MATCH($C762,'Policy Characteristics'!$C:$C,0))),"",INDEX('Policy Characteristics'!L:L,MATCH($C762,'Policy Characteristics'!$C:$C,0)))</f>
        <v>industry-elec-and-hydrogen.html</v>
      </c>
    </row>
    <row r="763" spans="1:18" ht="20" customHeight="1">
      <c r="A763" s="354" t="str">
        <f>IF(ISBLANK(INDEX('Policy Characteristics'!A:A,MATCH($C763,'Policy Characteristics'!$C:$C,0))),"",INDEX('Policy Characteristics'!A:A,MATCH($C763,'Policy Characteristics'!$C:$C,0)))</f>
        <v>Industry</v>
      </c>
      <c r="B763" s="366" t="str">
        <f>IF(ISBLANK(INDEX('Policy Characteristics'!B:B,MATCH($C763,'Policy Characteristics'!$C:$C,0))),"",INDEX('Policy Characteristics'!B:B,MATCH($C763,'Policy Characteristics'!$C:$C,0)))</f>
        <v>Electrification</v>
      </c>
      <c r="C763" s="354" t="str">
        <f t="shared" si="39"/>
        <v>Fraction of Eligible Industrial Energy Use Shifted to Electricity</v>
      </c>
      <c r="D763" s="348" t="s">
        <v>802</v>
      </c>
      <c r="E763" t="s">
        <v>852</v>
      </c>
      <c r="F763" t="s">
        <v>803</v>
      </c>
      <c r="G763" s="253" t="s">
        <v>852</v>
      </c>
      <c r="H763" s="18">
        <v>1913</v>
      </c>
      <c r="I763" s="367" t="s">
        <v>670</v>
      </c>
      <c r="J763" s="368" t="str">
        <f>IF(ISBLANK(INDEX('Policy Characteristics'!D:D,MATCH($C763,'Policy Characteristics'!$C:$C,0))),"",INDEX('Policy Characteristics'!D:D,MATCH($C763,'Policy Characteristics'!$C:$C,0)))</f>
        <v>Electrification</v>
      </c>
      <c r="K763" s="354"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4" t="str">
        <f>IF(ISBLANK(INDEX('Policy Characteristics'!I:I,MATCH($C763,'Policy Characteristics'!$C:$C,0))),"",INDEX('Policy Characteristics'!I:I,MATCH($C763,'Policy Characteristics'!$C:$C,0)))</f>
        <v>% of fuel shifted</v>
      </c>
      <c r="P763" s="354"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4" t="str">
        <f>IF(ISBLANK(INDEX('Policy Characteristics'!K:K,MATCH($C763,'Policy Characteristics'!$C:$C,0))),"",INDEX('Policy Characteristics'!K:K,MATCH($C763,'Policy Characteristics'!$C:$C,0)))</f>
        <v>industry-ag-main.html#fuel-switching</v>
      </c>
      <c r="R763" s="354" t="str">
        <f>IF(ISBLANK(INDEX('Policy Characteristics'!L:L,MATCH($C763,'Policy Characteristics'!$C:$C,0))),"",INDEX('Policy Characteristics'!L:L,MATCH($C763,'Policy Characteristics'!$C:$C,0)))</f>
        <v>industry-elec-and-hydrogen.html</v>
      </c>
    </row>
    <row r="764" spans="1:18" ht="20" customHeight="1">
      <c r="A764" s="354" t="str">
        <f>IF(ISBLANK(INDEX('Policy Characteristics'!A:A,MATCH($C764,'Policy Characteristics'!$C:$C,0))),"",INDEX('Policy Characteristics'!A:A,MATCH($C764,'Policy Characteristics'!$C:$C,0)))</f>
        <v>Industry</v>
      </c>
      <c r="B764" s="366" t="str">
        <f>IF(ISBLANK(INDEX('Policy Characteristics'!B:B,MATCH($C764,'Policy Characteristics'!$C:$C,0))),"",INDEX('Policy Characteristics'!B:B,MATCH($C764,'Policy Characteristics'!$C:$C,0)))</f>
        <v>Electrification</v>
      </c>
      <c r="C764" s="354" t="str">
        <f t="shared" si="39"/>
        <v>Fraction of Eligible Industrial Energy Use Shifted to Electricity</v>
      </c>
      <c r="D764" s="348" t="s">
        <v>804</v>
      </c>
      <c r="E764" t="s">
        <v>838</v>
      </c>
      <c r="F764" t="s">
        <v>805</v>
      </c>
      <c r="G764" s="253" t="s">
        <v>839</v>
      </c>
      <c r="H764" s="18">
        <v>1914</v>
      </c>
      <c r="I764" s="367" t="s">
        <v>670</v>
      </c>
      <c r="J764" s="368" t="str">
        <f>IF(ISBLANK(INDEX('Policy Characteristics'!D:D,MATCH($C764,'Policy Characteristics'!$C:$C,0))),"",INDEX('Policy Characteristics'!D:D,MATCH($C764,'Policy Characteristics'!$C:$C,0)))</f>
        <v>Electrification</v>
      </c>
      <c r="K764" s="354"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4" t="str">
        <f>IF(ISBLANK(INDEX('Policy Characteristics'!I:I,MATCH($C764,'Policy Characteristics'!$C:$C,0))),"",INDEX('Policy Characteristics'!I:I,MATCH($C764,'Policy Characteristics'!$C:$C,0)))</f>
        <v>% of fuel shifted</v>
      </c>
      <c r="P764" s="354"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4" t="str">
        <f>IF(ISBLANK(INDEX('Policy Characteristics'!K:K,MATCH($C764,'Policy Characteristics'!$C:$C,0))),"",INDEX('Policy Characteristics'!K:K,MATCH($C764,'Policy Characteristics'!$C:$C,0)))</f>
        <v>industry-ag-main.html#fuel-switching</v>
      </c>
      <c r="R764" s="354" t="str">
        <f>IF(ISBLANK(INDEX('Policy Characteristics'!L:L,MATCH($C764,'Policy Characteristics'!$C:$C,0))),"",INDEX('Policy Characteristics'!L:L,MATCH($C764,'Policy Characteristics'!$C:$C,0)))</f>
        <v>industry-elec-and-hydrogen.html</v>
      </c>
    </row>
    <row r="765" spans="1:18" ht="20" customHeight="1">
      <c r="A765" s="354" t="str">
        <f>IF(ISBLANK(INDEX('Policy Characteristics'!A:A,MATCH($C765,'Policy Characteristics'!$C:$C,0))),"",INDEX('Policy Characteristics'!A:A,MATCH($C765,'Policy Characteristics'!$C:$C,0)))</f>
        <v>Industry</v>
      </c>
      <c r="B765" s="366" t="str">
        <f>IF(ISBLANK(INDEX('Policy Characteristics'!B:B,MATCH($C765,'Policy Characteristics'!$C:$C,0))),"",INDEX('Policy Characteristics'!B:B,MATCH($C765,'Policy Characteristics'!$C:$C,0)))</f>
        <v>Electrification</v>
      </c>
      <c r="C765" s="354" t="str">
        <f t="shared" si="39"/>
        <v>Fraction of Eligible Industrial Energy Use Shifted to Electricity</v>
      </c>
      <c r="D765" s="348" t="s">
        <v>804</v>
      </c>
      <c r="E765" t="s">
        <v>840</v>
      </c>
      <c r="F765" t="s">
        <v>805</v>
      </c>
      <c r="G765" s="253" t="s">
        <v>841</v>
      </c>
      <c r="H765" s="18">
        <v>1915</v>
      </c>
      <c r="I765" s="367" t="s">
        <v>670</v>
      </c>
      <c r="J765" s="368" t="str">
        <f>IF(ISBLANK(INDEX('Policy Characteristics'!D:D,MATCH($C765,'Policy Characteristics'!$C:$C,0))),"",INDEX('Policy Characteristics'!D:D,MATCH($C765,'Policy Characteristics'!$C:$C,0)))</f>
        <v>Electrification</v>
      </c>
      <c r="K765" s="354"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4" t="str">
        <f>IF(ISBLANK(INDEX('Policy Characteristics'!I:I,MATCH($C765,'Policy Characteristics'!$C:$C,0))),"",INDEX('Policy Characteristics'!I:I,MATCH($C765,'Policy Characteristics'!$C:$C,0)))</f>
        <v>% of fuel shifted</v>
      </c>
      <c r="P765" s="354"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4" t="str">
        <f>IF(ISBLANK(INDEX('Policy Characteristics'!K:K,MATCH($C765,'Policy Characteristics'!$C:$C,0))),"",INDEX('Policy Characteristics'!K:K,MATCH($C765,'Policy Characteristics'!$C:$C,0)))</f>
        <v>industry-ag-main.html#fuel-switching</v>
      </c>
      <c r="R765" s="354" t="str">
        <f>IF(ISBLANK(INDEX('Policy Characteristics'!L:L,MATCH($C765,'Policy Characteristics'!$C:$C,0))),"",INDEX('Policy Characteristics'!L:L,MATCH($C765,'Policy Characteristics'!$C:$C,0)))</f>
        <v>industry-elec-and-hydrogen.html</v>
      </c>
    </row>
    <row r="766" spans="1:18" ht="20" customHeight="1">
      <c r="A766" s="354" t="str">
        <f>IF(ISBLANK(INDEX('Policy Characteristics'!A:A,MATCH($C766,'Policy Characteristics'!$C:$C,0))),"",INDEX('Policy Characteristics'!A:A,MATCH($C766,'Policy Characteristics'!$C:$C,0)))</f>
        <v>Industry</v>
      </c>
      <c r="B766" s="366" t="str">
        <f>IF(ISBLANK(INDEX('Policy Characteristics'!B:B,MATCH($C766,'Policy Characteristics'!$C:$C,0))),"",INDEX('Policy Characteristics'!B:B,MATCH($C766,'Policy Characteristics'!$C:$C,0)))</f>
        <v>Electrification</v>
      </c>
      <c r="C766" s="354" t="str">
        <f t="shared" si="39"/>
        <v>Fraction of Eligible Industrial Energy Use Shifted to Electricity</v>
      </c>
      <c r="D766" s="348" t="s">
        <v>804</v>
      </c>
      <c r="E766" t="s">
        <v>842</v>
      </c>
      <c r="F766" t="s">
        <v>805</v>
      </c>
      <c r="G766" s="253" t="s">
        <v>843</v>
      </c>
      <c r="H766" s="18">
        <v>1916</v>
      </c>
      <c r="I766" s="367" t="s">
        <v>670</v>
      </c>
      <c r="J766" s="368" t="str">
        <f>IF(ISBLANK(INDEX('Policy Characteristics'!D:D,MATCH($C766,'Policy Characteristics'!$C:$C,0))),"",INDEX('Policy Characteristics'!D:D,MATCH($C766,'Policy Characteristics'!$C:$C,0)))</f>
        <v>Electrification</v>
      </c>
      <c r="K766" s="354"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4" t="str">
        <f>IF(ISBLANK(INDEX('Policy Characteristics'!I:I,MATCH($C766,'Policy Characteristics'!$C:$C,0))),"",INDEX('Policy Characteristics'!I:I,MATCH($C766,'Policy Characteristics'!$C:$C,0)))</f>
        <v>% of fuel shifted</v>
      </c>
      <c r="P766" s="354"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4" t="str">
        <f>IF(ISBLANK(INDEX('Policy Characteristics'!K:K,MATCH($C766,'Policy Characteristics'!$C:$C,0))),"",INDEX('Policy Characteristics'!K:K,MATCH($C766,'Policy Characteristics'!$C:$C,0)))</f>
        <v>industry-ag-main.html#fuel-switching</v>
      </c>
      <c r="R766" s="354" t="str">
        <f>IF(ISBLANK(INDEX('Policy Characteristics'!L:L,MATCH($C766,'Policy Characteristics'!$C:$C,0))),"",INDEX('Policy Characteristics'!L:L,MATCH($C766,'Policy Characteristics'!$C:$C,0)))</f>
        <v>industry-elec-and-hydrogen.html</v>
      </c>
    </row>
    <row r="767" spans="1:18" ht="20" customHeight="1">
      <c r="A767" s="354" t="str">
        <f>IF(ISBLANK(INDEX('Policy Characteristics'!A:A,MATCH($C767,'Policy Characteristics'!$C:$C,0))),"",INDEX('Policy Characteristics'!A:A,MATCH($C767,'Policy Characteristics'!$C:$C,0)))</f>
        <v>Industry</v>
      </c>
      <c r="B767" s="366" t="str">
        <f>IF(ISBLANK(INDEX('Policy Characteristics'!B:B,MATCH($C767,'Policy Characteristics'!$C:$C,0))),"",INDEX('Policy Characteristics'!B:B,MATCH($C767,'Policy Characteristics'!$C:$C,0)))</f>
        <v>Electrification</v>
      </c>
      <c r="C767" s="354" t="str">
        <f t="shared" si="39"/>
        <v>Fraction of Eligible Industrial Energy Use Shifted to Electricity</v>
      </c>
      <c r="D767" s="348" t="s">
        <v>804</v>
      </c>
      <c r="E767" t="s">
        <v>844</v>
      </c>
      <c r="F767" t="s">
        <v>805</v>
      </c>
      <c r="G767" s="253" t="s">
        <v>845</v>
      </c>
      <c r="H767" s="18">
        <v>1917</v>
      </c>
      <c r="I767" s="367" t="s">
        <v>670</v>
      </c>
      <c r="J767" s="368" t="str">
        <f>IF(ISBLANK(INDEX('Policy Characteristics'!D:D,MATCH($C767,'Policy Characteristics'!$C:$C,0))),"",INDEX('Policy Characteristics'!D:D,MATCH($C767,'Policy Characteristics'!$C:$C,0)))</f>
        <v>Electrification</v>
      </c>
      <c r="K767" s="354"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4" t="str">
        <f>IF(ISBLANK(INDEX('Policy Characteristics'!I:I,MATCH($C767,'Policy Characteristics'!$C:$C,0))),"",INDEX('Policy Characteristics'!I:I,MATCH($C767,'Policy Characteristics'!$C:$C,0)))</f>
        <v>% of fuel shifted</v>
      </c>
      <c r="P767" s="354"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4" t="str">
        <f>IF(ISBLANK(INDEX('Policy Characteristics'!K:K,MATCH($C767,'Policy Characteristics'!$C:$C,0))),"",INDEX('Policy Characteristics'!K:K,MATCH($C767,'Policy Characteristics'!$C:$C,0)))</f>
        <v>industry-ag-main.html#fuel-switching</v>
      </c>
      <c r="R767" s="354" t="str">
        <f>IF(ISBLANK(INDEX('Policy Characteristics'!L:L,MATCH($C767,'Policy Characteristics'!$C:$C,0))),"",INDEX('Policy Characteristics'!L:L,MATCH($C767,'Policy Characteristics'!$C:$C,0)))</f>
        <v>industry-elec-and-hydrogen.html</v>
      </c>
    </row>
    <row r="768" spans="1:18" ht="20" customHeight="1">
      <c r="A768" s="354" t="str">
        <f>IF(ISBLANK(INDEX('Policy Characteristics'!A:A,MATCH($C768,'Policy Characteristics'!$C:$C,0))),"",INDEX('Policy Characteristics'!A:A,MATCH($C768,'Policy Characteristics'!$C:$C,0)))</f>
        <v>Industry</v>
      </c>
      <c r="B768" s="366" t="str">
        <f>IF(ISBLANK(INDEX('Policy Characteristics'!B:B,MATCH($C768,'Policy Characteristics'!$C:$C,0))),"",INDEX('Policy Characteristics'!B:B,MATCH($C768,'Policy Characteristics'!$C:$C,0)))</f>
        <v>Electrification</v>
      </c>
      <c r="C768" s="354" t="str">
        <f t="shared" si="39"/>
        <v>Fraction of Eligible Industrial Energy Use Shifted to Electricity</v>
      </c>
      <c r="D768" s="348" t="s">
        <v>804</v>
      </c>
      <c r="E768" t="s">
        <v>846</v>
      </c>
      <c r="F768" t="s">
        <v>805</v>
      </c>
      <c r="G768" s="253" t="s">
        <v>847</v>
      </c>
      <c r="H768" s="18">
        <v>1918</v>
      </c>
      <c r="I768" s="367" t="s">
        <v>670</v>
      </c>
      <c r="J768" s="368" t="str">
        <f>IF(ISBLANK(INDEX('Policy Characteristics'!D:D,MATCH($C768,'Policy Characteristics'!$C:$C,0))),"",INDEX('Policy Characteristics'!D:D,MATCH($C768,'Policy Characteristics'!$C:$C,0)))</f>
        <v>Electrification</v>
      </c>
      <c r="K768" s="354"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4" t="str">
        <f>IF(ISBLANK(INDEX('Policy Characteristics'!I:I,MATCH($C768,'Policy Characteristics'!$C:$C,0))),"",INDEX('Policy Characteristics'!I:I,MATCH($C768,'Policy Characteristics'!$C:$C,0)))</f>
        <v>% of fuel shifted</v>
      </c>
      <c r="P768" s="354"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4" t="str">
        <f>IF(ISBLANK(INDEX('Policy Characteristics'!K:K,MATCH($C768,'Policy Characteristics'!$C:$C,0))),"",INDEX('Policy Characteristics'!K:K,MATCH($C768,'Policy Characteristics'!$C:$C,0)))</f>
        <v>industry-ag-main.html#fuel-switching</v>
      </c>
      <c r="R768" s="354" t="str">
        <f>IF(ISBLANK(INDEX('Policy Characteristics'!L:L,MATCH($C768,'Policy Characteristics'!$C:$C,0))),"",INDEX('Policy Characteristics'!L:L,MATCH($C768,'Policy Characteristics'!$C:$C,0)))</f>
        <v>industry-elec-and-hydrogen.html</v>
      </c>
    </row>
    <row r="769" spans="1:18" ht="20" customHeight="1">
      <c r="A769" s="354" t="str">
        <f>IF(ISBLANK(INDEX('Policy Characteristics'!A:A,MATCH($C769,'Policy Characteristics'!$C:$C,0))),"",INDEX('Policy Characteristics'!A:A,MATCH($C769,'Policy Characteristics'!$C:$C,0)))</f>
        <v>Industry</v>
      </c>
      <c r="B769" s="366" t="str">
        <f>IF(ISBLANK(INDEX('Policy Characteristics'!B:B,MATCH($C769,'Policy Characteristics'!$C:$C,0))),"",INDEX('Policy Characteristics'!B:B,MATCH($C769,'Policy Characteristics'!$C:$C,0)))</f>
        <v>Electrification</v>
      </c>
      <c r="C769" s="354" t="str">
        <f t="shared" si="39"/>
        <v>Fraction of Eligible Industrial Energy Use Shifted to Electricity</v>
      </c>
      <c r="D769" s="348" t="s">
        <v>804</v>
      </c>
      <c r="E769" t="s">
        <v>848</v>
      </c>
      <c r="F769" t="s">
        <v>805</v>
      </c>
      <c r="G769" s="253" t="s">
        <v>849</v>
      </c>
      <c r="H769" s="18">
        <v>1919</v>
      </c>
      <c r="I769" s="367" t="s">
        <v>670</v>
      </c>
      <c r="J769" s="368" t="str">
        <f>IF(ISBLANK(INDEX('Policy Characteristics'!D:D,MATCH($C769,'Policy Characteristics'!$C:$C,0))),"",INDEX('Policy Characteristics'!D:D,MATCH($C769,'Policy Characteristics'!$C:$C,0)))</f>
        <v>Electrification</v>
      </c>
      <c r="K769" s="354"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4" t="str">
        <f>IF(ISBLANK(INDEX('Policy Characteristics'!I:I,MATCH($C769,'Policy Characteristics'!$C:$C,0))),"",INDEX('Policy Characteristics'!I:I,MATCH($C769,'Policy Characteristics'!$C:$C,0)))</f>
        <v>% of fuel shifted</v>
      </c>
      <c r="P769" s="354"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4" t="str">
        <f>IF(ISBLANK(INDEX('Policy Characteristics'!K:K,MATCH($C769,'Policy Characteristics'!$C:$C,0))),"",INDEX('Policy Characteristics'!K:K,MATCH($C769,'Policy Characteristics'!$C:$C,0)))</f>
        <v>industry-ag-main.html#fuel-switching</v>
      </c>
      <c r="R769" s="354" t="str">
        <f>IF(ISBLANK(INDEX('Policy Characteristics'!L:L,MATCH($C769,'Policy Characteristics'!$C:$C,0))),"",INDEX('Policy Characteristics'!L:L,MATCH($C769,'Policy Characteristics'!$C:$C,0)))</f>
        <v>industry-elec-and-hydrogen.html</v>
      </c>
    </row>
    <row r="770" spans="1:18" ht="20" customHeight="1">
      <c r="A770" s="354" t="str">
        <f>IF(ISBLANK(INDEX('Policy Characteristics'!A:A,MATCH($C770,'Policy Characteristics'!$C:$C,0))),"",INDEX('Policy Characteristics'!A:A,MATCH($C770,'Policy Characteristics'!$C:$C,0)))</f>
        <v>Industry</v>
      </c>
      <c r="B770" s="366" t="str">
        <f>IF(ISBLANK(INDEX('Policy Characteristics'!B:B,MATCH($C770,'Policy Characteristics'!$C:$C,0))),"",INDEX('Policy Characteristics'!B:B,MATCH($C770,'Policy Characteristics'!$C:$C,0)))</f>
        <v>Electrification</v>
      </c>
      <c r="C770" s="354" t="str">
        <f t="shared" si="39"/>
        <v>Fraction of Eligible Industrial Energy Use Shifted to Electricity</v>
      </c>
      <c r="D770" s="348" t="s">
        <v>804</v>
      </c>
      <c r="E770" t="s">
        <v>850</v>
      </c>
      <c r="F770" t="s">
        <v>805</v>
      </c>
      <c r="G770" s="253" t="s">
        <v>851</v>
      </c>
      <c r="H770" s="18">
        <v>1920</v>
      </c>
      <c r="I770" s="367" t="s">
        <v>670</v>
      </c>
      <c r="J770" s="368" t="str">
        <f>IF(ISBLANK(INDEX('Policy Characteristics'!D:D,MATCH($C770,'Policy Characteristics'!$C:$C,0))),"",INDEX('Policy Characteristics'!D:D,MATCH($C770,'Policy Characteristics'!$C:$C,0)))</f>
        <v>Electrification</v>
      </c>
      <c r="K770" s="354"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4" t="str">
        <f>IF(ISBLANK(INDEX('Policy Characteristics'!I:I,MATCH($C770,'Policy Characteristics'!$C:$C,0))),"",INDEX('Policy Characteristics'!I:I,MATCH($C770,'Policy Characteristics'!$C:$C,0)))</f>
        <v>% of fuel shifted</v>
      </c>
      <c r="P770" s="354"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4" t="str">
        <f>IF(ISBLANK(INDEX('Policy Characteristics'!K:K,MATCH($C770,'Policy Characteristics'!$C:$C,0))),"",INDEX('Policy Characteristics'!K:K,MATCH($C770,'Policy Characteristics'!$C:$C,0)))</f>
        <v>industry-ag-main.html#fuel-switching</v>
      </c>
      <c r="R770" s="354" t="str">
        <f>IF(ISBLANK(INDEX('Policy Characteristics'!L:L,MATCH($C770,'Policy Characteristics'!$C:$C,0))),"",INDEX('Policy Characteristics'!L:L,MATCH($C770,'Policy Characteristics'!$C:$C,0)))</f>
        <v>industry-elec-and-hydrogen.html</v>
      </c>
    </row>
    <row r="771" spans="1:18" ht="20" customHeight="1">
      <c r="A771" s="354" t="str">
        <f>IF(ISBLANK(INDEX('Policy Characteristics'!A:A,MATCH($C771,'Policy Characteristics'!$C:$C,0))),"",INDEX('Policy Characteristics'!A:A,MATCH($C771,'Policy Characteristics'!$C:$C,0)))</f>
        <v>Industry</v>
      </c>
      <c r="B771" s="366" t="str">
        <f>IF(ISBLANK(INDEX('Policy Characteristics'!B:B,MATCH($C771,'Policy Characteristics'!$C:$C,0))),"",INDEX('Policy Characteristics'!B:B,MATCH($C771,'Policy Characteristics'!$C:$C,0)))</f>
        <v>Electrification</v>
      </c>
      <c r="C771" s="354" t="str">
        <f t="shared" si="39"/>
        <v>Fraction of Eligible Industrial Energy Use Shifted to Electricity</v>
      </c>
      <c r="D771" s="348" t="s">
        <v>804</v>
      </c>
      <c r="E771" t="s">
        <v>852</v>
      </c>
      <c r="F771" t="s">
        <v>805</v>
      </c>
      <c r="G771" s="253" t="s">
        <v>852</v>
      </c>
      <c r="H771" s="18">
        <v>1921</v>
      </c>
      <c r="I771" s="367" t="s">
        <v>670</v>
      </c>
      <c r="J771" s="368" t="str">
        <f>IF(ISBLANK(INDEX('Policy Characteristics'!D:D,MATCH($C771,'Policy Characteristics'!$C:$C,0))),"",INDEX('Policy Characteristics'!D:D,MATCH($C771,'Policy Characteristics'!$C:$C,0)))</f>
        <v>Electrification</v>
      </c>
      <c r="K771" s="354"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4" t="str">
        <f>IF(ISBLANK(INDEX('Policy Characteristics'!I:I,MATCH($C771,'Policy Characteristics'!$C:$C,0))),"",INDEX('Policy Characteristics'!I:I,MATCH($C771,'Policy Characteristics'!$C:$C,0)))</f>
        <v>% of fuel shifted</v>
      </c>
      <c r="P771" s="354"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4" t="str">
        <f>IF(ISBLANK(INDEX('Policy Characteristics'!K:K,MATCH($C771,'Policy Characteristics'!$C:$C,0))),"",INDEX('Policy Characteristics'!K:K,MATCH($C771,'Policy Characteristics'!$C:$C,0)))</f>
        <v>industry-ag-main.html#fuel-switching</v>
      </c>
      <c r="R771" s="354" t="str">
        <f>IF(ISBLANK(INDEX('Policy Characteristics'!L:L,MATCH($C771,'Policy Characteristics'!$C:$C,0))),"",INDEX('Policy Characteristics'!L:L,MATCH($C771,'Policy Characteristics'!$C:$C,0)))</f>
        <v>industry-elec-and-hydrogen.html</v>
      </c>
    </row>
    <row r="772" spans="1:18" ht="20" customHeight="1">
      <c r="A772" s="354" t="str">
        <f>IF(ISBLANK(INDEX('Policy Characteristics'!A:A,MATCH($C772,'Policy Characteristics'!$C:$C,0))),"",INDEX('Policy Characteristics'!A:A,MATCH($C772,'Policy Characteristics'!$C:$C,0)))</f>
        <v>Industry</v>
      </c>
      <c r="B772" s="366" t="str">
        <f>IF(ISBLANK(INDEX('Policy Characteristics'!B:B,MATCH($C772,'Policy Characteristics'!$C:$C,0))),"",INDEX('Policy Characteristics'!B:B,MATCH($C772,'Policy Characteristics'!$C:$C,0)))</f>
        <v>Electrification</v>
      </c>
      <c r="C772" s="354" t="str">
        <f t="shared" si="39"/>
        <v>Fraction of Eligible Industrial Energy Use Shifted to Electricity</v>
      </c>
      <c r="D772" s="348" t="s">
        <v>806</v>
      </c>
      <c r="E772" t="s">
        <v>838</v>
      </c>
      <c r="F772" t="s">
        <v>807</v>
      </c>
      <c r="G772" s="253" t="s">
        <v>839</v>
      </c>
      <c r="H772" s="18">
        <v>1922</v>
      </c>
      <c r="I772" s="367" t="s">
        <v>670</v>
      </c>
      <c r="J772" s="368" t="str">
        <f>IF(ISBLANK(INDEX('Policy Characteristics'!D:D,MATCH($C772,'Policy Characteristics'!$C:$C,0))),"",INDEX('Policy Characteristics'!D:D,MATCH($C772,'Policy Characteristics'!$C:$C,0)))</f>
        <v>Electrification</v>
      </c>
      <c r="K772" s="354"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4" t="str">
        <f>IF(ISBLANK(INDEX('Policy Characteristics'!I:I,MATCH($C772,'Policy Characteristics'!$C:$C,0))),"",INDEX('Policy Characteristics'!I:I,MATCH($C772,'Policy Characteristics'!$C:$C,0)))</f>
        <v>% of fuel shifted</v>
      </c>
      <c r="P772" s="354"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4" t="str">
        <f>IF(ISBLANK(INDEX('Policy Characteristics'!K:K,MATCH($C772,'Policy Characteristics'!$C:$C,0))),"",INDEX('Policy Characteristics'!K:K,MATCH($C772,'Policy Characteristics'!$C:$C,0)))</f>
        <v>industry-ag-main.html#fuel-switching</v>
      </c>
      <c r="R772" s="354" t="str">
        <f>IF(ISBLANK(INDEX('Policy Characteristics'!L:L,MATCH($C772,'Policy Characteristics'!$C:$C,0))),"",INDEX('Policy Characteristics'!L:L,MATCH($C772,'Policy Characteristics'!$C:$C,0)))</f>
        <v>industry-elec-and-hydrogen.html</v>
      </c>
    </row>
    <row r="773" spans="1:18" ht="20" customHeight="1">
      <c r="A773" s="354" t="str">
        <f>IF(ISBLANK(INDEX('Policy Characteristics'!A:A,MATCH($C773,'Policy Characteristics'!$C:$C,0))),"",INDEX('Policy Characteristics'!A:A,MATCH($C773,'Policy Characteristics'!$C:$C,0)))</f>
        <v>Industry</v>
      </c>
      <c r="B773" s="366" t="str">
        <f>IF(ISBLANK(INDEX('Policy Characteristics'!B:B,MATCH($C773,'Policy Characteristics'!$C:$C,0))),"",INDEX('Policy Characteristics'!B:B,MATCH($C773,'Policy Characteristics'!$C:$C,0)))</f>
        <v>Electrification</v>
      </c>
      <c r="C773" s="354" t="str">
        <f t="shared" si="39"/>
        <v>Fraction of Eligible Industrial Energy Use Shifted to Electricity</v>
      </c>
      <c r="D773" s="348" t="s">
        <v>806</v>
      </c>
      <c r="E773" t="s">
        <v>840</v>
      </c>
      <c r="F773" t="s">
        <v>807</v>
      </c>
      <c r="G773" s="253" t="s">
        <v>841</v>
      </c>
      <c r="H773" s="18">
        <v>1923</v>
      </c>
      <c r="I773" s="367" t="s">
        <v>670</v>
      </c>
      <c r="J773" s="368" t="str">
        <f>IF(ISBLANK(INDEX('Policy Characteristics'!D:D,MATCH($C773,'Policy Characteristics'!$C:$C,0))),"",INDEX('Policy Characteristics'!D:D,MATCH($C773,'Policy Characteristics'!$C:$C,0)))</f>
        <v>Electrification</v>
      </c>
      <c r="K773" s="354"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4" t="str">
        <f>IF(ISBLANK(INDEX('Policy Characteristics'!I:I,MATCH($C773,'Policy Characteristics'!$C:$C,0))),"",INDEX('Policy Characteristics'!I:I,MATCH($C773,'Policy Characteristics'!$C:$C,0)))</f>
        <v>% of fuel shifted</v>
      </c>
      <c r="P773" s="354"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4" t="str">
        <f>IF(ISBLANK(INDEX('Policy Characteristics'!K:K,MATCH($C773,'Policy Characteristics'!$C:$C,0))),"",INDEX('Policy Characteristics'!K:K,MATCH($C773,'Policy Characteristics'!$C:$C,0)))</f>
        <v>industry-ag-main.html#fuel-switching</v>
      </c>
      <c r="R773" s="354" t="str">
        <f>IF(ISBLANK(INDEX('Policy Characteristics'!L:L,MATCH($C773,'Policy Characteristics'!$C:$C,0))),"",INDEX('Policy Characteristics'!L:L,MATCH($C773,'Policy Characteristics'!$C:$C,0)))</f>
        <v>industry-elec-and-hydrogen.html</v>
      </c>
    </row>
    <row r="774" spans="1:18" ht="20" customHeight="1">
      <c r="A774" s="354" t="str">
        <f>IF(ISBLANK(INDEX('Policy Characteristics'!A:A,MATCH($C774,'Policy Characteristics'!$C:$C,0))),"",INDEX('Policy Characteristics'!A:A,MATCH($C774,'Policy Characteristics'!$C:$C,0)))</f>
        <v>Industry</v>
      </c>
      <c r="B774" s="366" t="str">
        <f>IF(ISBLANK(INDEX('Policy Characteristics'!B:B,MATCH($C774,'Policy Characteristics'!$C:$C,0))),"",INDEX('Policy Characteristics'!B:B,MATCH($C774,'Policy Characteristics'!$C:$C,0)))</f>
        <v>Electrification</v>
      </c>
      <c r="C774" s="354" t="str">
        <f t="shared" si="39"/>
        <v>Fraction of Eligible Industrial Energy Use Shifted to Electricity</v>
      </c>
      <c r="D774" s="348" t="s">
        <v>806</v>
      </c>
      <c r="E774" t="s">
        <v>842</v>
      </c>
      <c r="F774" t="s">
        <v>807</v>
      </c>
      <c r="G774" s="253" t="s">
        <v>843</v>
      </c>
      <c r="H774" s="18">
        <v>1924</v>
      </c>
      <c r="I774" s="367" t="s">
        <v>670</v>
      </c>
      <c r="J774" s="368" t="str">
        <f>IF(ISBLANK(INDEX('Policy Characteristics'!D:D,MATCH($C774,'Policy Characteristics'!$C:$C,0))),"",INDEX('Policy Characteristics'!D:D,MATCH($C774,'Policy Characteristics'!$C:$C,0)))</f>
        <v>Electrification</v>
      </c>
      <c r="K774" s="354"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4" t="str">
        <f>IF(ISBLANK(INDEX('Policy Characteristics'!I:I,MATCH($C774,'Policy Characteristics'!$C:$C,0))),"",INDEX('Policy Characteristics'!I:I,MATCH($C774,'Policy Characteristics'!$C:$C,0)))</f>
        <v>% of fuel shifted</v>
      </c>
      <c r="P774" s="354"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4" t="str">
        <f>IF(ISBLANK(INDEX('Policy Characteristics'!K:K,MATCH($C774,'Policy Characteristics'!$C:$C,0))),"",INDEX('Policy Characteristics'!K:K,MATCH($C774,'Policy Characteristics'!$C:$C,0)))</f>
        <v>industry-ag-main.html#fuel-switching</v>
      </c>
      <c r="R774" s="354" t="str">
        <f>IF(ISBLANK(INDEX('Policy Characteristics'!L:L,MATCH($C774,'Policy Characteristics'!$C:$C,0))),"",INDEX('Policy Characteristics'!L:L,MATCH($C774,'Policy Characteristics'!$C:$C,0)))</f>
        <v>industry-elec-and-hydrogen.html</v>
      </c>
    </row>
    <row r="775" spans="1:18" ht="20" customHeight="1">
      <c r="A775" s="354" t="str">
        <f>IF(ISBLANK(INDEX('Policy Characteristics'!A:A,MATCH($C775,'Policy Characteristics'!$C:$C,0))),"",INDEX('Policy Characteristics'!A:A,MATCH($C775,'Policy Characteristics'!$C:$C,0)))</f>
        <v>Industry</v>
      </c>
      <c r="B775" s="366" t="str">
        <f>IF(ISBLANK(INDEX('Policy Characteristics'!B:B,MATCH($C775,'Policy Characteristics'!$C:$C,0))),"",INDEX('Policy Characteristics'!B:B,MATCH($C775,'Policy Characteristics'!$C:$C,0)))</f>
        <v>Electrification</v>
      </c>
      <c r="C775" s="354" t="str">
        <f t="shared" si="39"/>
        <v>Fraction of Eligible Industrial Energy Use Shifted to Electricity</v>
      </c>
      <c r="D775" s="348" t="s">
        <v>806</v>
      </c>
      <c r="E775" t="s">
        <v>844</v>
      </c>
      <c r="F775" t="s">
        <v>807</v>
      </c>
      <c r="G775" s="253" t="s">
        <v>845</v>
      </c>
      <c r="H775" s="18">
        <v>1925</v>
      </c>
      <c r="I775" s="367" t="s">
        <v>670</v>
      </c>
      <c r="J775" s="368" t="str">
        <f>IF(ISBLANK(INDEX('Policy Characteristics'!D:D,MATCH($C775,'Policy Characteristics'!$C:$C,0))),"",INDEX('Policy Characteristics'!D:D,MATCH($C775,'Policy Characteristics'!$C:$C,0)))</f>
        <v>Electrification</v>
      </c>
      <c r="K775" s="354"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4" t="str">
        <f>IF(ISBLANK(INDEX('Policy Characteristics'!I:I,MATCH($C775,'Policy Characteristics'!$C:$C,0))),"",INDEX('Policy Characteristics'!I:I,MATCH($C775,'Policy Characteristics'!$C:$C,0)))</f>
        <v>% of fuel shifted</v>
      </c>
      <c r="P775" s="354"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4" t="str">
        <f>IF(ISBLANK(INDEX('Policy Characteristics'!K:K,MATCH($C775,'Policy Characteristics'!$C:$C,0))),"",INDEX('Policy Characteristics'!K:K,MATCH($C775,'Policy Characteristics'!$C:$C,0)))</f>
        <v>industry-ag-main.html#fuel-switching</v>
      </c>
      <c r="R775" s="354" t="str">
        <f>IF(ISBLANK(INDEX('Policy Characteristics'!L:L,MATCH($C775,'Policy Characteristics'!$C:$C,0))),"",INDEX('Policy Characteristics'!L:L,MATCH($C775,'Policy Characteristics'!$C:$C,0)))</f>
        <v>industry-elec-and-hydrogen.html</v>
      </c>
    </row>
    <row r="776" spans="1:18" ht="20" customHeight="1">
      <c r="A776" s="354" t="str">
        <f>IF(ISBLANK(INDEX('Policy Characteristics'!A:A,MATCH($C776,'Policy Characteristics'!$C:$C,0))),"",INDEX('Policy Characteristics'!A:A,MATCH($C776,'Policy Characteristics'!$C:$C,0)))</f>
        <v>Industry</v>
      </c>
      <c r="B776" s="366" t="str">
        <f>IF(ISBLANK(INDEX('Policy Characteristics'!B:B,MATCH($C776,'Policy Characteristics'!$C:$C,0))),"",INDEX('Policy Characteristics'!B:B,MATCH($C776,'Policy Characteristics'!$C:$C,0)))</f>
        <v>Electrification</v>
      </c>
      <c r="C776" s="354" t="str">
        <f t="shared" si="39"/>
        <v>Fraction of Eligible Industrial Energy Use Shifted to Electricity</v>
      </c>
      <c r="D776" s="348" t="s">
        <v>806</v>
      </c>
      <c r="E776" t="s">
        <v>846</v>
      </c>
      <c r="F776" t="s">
        <v>807</v>
      </c>
      <c r="G776" s="253" t="s">
        <v>847</v>
      </c>
      <c r="H776" s="18">
        <v>1926</v>
      </c>
      <c r="I776" s="367" t="s">
        <v>670</v>
      </c>
      <c r="J776" s="368" t="str">
        <f>IF(ISBLANK(INDEX('Policy Characteristics'!D:D,MATCH($C776,'Policy Characteristics'!$C:$C,0))),"",INDEX('Policy Characteristics'!D:D,MATCH($C776,'Policy Characteristics'!$C:$C,0)))</f>
        <v>Electrification</v>
      </c>
      <c r="K776" s="354"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4" t="str">
        <f>IF(ISBLANK(INDEX('Policy Characteristics'!I:I,MATCH($C776,'Policy Characteristics'!$C:$C,0))),"",INDEX('Policy Characteristics'!I:I,MATCH($C776,'Policy Characteristics'!$C:$C,0)))</f>
        <v>% of fuel shifted</v>
      </c>
      <c r="P776" s="354"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4" t="str">
        <f>IF(ISBLANK(INDEX('Policy Characteristics'!K:K,MATCH($C776,'Policy Characteristics'!$C:$C,0))),"",INDEX('Policy Characteristics'!K:K,MATCH($C776,'Policy Characteristics'!$C:$C,0)))</f>
        <v>industry-ag-main.html#fuel-switching</v>
      </c>
      <c r="R776" s="354" t="str">
        <f>IF(ISBLANK(INDEX('Policy Characteristics'!L:L,MATCH($C776,'Policy Characteristics'!$C:$C,0))),"",INDEX('Policy Characteristics'!L:L,MATCH($C776,'Policy Characteristics'!$C:$C,0)))</f>
        <v>industry-elec-and-hydrogen.html</v>
      </c>
    </row>
    <row r="777" spans="1:18" ht="20" customHeight="1">
      <c r="A777" s="354" t="str">
        <f>IF(ISBLANK(INDEX('Policy Characteristics'!A:A,MATCH($C777,'Policy Characteristics'!$C:$C,0))),"",INDEX('Policy Characteristics'!A:A,MATCH($C777,'Policy Characteristics'!$C:$C,0)))</f>
        <v>Industry</v>
      </c>
      <c r="B777" s="366" t="str">
        <f>IF(ISBLANK(INDEX('Policy Characteristics'!B:B,MATCH($C777,'Policy Characteristics'!$C:$C,0))),"",INDEX('Policy Characteristics'!B:B,MATCH($C777,'Policy Characteristics'!$C:$C,0)))</f>
        <v>Electrification</v>
      </c>
      <c r="C777" s="354" t="str">
        <f t="shared" si="39"/>
        <v>Fraction of Eligible Industrial Energy Use Shifted to Electricity</v>
      </c>
      <c r="D777" s="348" t="s">
        <v>806</v>
      </c>
      <c r="E777" t="s">
        <v>848</v>
      </c>
      <c r="F777" t="s">
        <v>807</v>
      </c>
      <c r="G777" s="253" t="s">
        <v>849</v>
      </c>
      <c r="H777" s="18">
        <v>1927</v>
      </c>
      <c r="I777" s="367" t="s">
        <v>670</v>
      </c>
      <c r="J777" s="368" t="str">
        <f>IF(ISBLANK(INDEX('Policy Characteristics'!D:D,MATCH($C777,'Policy Characteristics'!$C:$C,0))),"",INDEX('Policy Characteristics'!D:D,MATCH($C777,'Policy Characteristics'!$C:$C,0)))</f>
        <v>Electrification</v>
      </c>
      <c r="K777" s="354"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4" t="str">
        <f>IF(ISBLANK(INDEX('Policy Characteristics'!I:I,MATCH($C777,'Policy Characteristics'!$C:$C,0))),"",INDEX('Policy Characteristics'!I:I,MATCH($C777,'Policy Characteristics'!$C:$C,0)))</f>
        <v>% of fuel shifted</v>
      </c>
      <c r="P777" s="354"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4" t="str">
        <f>IF(ISBLANK(INDEX('Policy Characteristics'!K:K,MATCH($C777,'Policy Characteristics'!$C:$C,0))),"",INDEX('Policy Characteristics'!K:K,MATCH($C777,'Policy Characteristics'!$C:$C,0)))</f>
        <v>industry-ag-main.html#fuel-switching</v>
      </c>
      <c r="R777" s="354" t="str">
        <f>IF(ISBLANK(INDEX('Policy Characteristics'!L:L,MATCH($C777,'Policy Characteristics'!$C:$C,0))),"",INDEX('Policy Characteristics'!L:L,MATCH($C777,'Policy Characteristics'!$C:$C,0)))</f>
        <v>industry-elec-and-hydrogen.html</v>
      </c>
    </row>
    <row r="778" spans="1:18" ht="20" customHeight="1">
      <c r="A778" s="354" t="str">
        <f>IF(ISBLANK(INDEX('Policy Characteristics'!A:A,MATCH($C778,'Policy Characteristics'!$C:$C,0))),"",INDEX('Policy Characteristics'!A:A,MATCH($C778,'Policy Characteristics'!$C:$C,0)))</f>
        <v>Industry</v>
      </c>
      <c r="B778" s="366" t="str">
        <f>IF(ISBLANK(INDEX('Policy Characteristics'!B:B,MATCH($C778,'Policy Characteristics'!$C:$C,0))),"",INDEX('Policy Characteristics'!B:B,MATCH($C778,'Policy Characteristics'!$C:$C,0)))</f>
        <v>Electrification</v>
      </c>
      <c r="C778" s="354" t="str">
        <f t="shared" si="39"/>
        <v>Fraction of Eligible Industrial Energy Use Shifted to Electricity</v>
      </c>
      <c r="D778" s="348" t="s">
        <v>806</v>
      </c>
      <c r="E778" t="s">
        <v>850</v>
      </c>
      <c r="F778" t="s">
        <v>807</v>
      </c>
      <c r="G778" s="253" t="s">
        <v>851</v>
      </c>
      <c r="H778" s="18">
        <v>1928</v>
      </c>
      <c r="I778" s="367" t="s">
        <v>670</v>
      </c>
      <c r="J778" s="368" t="str">
        <f>IF(ISBLANK(INDEX('Policy Characteristics'!D:D,MATCH($C778,'Policy Characteristics'!$C:$C,0))),"",INDEX('Policy Characteristics'!D:D,MATCH($C778,'Policy Characteristics'!$C:$C,0)))</f>
        <v>Electrification</v>
      </c>
      <c r="K778" s="354"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4" t="str">
        <f>IF(ISBLANK(INDEX('Policy Characteristics'!I:I,MATCH($C778,'Policy Characteristics'!$C:$C,0))),"",INDEX('Policy Characteristics'!I:I,MATCH($C778,'Policy Characteristics'!$C:$C,0)))</f>
        <v>% of fuel shifted</v>
      </c>
      <c r="P778" s="354"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4" t="str">
        <f>IF(ISBLANK(INDEX('Policy Characteristics'!K:K,MATCH($C778,'Policy Characteristics'!$C:$C,0))),"",INDEX('Policy Characteristics'!K:K,MATCH($C778,'Policy Characteristics'!$C:$C,0)))</f>
        <v>industry-ag-main.html#fuel-switching</v>
      </c>
      <c r="R778" s="354" t="str">
        <f>IF(ISBLANK(INDEX('Policy Characteristics'!L:L,MATCH($C778,'Policy Characteristics'!$C:$C,0))),"",INDEX('Policy Characteristics'!L:L,MATCH($C778,'Policy Characteristics'!$C:$C,0)))</f>
        <v>industry-elec-and-hydrogen.html</v>
      </c>
    </row>
    <row r="779" spans="1:18" ht="20" customHeight="1">
      <c r="A779" s="354" t="str">
        <f>IF(ISBLANK(INDEX('Policy Characteristics'!A:A,MATCH($C779,'Policy Characteristics'!$C:$C,0))),"",INDEX('Policy Characteristics'!A:A,MATCH($C779,'Policy Characteristics'!$C:$C,0)))</f>
        <v>Industry</v>
      </c>
      <c r="B779" s="366" t="str">
        <f>IF(ISBLANK(INDEX('Policy Characteristics'!B:B,MATCH($C779,'Policy Characteristics'!$C:$C,0))),"",INDEX('Policy Characteristics'!B:B,MATCH($C779,'Policy Characteristics'!$C:$C,0)))</f>
        <v>Electrification</v>
      </c>
      <c r="C779" s="354" t="str">
        <f t="shared" si="39"/>
        <v>Fraction of Eligible Industrial Energy Use Shifted to Electricity</v>
      </c>
      <c r="D779" s="348" t="s">
        <v>806</v>
      </c>
      <c r="E779" t="s">
        <v>852</v>
      </c>
      <c r="F779" t="s">
        <v>807</v>
      </c>
      <c r="G779" s="253" t="s">
        <v>852</v>
      </c>
      <c r="H779" s="18">
        <v>1929</v>
      </c>
      <c r="I779" s="367" t="s">
        <v>670</v>
      </c>
      <c r="J779" s="368" t="str">
        <f>IF(ISBLANK(INDEX('Policy Characteristics'!D:D,MATCH($C779,'Policy Characteristics'!$C:$C,0))),"",INDEX('Policy Characteristics'!D:D,MATCH($C779,'Policy Characteristics'!$C:$C,0)))</f>
        <v>Electrification</v>
      </c>
      <c r="K779" s="354"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4" t="str">
        <f>IF(ISBLANK(INDEX('Policy Characteristics'!I:I,MATCH($C779,'Policy Characteristics'!$C:$C,0))),"",INDEX('Policy Characteristics'!I:I,MATCH($C779,'Policy Characteristics'!$C:$C,0)))</f>
        <v>% of fuel shifted</v>
      </c>
      <c r="P779" s="354"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4" t="str">
        <f>IF(ISBLANK(INDEX('Policy Characteristics'!K:K,MATCH($C779,'Policy Characteristics'!$C:$C,0))),"",INDEX('Policy Characteristics'!K:K,MATCH($C779,'Policy Characteristics'!$C:$C,0)))</f>
        <v>industry-ag-main.html#fuel-switching</v>
      </c>
      <c r="R779" s="354" t="str">
        <f>IF(ISBLANK(INDEX('Policy Characteristics'!L:L,MATCH($C779,'Policy Characteristics'!$C:$C,0))),"",INDEX('Policy Characteristics'!L:L,MATCH($C779,'Policy Characteristics'!$C:$C,0)))</f>
        <v>industry-elec-and-hydrogen.html</v>
      </c>
    </row>
    <row r="780" spans="1:18" ht="20" customHeight="1">
      <c r="A780" s="354" t="str">
        <f>IF(ISBLANK(INDEX('Policy Characteristics'!A:A,MATCH($C780,'Policy Characteristics'!$C:$C,0))),"",INDEX('Policy Characteristics'!A:A,MATCH($C780,'Policy Characteristics'!$C:$C,0)))</f>
        <v>Industry</v>
      </c>
      <c r="B780" s="366" t="str">
        <f>IF(ISBLANK(INDEX('Policy Characteristics'!B:B,MATCH($C780,'Policy Characteristics'!$C:$C,0))),"",INDEX('Policy Characteristics'!B:B,MATCH($C780,'Policy Characteristics'!$C:$C,0)))</f>
        <v>Electrification</v>
      </c>
      <c r="C780" s="354" t="str">
        <f t="shared" si="39"/>
        <v>Fraction of Eligible Industrial Energy Use Shifted to Electricity</v>
      </c>
      <c r="D780" s="348" t="s">
        <v>808</v>
      </c>
      <c r="E780" t="s">
        <v>838</v>
      </c>
      <c r="F780" t="s">
        <v>809</v>
      </c>
      <c r="G780" s="253" t="s">
        <v>839</v>
      </c>
      <c r="H780" s="18">
        <v>1930</v>
      </c>
      <c r="I780" s="367" t="s">
        <v>670</v>
      </c>
      <c r="J780" s="368" t="str">
        <f>IF(ISBLANK(INDEX('Policy Characteristics'!D:D,MATCH($C780,'Policy Characteristics'!$C:$C,0))),"",INDEX('Policy Characteristics'!D:D,MATCH($C780,'Policy Characteristics'!$C:$C,0)))</f>
        <v>Electrification</v>
      </c>
      <c r="K780" s="354"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4" t="str">
        <f>IF(ISBLANK(INDEX('Policy Characteristics'!I:I,MATCH($C780,'Policy Characteristics'!$C:$C,0))),"",INDEX('Policy Characteristics'!I:I,MATCH($C780,'Policy Characteristics'!$C:$C,0)))</f>
        <v>% of fuel shifted</v>
      </c>
      <c r="P780" s="354"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4" t="str">
        <f>IF(ISBLANK(INDEX('Policy Characteristics'!K:K,MATCH($C780,'Policy Characteristics'!$C:$C,0))),"",INDEX('Policy Characteristics'!K:K,MATCH($C780,'Policy Characteristics'!$C:$C,0)))</f>
        <v>industry-ag-main.html#fuel-switching</v>
      </c>
      <c r="R780" s="354" t="str">
        <f>IF(ISBLANK(INDEX('Policy Characteristics'!L:L,MATCH($C780,'Policy Characteristics'!$C:$C,0))),"",INDEX('Policy Characteristics'!L:L,MATCH($C780,'Policy Characteristics'!$C:$C,0)))</f>
        <v>industry-elec-and-hydrogen.html</v>
      </c>
    </row>
    <row r="781" spans="1:18" ht="20" customHeight="1">
      <c r="A781" s="354" t="str">
        <f>IF(ISBLANK(INDEX('Policy Characteristics'!A:A,MATCH($C781,'Policy Characteristics'!$C:$C,0))),"",INDEX('Policy Characteristics'!A:A,MATCH($C781,'Policy Characteristics'!$C:$C,0)))</f>
        <v>Industry</v>
      </c>
      <c r="B781" s="366" t="str">
        <f>IF(ISBLANK(INDEX('Policy Characteristics'!B:B,MATCH($C781,'Policy Characteristics'!$C:$C,0))),"",INDEX('Policy Characteristics'!B:B,MATCH($C781,'Policy Characteristics'!$C:$C,0)))</f>
        <v>Electrification</v>
      </c>
      <c r="C781" s="354" t="str">
        <f t="shared" si="39"/>
        <v>Fraction of Eligible Industrial Energy Use Shifted to Electricity</v>
      </c>
      <c r="D781" s="348" t="s">
        <v>808</v>
      </c>
      <c r="E781" t="s">
        <v>840</v>
      </c>
      <c r="F781" t="s">
        <v>809</v>
      </c>
      <c r="G781" s="253" t="s">
        <v>841</v>
      </c>
      <c r="H781" s="18">
        <v>1931</v>
      </c>
      <c r="I781" s="367" t="s">
        <v>670</v>
      </c>
      <c r="J781" s="368" t="str">
        <f>IF(ISBLANK(INDEX('Policy Characteristics'!D:D,MATCH($C781,'Policy Characteristics'!$C:$C,0))),"",INDEX('Policy Characteristics'!D:D,MATCH($C781,'Policy Characteristics'!$C:$C,0)))</f>
        <v>Electrification</v>
      </c>
      <c r="K781" s="354"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4" t="str">
        <f>IF(ISBLANK(INDEX('Policy Characteristics'!I:I,MATCH($C781,'Policy Characteristics'!$C:$C,0))),"",INDEX('Policy Characteristics'!I:I,MATCH($C781,'Policy Characteristics'!$C:$C,0)))</f>
        <v>% of fuel shifted</v>
      </c>
      <c r="P781" s="354"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4" t="str">
        <f>IF(ISBLANK(INDEX('Policy Characteristics'!K:K,MATCH($C781,'Policy Characteristics'!$C:$C,0))),"",INDEX('Policy Characteristics'!K:K,MATCH($C781,'Policy Characteristics'!$C:$C,0)))</f>
        <v>industry-ag-main.html#fuel-switching</v>
      </c>
      <c r="R781" s="354" t="str">
        <f>IF(ISBLANK(INDEX('Policy Characteristics'!L:L,MATCH($C781,'Policy Characteristics'!$C:$C,0))),"",INDEX('Policy Characteristics'!L:L,MATCH($C781,'Policy Characteristics'!$C:$C,0)))</f>
        <v>industry-elec-and-hydrogen.html</v>
      </c>
    </row>
    <row r="782" spans="1:18" ht="20" customHeight="1">
      <c r="A782" s="354" t="str">
        <f>IF(ISBLANK(INDEX('Policy Characteristics'!A:A,MATCH($C782,'Policy Characteristics'!$C:$C,0))),"",INDEX('Policy Characteristics'!A:A,MATCH($C782,'Policy Characteristics'!$C:$C,0)))</f>
        <v>Industry</v>
      </c>
      <c r="B782" s="366" t="str">
        <f>IF(ISBLANK(INDEX('Policy Characteristics'!B:B,MATCH($C782,'Policy Characteristics'!$C:$C,0))),"",INDEX('Policy Characteristics'!B:B,MATCH($C782,'Policy Characteristics'!$C:$C,0)))</f>
        <v>Electrification</v>
      </c>
      <c r="C782" s="354" t="str">
        <f t="shared" si="39"/>
        <v>Fraction of Eligible Industrial Energy Use Shifted to Electricity</v>
      </c>
      <c r="D782" s="348" t="s">
        <v>808</v>
      </c>
      <c r="E782" t="s">
        <v>842</v>
      </c>
      <c r="F782" t="s">
        <v>809</v>
      </c>
      <c r="G782" s="253" t="s">
        <v>843</v>
      </c>
      <c r="H782" s="18">
        <v>1932</v>
      </c>
      <c r="I782" s="367" t="s">
        <v>670</v>
      </c>
      <c r="J782" s="368" t="str">
        <f>IF(ISBLANK(INDEX('Policy Characteristics'!D:D,MATCH($C782,'Policy Characteristics'!$C:$C,0))),"",INDEX('Policy Characteristics'!D:D,MATCH($C782,'Policy Characteristics'!$C:$C,0)))</f>
        <v>Electrification</v>
      </c>
      <c r="K782" s="354"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4" t="str">
        <f>IF(ISBLANK(INDEX('Policy Characteristics'!I:I,MATCH($C782,'Policy Characteristics'!$C:$C,0))),"",INDEX('Policy Characteristics'!I:I,MATCH($C782,'Policy Characteristics'!$C:$C,0)))</f>
        <v>% of fuel shifted</v>
      </c>
      <c r="P782" s="354"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4" t="str">
        <f>IF(ISBLANK(INDEX('Policy Characteristics'!K:K,MATCH($C782,'Policy Characteristics'!$C:$C,0))),"",INDEX('Policy Characteristics'!K:K,MATCH($C782,'Policy Characteristics'!$C:$C,0)))</f>
        <v>industry-ag-main.html#fuel-switching</v>
      </c>
      <c r="R782" s="354" t="str">
        <f>IF(ISBLANK(INDEX('Policy Characteristics'!L:L,MATCH($C782,'Policy Characteristics'!$C:$C,0))),"",INDEX('Policy Characteristics'!L:L,MATCH($C782,'Policy Characteristics'!$C:$C,0)))</f>
        <v>industry-elec-and-hydrogen.html</v>
      </c>
    </row>
    <row r="783" spans="1:18" ht="20" customHeight="1">
      <c r="A783" s="354" t="str">
        <f>IF(ISBLANK(INDEX('Policy Characteristics'!A:A,MATCH($C783,'Policy Characteristics'!$C:$C,0))),"",INDEX('Policy Characteristics'!A:A,MATCH($C783,'Policy Characteristics'!$C:$C,0)))</f>
        <v>Industry</v>
      </c>
      <c r="B783" s="366" t="str">
        <f>IF(ISBLANK(INDEX('Policy Characteristics'!B:B,MATCH($C783,'Policy Characteristics'!$C:$C,0))),"",INDEX('Policy Characteristics'!B:B,MATCH($C783,'Policy Characteristics'!$C:$C,0)))</f>
        <v>Electrification</v>
      </c>
      <c r="C783" s="354" t="str">
        <f t="shared" si="39"/>
        <v>Fraction of Eligible Industrial Energy Use Shifted to Electricity</v>
      </c>
      <c r="D783" s="348" t="s">
        <v>808</v>
      </c>
      <c r="E783" t="s">
        <v>844</v>
      </c>
      <c r="F783" t="s">
        <v>809</v>
      </c>
      <c r="G783" s="253" t="s">
        <v>845</v>
      </c>
      <c r="H783" s="18">
        <v>1933</v>
      </c>
      <c r="I783" s="367" t="s">
        <v>670</v>
      </c>
      <c r="J783" s="368" t="str">
        <f>IF(ISBLANK(INDEX('Policy Characteristics'!D:D,MATCH($C783,'Policy Characteristics'!$C:$C,0))),"",INDEX('Policy Characteristics'!D:D,MATCH($C783,'Policy Characteristics'!$C:$C,0)))</f>
        <v>Electrification</v>
      </c>
      <c r="K783" s="354"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4" t="str">
        <f>IF(ISBLANK(INDEX('Policy Characteristics'!I:I,MATCH($C783,'Policy Characteristics'!$C:$C,0))),"",INDEX('Policy Characteristics'!I:I,MATCH($C783,'Policy Characteristics'!$C:$C,0)))</f>
        <v>% of fuel shifted</v>
      </c>
      <c r="P783" s="354"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4" t="str">
        <f>IF(ISBLANK(INDEX('Policy Characteristics'!K:K,MATCH($C783,'Policy Characteristics'!$C:$C,0))),"",INDEX('Policy Characteristics'!K:K,MATCH($C783,'Policy Characteristics'!$C:$C,0)))</f>
        <v>industry-ag-main.html#fuel-switching</v>
      </c>
      <c r="R783" s="354" t="str">
        <f>IF(ISBLANK(INDEX('Policy Characteristics'!L:L,MATCH($C783,'Policy Characteristics'!$C:$C,0))),"",INDEX('Policy Characteristics'!L:L,MATCH($C783,'Policy Characteristics'!$C:$C,0)))</f>
        <v>industry-elec-and-hydrogen.html</v>
      </c>
    </row>
    <row r="784" spans="1:18" ht="20" customHeight="1">
      <c r="A784" s="354" t="str">
        <f>IF(ISBLANK(INDEX('Policy Characteristics'!A:A,MATCH($C784,'Policy Characteristics'!$C:$C,0))),"",INDEX('Policy Characteristics'!A:A,MATCH($C784,'Policy Characteristics'!$C:$C,0)))</f>
        <v>Industry</v>
      </c>
      <c r="B784" s="366" t="str">
        <f>IF(ISBLANK(INDEX('Policy Characteristics'!B:B,MATCH($C784,'Policy Characteristics'!$C:$C,0))),"",INDEX('Policy Characteristics'!B:B,MATCH($C784,'Policy Characteristics'!$C:$C,0)))</f>
        <v>Electrification</v>
      </c>
      <c r="C784" s="354" t="str">
        <f t="shared" si="39"/>
        <v>Fraction of Eligible Industrial Energy Use Shifted to Electricity</v>
      </c>
      <c r="D784" s="348" t="s">
        <v>808</v>
      </c>
      <c r="E784" t="s">
        <v>846</v>
      </c>
      <c r="F784" t="s">
        <v>809</v>
      </c>
      <c r="G784" s="253" t="s">
        <v>847</v>
      </c>
      <c r="H784" s="18">
        <v>1934</v>
      </c>
      <c r="I784" s="367" t="s">
        <v>670</v>
      </c>
      <c r="J784" s="368" t="str">
        <f>IF(ISBLANK(INDEX('Policy Characteristics'!D:D,MATCH($C784,'Policy Characteristics'!$C:$C,0))),"",INDEX('Policy Characteristics'!D:D,MATCH($C784,'Policy Characteristics'!$C:$C,0)))</f>
        <v>Electrification</v>
      </c>
      <c r="K784" s="354"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4" t="str">
        <f>IF(ISBLANK(INDEX('Policy Characteristics'!I:I,MATCH($C784,'Policy Characteristics'!$C:$C,0))),"",INDEX('Policy Characteristics'!I:I,MATCH($C784,'Policy Characteristics'!$C:$C,0)))</f>
        <v>% of fuel shifted</v>
      </c>
      <c r="P784" s="354"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4" t="str">
        <f>IF(ISBLANK(INDEX('Policy Characteristics'!K:K,MATCH($C784,'Policy Characteristics'!$C:$C,0))),"",INDEX('Policy Characteristics'!K:K,MATCH($C784,'Policy Characteristics'!$C:$C,0)))</f>
        <v>industry-ag-main.html#fuel-switching</v>
      </c>
      <c r="R784" s="354" t="str">
        <f>IF(ISBLANK(INDEX('Policy Characteristics'!L:L,MATCH($C784,'Policy Characteristics'!$C:$C,0))),"",INDEX('Policy Characteristics'!L:L,MATCH($C784,'Policy Characteristics'!$C:$C,0)))</f>
        <v>industry-elec-and-hydrogen.html</v>
      </c>
    </row>
    <row r="785" spans="1:18" ht="20" customHeight="1">
      <c r="A785" s="354" t="str">
        <f>IF(ISBLANK(INDEX('Policy Characteristics'!A:A,MATCH($C785,'Policy Characteristics'!$C:$C,0))),"",INDEX('Policy Characteristics'!A:A,MATCH($C785,'Policy Characteristics'!$C:$C,0)))</f>
        <v>Industry</v>
      </c>
      <c r="B785" s="366" t="str">
        <f>IF(ISBLANK(INDEX('Policy Characteristics'!B:B,MATCH($C785,'Policy Characteristics'!$C:$C,0))),"",INDEX('Policy Characteristics'!B:B,MATCH($C785,'Policy Characteristics'!$C:$C,0)))</f>
        <v>Electrification</v>
      </c>
      <c r="C785" s="354" t="str">
        <f t="shared" si="39"/>
        <v>Fraction of Eligible Industrial Energy Use Shifted to Electricity</v>
      </c>
      <c r="D785" s="348" t="s">
        <v>808</v>
      </c>
      <c r="E785" t="s">
        <v>848</v>
      </c>
      <c r="F785" t="s">
        <v>809</v>
      </c>
      <c r="G785" s="253" t="s">
        <v>849</v>
      </c>
      <c r="H785" s="18">
        <v>1935</v>
      </c>
      <c r="I785" s="367" t="s">
        <v>670</v>
      </c>
      <c r="J785" s="368" t="str">
        <f>IF(ISBLANK(INDEX('Policy Characteristics'!D:D,MATCH($C785,'Policy Characteristics'!$C:$C,0))),"",INDEX('Policy Characteristics'!D:D,MATCH($C785,'Policy Characteristics'!$C:$C,0)))</f>
        <v>Electrification</v>
      </c>
      <c r="K785" s="354"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4" t="str">
        <f>IF(ISBLANK(INDEX('Policy Characteristics'!I:I,MATCH($C785,'Policy Characteristics'!$C:$C,0))),"",INDEX('Policy Characteristics'!I:I,MATCH($C785,'Policy Characteristics'!$C:$C,0)))</f>
        <v>% of fuel shifted</v>
      </c>
      <c r="P785" s="354"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4" t="str">
        <f>IF(ISBLANK(INDEX('Policy Characteristics'!K:K,MATCH($C785,'Policy Characteristics'!$C:$C,0))),"",INDEX('Policy Characteristics'!K:K,MATCH($C785,'Policy Characteristics'!$C:$C,0)))</f>
        <v>industry-ag-main.html#fuel-switching</v>
      </c>
      <c r="R785" s="354" t="str">
        <f>IF(ISBLANK(INDEX('Policy Characteristics'!L:L,MATCH($C785,'Policy Characteristics'!$C:$C,0))),"",INDEX('Policy Characteristics'!L:L,MATCH($C785,'Policy Characteristics'!$C:$C,0)))</f>
        <v>industry-elec-and-hydrogen.html</v>
      </c>
    </row>
    <row r="786" spans="1:18" ht="20" customHeight="1">
      <c r="A786" s="354" t="str">
        <f>IF(ISBLANK(INDEX('Policy Characteristics'!A:A,MATCH($C786,'Policy Characteristics'!$C:$C,0))),"",INDEX('Policy Characteristics'!A:A,MATCH($C786,'Policy Characteristics'!$C:$C,0)))</f>
        <v>Industry</v>
      </c>
      <c r="B786" s="366" t="str">
        <f>IF(ISBLANK(INDEX('Policy Characteristics'!B:B,MATCH($C786,'Policy Characteristics'!$C:$C,0))),"",INDEX('Policy Characteristics'!B:B,MATCH($C786,'Policy Characteristics'!$C:$C,0)))</f>
        <v>Electrification</v>
      </c>
      <c r="C786" s="354" t="str">
        <f t="shared" si="39"/>
        <v>Fraction of Eligible Industrial Energy Use Shifted to Electricity</v>
      </c>
      <c r="D786" s="348" t="s">
        <v>808</v>
      </c>
      <c r="E786" t="s">
        <v>850</v>
      </c>
      <c r="F786" t="s">
        <v>809</v>
      </c>
      <c r="G786" s="253" t="s">
        <v>851</v>
      </c>
      <c r="H786" s="18">
        <v>1936</v>
      </c>
      <c r="I786" s="367" t="s">
        <v>670</v>
      </c>
      <c r="J786" s="368" t="str">
        <f>IF(ISBLANK(INDEX('Policy Characteristics'!D:D,MATCH($C786,'Policy Characteristics'!$C:$C,0))),"",INDEX('Policy Characteristics'!D:D,MATCH($C786,'Policy Characteristics'!$C:$C,0)))</f>
        <v>Electrification</v>
      </c>
      <c r="K786" s="354"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4" t="str">
        <f>IF(ISBLANK(INDEX('Policy Characteristics'!I:I,MATCH($C786,'Policy Characteristics'!$C:$C,0))),"",INDEX('Policy Characteristics'!I:I,MATCH($C786,'Policy Characteristics'!$C:$C,0)))</f>
        <v>% of fuel shifted</v>
      </c>
      <c r="P786" s="354"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4" t="str">
        <f>IF(ISBLANK(INDEX('Policy Characteristics'!K:K,MATCH($C786,'Policy Characteristics'!$C:$C,0))),"",INDEX('Policy Characteristics'!K:K,MATCH($C786,'Policy Characteristics'!$C:$C,0)))</f>
        <v>industry-ag-main.html#fuel-switching</v>
      </c>
      <c r="R786" s="354" t="str">
        <f>IF(ISBLANK(INDEX('Policy Characteristics'!L:L,MATCH($C786,'Policy Characteristics'!$C:$C,0))),"",INDEX('Policy Characteristics'!L:L,MATCH($C786,'Policy Characteristics'!$C:$C,0)))</f>
        <v>industry-elec-and-hydrogen.html</v>
      </c>
    </row>
    <row r="787" spans="1:18" ht="20" customHeight="1">
      <c r="A787" s="354" t="str">
        <f>IF(ISBLANK(INDEX('Policy Characteristics'!A:A,MATCH($C787,'Policy Characteristics'!$C:$C,0))),"",INDEX('Policy Characteristics'!A:A,MATCH($C787,'Policy Characteristics'!$C:$C,0)))</f>
        <v>Industry</v>
      </c>
      <c r="B787" s="366" t="str">
        <f>IF(ISBLANK(INDEX('Policy Characteristics'!B:B,MATCH($C787,'Policy Characteristics'!$C:$C,0))),"",INDEX('Policy Characteristics'!B:B,MATCH($C787,'Policy Characteristics'!$C:$C,0)))</f>
        <v>Electrification</v>
      </c>
      <c r="C787" s="354" t="str">
        <f t="shared" si="39"/>
        <v>Fraction of Eligible Industrial Energy Use Shifted to Electricity</v>
      </c>
      <c r="D787" s="348" t="s">
        <v>808</v>
      </c>
      <c r="E787" t="s">
        <v>852</v>
      </c>
      <c r="F787" t="s">
        <v>809</v>
      </c>
      <c r="G787" s="253" t="s">
        <v>852</v>
      </c>
      <c r="H787" s="18">
        <v>1937</v>
      </c>
      <c r="I787" s="367" t="s">
        <v>670</v>
      </c>
      <c r="J787" s="368" t="str">
        <f>IF(ISBLANK(INDEX('Policy Characteristics'!D:D,MATCH($C787,'Policy Characteristics'!$C:$C,0))),"",INDEX('Policy Characteristics'!D:D,MATCH($C787,'Policy Characteristics'!$C:$C,0)))</f>
        <v>Electrification</v>
      </c>
      <c r="K787" s="354"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4" t="str">
        <f>IF(ISBLANK(INDEX('Policy Characteristics'!I:I,MATCH($C787,'Policy Characteristics'!$C:$C,0))),"",INDEX('Policy Characteristics'!I:I,MATCH($C787,'Policy Characteristics'!$C:$C,0)))</f>
        <v>% of fuel shifted</v>
      </c>
      <c r="P787" s="354"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4" t="str">
        <f>IF(ISBLANK(INDEX('Policy Characteristics'!K:K,MATCH($C787,'Policy Characteristics'!$C:$C,0))),"",INDEX('Policy Characteristics'!K:K,MATCH($C787,'Policy Characteristics'!$C:$C,0)))</f>
        <v>industry-ag-main.html#fuel-switching</v>
      </c>
      <c r="R787" s="354" t="str">
        <f>IF(ISBLANK(INDEX('Policy Characteristics'!L:L,MATCH($C787,'Policy Characteristics'!$C:$C,0))),"",INDEX('Policy Characteristics'!L:L,MATCH($C787,'Policy Characteristics'!$C:$C,0)))</f>
        <v>industry-elec-and-hydrogen.html</v>
      </c>
    </row>
    <row r="788" spans="1:18" ht="20" customHeight="1">
      <c r="A788" s="354" t="str">
        <f>IF(ISBLANK(INDEX('Policy Characteristics'!A:A,MATCH($C788,'Policy Characteristics'!$C:$C,0))),"",INDEX('Policy Characteristics'!A:A,MATCH($C788,'Policy Characteristics'!$C:$C,0)))</f>
        <v>Industry</v>
      </c>
      <c r="B788" s="366" t="str">
        <f>IF(ISBLANK(INDEX('Policy Characteristics'!B:B,MATCH($C788,'Policy Characteristics'!$C:$C,0))),"",INDEX('Policy Characteristics'!B:B,MATCH($C788,'Policy Characteristics'!$C:$C,0)))</f>
        <v>Electrification</v>
      </c>
      <c r="C788" s="354" t="str">
        <f t="shared" si="39"/>
        <v>Fraction of Eligible Industrial Energy Use Shifted to Electricity</v>
      </c>
      <c r="D788" s="348" t="s">
        <v>810</v>
      </c>
      <c r="E788" t="s">
        <v>838</v>
      </c>
      <c r="F788" t="s">
        <v>811</v>
      </c>
      <c r="G788" s="253" t="s">
        <v>839</v>
      </c>
      <c r="H788" s="18">
        <v>1938</v>
      </c>
      <c r="I788" s="367" t="s">
        <v>670</v>
      </c>
      <c r="J788" s="368" t="str">
        <f>IF(ISBLANK(INDEX('Policy Characteristics'!D:D,MATCH($C788,'Policy Characteristics'!$C:$C,0))),"",INDEX('Policy Characteristics'!D:D,MATCH($C788,'Policy Characteristics'!$C:$C,0)))</f>
        <v>Electrification</v>
      </c>
      <c r="K788" s="354"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4" t="str">
        <f>IF(ISBLANK(INDEX('Policy Characteristics'!I:I,MATCH($C788,'Policy Characteristics'!$C:$C,0))),"",INDEX('Policy Characteristics'!I:I,MATCH($C788,'Policy Characteristics'!$C:$C,0)))</f>
        <v>% of fuel shifted</v>
      </c>
      <c r="P788" s="354"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4" t="str">
        <f>IF(ISBLANK(INDEX('Policy Characteristics'!K:K,MATCH($C788,'Policy Characteristics'!$C:$C,0))),"",INDEX('Policy Characteristics'!K:K,MATCH($C788,'Policy Characteristics'!$C:$C,0)))</f>
        <v>industry-ag-main.html#fuel-switching</v>
      </c>
      <c r="R788" s="354" t="str">
        <f>IF(ISBLANK(INDEX('Policy Characteristics'!L:L,MATCH($C788,'Policy Characteristics'!$C:$C,0))),"",INDEX('Policy Characteristics'!L:L,MATCH($C788,'Policy Characteristics'!$C:$C,0)))</f>
        <v>industry-elec-and-hydrogen.html</v>
      </c>
    </row>
    <row r="789" spans="1:18" ht="20" customHeight="1">
      <c r="A789" s="354" t="str">
        <f>IF(ISBLANK(INDEX('Policy Characteristics'!A:A,MATCH($C789,'Policy Characteristics'!$C:$C,0))),"",INDEX('Policy Characteristics'!A:A,MATCH($C789,'Policy Characteristics'!$C:$C,0)))</f>
        <v>Industry</v>
      </c>
      <c r="B789" s="366" t="str">
        <f>IF(ISBLANK(INDEX('Policy Characteristics'!B:B,MATCH($C789,'Policy Characteristics'!$C:$C,0))),"",INDEX('Policy Characteristics'!B:B,MATCH($C789,'Policy Characteristics'!$C:$C,0)))</f>
        <v>Electrification</v>
      </c>
      <c r="C789" s="354" t="str">
        <f t="shared" si="39"/>
        <v>Fraction of Eligible Industrial Energy Use Shifted to Electricity</v>
      </c>
      <c r="D789" s="348" t="s">
        <v>810</v>
      </c>
      <c r="E789" t="s">
        <v>840</v>
      </c>
      <c r="F789" t="s">
        <v>811</v>
      </c>
      <c r="G789" s="253" t="s">
        <v>841</v>
      </c>
      <c r="H789" s="18">
        <v>1939</v>
      </c>
      <c r="I789" s="367" t="s">
        <v>670</v>
      </c>
      <c r="J789" s="368" t="str">
        <f>IF(ISBLANK(INDEX('Policy Characteristics'!D:D,MATCH($C789,'Policy Characteristics'!$C:$C,0))),"",INDEX('Policy Characteristics'!D:D,MATCH($C789,'Policy Characteristics'!$C:$C,0)))</f>
        <v>Electrification</v>
      </c>
      <c r="K789" s="354"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4" t="str">
        <f>IF(ISBLANK(INDEX('Policy Characteristics'!I:I,MATCH($C789,'Policy Characteristics'!$C:$C,0))),"",INDEX('Policy Characteristics'!I:I,MATCH($C789,'Policy Characteristics'!$C:$C,0)))</f>
        <v>% of fuel shifted</v>
      </c>
      <c r="P789" s="354"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4" t="str">
        <f>IF(ISBLANK(INDEX('Policy Characteristics'!K:K,MATCH($C789,'Policy Characteristics'!$C:$C,0))),"",INDEX('Policy Characteristics'!K:K,MATCH($C789,'Policy Characteristics'!$C:$C,0)))</f>
        <v>industry-ag-main.html#fuel-switching</v>
      </c>
      <c r="R789" s="354" t="str">
        <f>IF(ISBLANK(INDEX('Policy Characteristics'!L:L,MATCH($C789,'Policy Characteristics'!$C:$C,0))),"",INDEX('Policy Characteristics'!L:L,MATCH($C789,'Policy Characteristics'!$C:$C,0)))</f>
        <v>industry-elec-and-hydrogen.html</v>
      </c>
    </row>
    <row r="790" spans="1:18" ht="20" customHeight="1">
      <c r="A790" s="354" t="str">
        <f>IF(ISBLANK(INDEX('Policy Characteristics'!A:A,MATCH($C790,'Policy Characteristics'!$C:$C,0))),"",INDEX('Policy Characteristics'!A:A,MATCH($C790,'Policy Characteristics'!$C:$C,0)))</f>
        <v>Industry</v>
      </c>
      <c r="B790" s="366" t="str">
        <f>IF(ISBLANK(INDEX('Policy Characteristics'!B:B,MATCH($C790,'Policy Characteristics'!$C:$C,0))),"",INDEX('Policy Characteristics'!B:B,MATCH($C790,'Policy Characteristics'!$C:$C,0)))</f>
        <v>Electrification</v>
      </c>
      <c r="C790" s="354" t="str">
        <f t="shared" si="39"/>
        <v>Fraction of Eligible Industrial Energy Use Shifted to Electricity</v>
      </c>
      <c r="D790" s="348" t="s">
        <v>810</v>
      </c>
      <c r="E790" t="s">
        <v>842</v>
      </c>
      <c r="F790" t="s">
        <v>811</v>
      </c>
      <c r="G790" s="253" t="s">
        <v>843</v>
      </c>
      <c r="H790" s="18">
        <v>1940</v>
      </c>
      <c r="I790" s="367" t="s">
        <v>670</v>
      </c>
      <c r="J790" s="368" t="str">
        <f>IF(ISBLANK(INDEX('Policy Characteristics'!D:D,MATCH($C790,'Policy Characteristics'!$C:$C,0))),"",INDEX('Policy Characteristics'!D:D,MATCH($C790,'Policy Characteristics'!$C:$C,0)))</f>
        <v>Electrification</v>
      </c>
      <c r="K790" s="354"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4" t="str">
        <f>IF(ISBLANK(INDEX('Policy Characteristics'!I:I,MATCH($C790,'Policy Characteristics'!$C:$C,0))),"",INDEX('Policy Characteristics'!I:I,MATCH($C790,'Policy Characteristics'!$C:$C,0)))</f>
        <v>% of fuel shifted</v>
      </c>
      <c r="P790" s="354"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4" t="str">
        <f>IF(ISBLANK(INDEX('Policy Characteristics'!K:K,MATCH($C790,'Policy Characteristics'!$C:$C,0))),"",INDEX('Policy Characteristics'!K:K,MATCH($C790,'Policy Characteristics'!$C:$C,0)))</f>
        <v>industry-ag-main.html#fuel-switching</v>
      </c>
      <c r="R790" s="354" t="str">
        <f>IF(ISBLANK(INDEX('Policy Characteristics'!L:L,MATCH($C790,'Policy Characteristics'!$C:$C,0))),"",INDEX('Policy Characteristics'!L:L,MATCH($C790,'Policy Characteristics'!$C:$C,0)))</f>
        <v>industry-elec-and-hydrogen.html</v>
      </c>
    </row>
    <row r="791" spans="1:18" ht="20" customHeight="1">
      <c r="A791" s="354" t="str">
        <f>IF(ISBLANK(INDEX('Policy Characteristics'!A:A,MATCH($C791,'Policy Characteristics'!$C:$C,0))),"",INDEX('Policy Characteristics'!A:A,MATCH($C791,'Policy Characteristics'!$C:$C,0)))</f>
        <v>Industry</v>
      </c>
      <c r="B791" s="366" t="str">
        <f>IF(ISBLANK(INDEX('Policy Characteristics'!B:B,MATCH($C791,'Policy Characteristics'!$C:$C,0))),"",INDEX('Policy Characteristics'!B:B,MATCH($C791,'Policy Characteristics'!$C:$C,0)))</f>
        <v>Electrification</v>
      </c>
      <c r="C791" s="354" t="str">
        <f t="shared" si="39"/>
        <v>Fraction of Eligible Industrial Energy Use Shifted to Electricity</v>
      </c>
      <c r="D791" s="348" t="s">
        <v>810</v>
      </c>
      <c r="E791" t="s">
        <v>844</v>
      </c>
      <c r="F791" t="s">
        <v>811</v>
      </c>
      <c r="G791" s="253" t="s">
        <v>845</v>
      </c>
      <c r="H791" s="18">
        <v>1941</v>
      </c>
      <c r="I791" s="367" t="s">
        <v>670</v>
      </c>
      <c r="J791" s="368" t="str">
        <f>IF(ISBLANK(INDEX('Policy Characteristics'!D:D,MATCH($C791,'Policy Characteristics'!$C:$C,0))),"",INDEX('Policy Characteristics'!D:D,MATCH($C791,'Policy Characteristics'!$C:$C,0)))</f>
        <v>Electrification</v>
      </c>
      <c r="K791" s="354"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4" t="str">
        <f>IF(ISBLANK(INDEX('Policy Characteristics'!I:I,MATCH($C791,'Policy Characteristics'!$C:$C,0))),"",INDEX('Policy Characteristics'!I:I,MATCH($C791,'Policy Characteristics'!$C:$C,0)))</f>
        <v>% of fuel shifted</v>
      </c>
      <c r="P791" s="354"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4" t="str">
        <f>IF(ISBLANK(INDEX('Policy Characteristics'!K:K,MATCH($C791,'Policy Characteristics'!$C:$C,0))),"",INDEX('Policy Characteristics'!K:K,MATCH($C791,'Policy Characteristics'!$C:$C,0)))</f>
        <v>industry-ag-main.html#fuel-switching</v>
      </c>
      <c r="R791" s="354" t="str">
        <f>IF(ISBLANK(INDEX('Policy Characteristics'!L:L,MATCH($C791,'Policy Characteristics'!$C:$C,0))),"",INDEX('Policy Characteristics'!L:L,MATCH($C791,'Policy Characteristics'!$C:$C,0)))</f>
        <v>industry-elec-and-hydrogen.html</v>
      </c>
    </row>
    <row r="792" spans="1:18" ht="20" customHeight="1">
      <c r="A792" s="354" t="str">
        <f>IF(ISBLANK(INDEX('Policy Characteristics'!A:A,MATCH($C792,'Policy Characteristics'!$C:$C,0))),"",INDEX('Policy Characteristics'!A:A,MATCH($C792,'Policy Characteristics'!$C:$C,0)))</f>
        <v>Industry</v>
      </c>
      <c r="B792" s="366" t="str">
        <f>IF(ISBLANK(INDEX('Policy Characteristics'!B:B,MATCH($C792,'Policy Characteristics'!$C:$C,0))),"",INDEX('Policy Characteristics'!B:B,MATCH($C792,'Policy Characteristics'!$C:$C,0)))</f>
        <v>Electrification</v>
      </c>
      <c r="C792" s="354" t="str">
        <f t="shared" si="39"/>
        <v>Fraction of Eligible Industrial Energy Use Shifted to Electricity</v>
      </c>
      <c r="D792" s="348" t="s">
        <v>810</v>
      </c>
      <c r="E792" t="s">
        <v>846</v>
      </c>
      <c r="F792" t="s">
        <v>811</v>
      </c>
      <c r="G792" s="253" t="s">
        <v>847</v>
      </c>
      <c r="H792" s="18">
        <v>1942</v>
      </c>
      <c r="I792" s="367" t="s">
        <v>670</v>
      </c>
      <c r="J792" s="368" t="str">
        <f>IF(ISBLANK(INDEX('Policy Characteristics'!D:D,MATCH($C792,'Policy Characteristics'!$C:$C,0))),"",INDEX('Policy Characteristics'!D:D,MATCH($C792,'Policy Characteristics'!$C:$C,0)))</f>
        <v>Electrification</v>
      </c>
      <c r="K792" s="354"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4" t="str">
        <f>IF(ISBLANK(INDEX('Policy Characteristics'!I:I,MATCH($C792,'Policy Characteristics'!$C:$C,0))),"",INDEX('Policy Characteristics'!I:I,MATCH($C792,'Policy Characteristics'!$C:$C,0)))</f>
        <v>% of fuel shifted</v>
      </c>
      <c r="P792" s="354"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4" t="str">
        <f>IF(ISBLANK(INDEX('Policy Characteristics'!K:K,MATCH($C792,'Policy Characteristics'!$C:$C,0))),"",INDEX('Policy Characteristics'!K:K,MATCH($C792,'Policy Characteristics'!$C:$C,0)))</f>
        <v>industry-ag-main.html#fuel-switching</v>
      </c>
      <c r="R792" s="354" t="str">
        <f>IF(ISBLANK(INDEX('Policy Characteristics'!L:L,MATCH($C792,'Policy Characteristics'!$C:$C,0))),"",INDEX('Policy Characteristics'!L:L,MATCH($C792,'Policy Characteristics'!$C:$C,0)))</f>
        <v>industry-elec-and-hydrogen.html</v>
      </c>
    </row>
    <row r="793" spans="1:18" ht="20" customHeight="1">
      <c r="A793" s="354" t="str">
        <f>IF(ISBLANK(INDEX('Policy Characteristics'!A:A,MATCH($C793,'Policy Characteristics'!$C:$C,0))),"",INDEX('Policy Characteristics'!A:A,MATCH($C793,'Policy Characteristics'!$C:$C,0)))</f>
        <v>Industry</v>
      </c>
      <c r="B793" s="366" t="str">
        <f>IF(ISBLANK(INDEX('Policy Characteristics'!B:B,MATCH($C793,'Policy Characteristics'!$C:$C,0))),"",INDEX('Policy Characteristics'!B:B,MATCH($C793,'Policy Characteristics'!$C:$C,0)))</f>
        <v>Electrification</v>
      </c>
      <c r="C793" s="354" t="str">
        <f t="shared" si="39"/>
        <v>Fraction of Eligible Industrial Energy Use Shifted to Electricity</v>
      </c>
      <c r="D793" s="348" t="s">
        <v>810</v>
      </c>
      <c r="E793" t="s">
        <v>848</v>
      </c>
      <c r="F793" t="s">
        <v>811</v>
      </c>
      <c r="G793" s="253" t="s">
        <v>849</v>
      </c>
      <c r="H793" s="18">
        <v>1943</v>
      </c>
      <c r="I793" s="367" t="s">
        <v>670</v>
      </c>
      <c r="J793" s="368" t="str">
        <f>IF(ISBLANK(INDEX('Policy Characteristics'!D:D,MATCH($C793,'Policy Characteristics'!$C:$C,0))),"",INDEX('Policy Characteristics'!D:D,MATCH($C793,'Policy Characteristics'!$C:$C,0)))</f>
        <v>Electrification</v>
      </c>
      <c r="K793" s="354"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4" t="str">
        <f>IF(ISBLANK(INDEX('Policy Characteristics'!I:I,MATCH($C793,'Policy Characteristics'!$C:$C,0))),"",INDEX('Policy Characteristics'!I:I,MATCH($C793,'Policy Characteristics'!$C:$C,0)))</f>
        <v>% of fuel shifted</v>
      </c>
      <c r="P793" s="354"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4" t="str">
        <f>IF(ISBLANK(INDEX('Policy Characteristics'!K:K,MATCH($C793,'Policy Characteristics'!$C:$C,0))),"",INDEX('Policy Characteristics'!K:K,MATCH($C793,'Policy Characteristics'!$C:$C,0)))</f>
        <v>industry-ag-main.html#fuel-switching</v>
      </c>
      <c r="R793" s="354" t="str">
        <f>IF(ISBLANK(INDEX('Policy Characteristics'!L:L,MATCH($C793,'Policy Characteristics'!$C:$C,0))),"",INDEX('Policy Characteristics'!L:L,MATCH($C793,'Policy Characteristics'!$C:$C,0)))</f>
        <v>industry-elec-and-hydrogen.html</v>
      </c>
    </row>
    <row r="794" spans="1:18" ht="20" customHeight="1">
      <c r="A794" s="354" t="str">
        <f>IF(ISBLANK(INDEX('Policy Characteristics'!A:A,MATCH($C794,'Policy Characteristics'!$C:$C,0))),"",INDEX('Policy Characteristics'!A:A,MATCH($C794,'Policy Characteristics'!$C:$C,0)))</f>
        <v>Industry</v>
      </c>
      <c r="B794" s="366" t="str">
        <f>IF(ISBLANK(INDEX('Policy Characteristics'!B:B,MATCH($C794,'Policy Characteristics'!$C:$C,0))),"",INDEX('Policy Characteristics'!B:B,MATCH($C794,'Policy Characteristics'!$C:$C,0)))</f>
        <v>Electrification</v>
      </c>
      <c r="C794" s="354" t="str">
        <f t="shared" si="39"/>
        <v>Fraction of Eligible Industrial Energy Use Shifted to Electricity</v>
      </c>
      <c r="D794" s="348" t="s">
        <v>810</v>
      </c>
      <c r="E794" t="s">
        <v>850</v>
      </c>
      <c r="F794" t="s">
        <v>811</v>
      </c>
      <c r="G794" s="253" t="s">
        <v>851</v>
      </c>
      <c r="H794" s="18">
        <v>1944</v>
      </c>
      <c r="I794" s="367" t="s">
        <v>670</v>
      </c>
      <c r="J794" s="368" t="str">
        <f>IF(ISBLANK(INDEX('Policy Characteristics'!D:D,MATCH($C794,'Policy Characteristics'!$C:$C,0))),"",INDEX('Policy Characteristics'!D:D,MATCH($C794,'Policy Characteristics'!$C:$C,0)))</f>
        <v>Electrification</v>
      </c>
      <c r="K794" s="354"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4" t="str">
        <f>IF(ISBLANK(INDEX('Policy Characteristics'!I:I,MATCH($C794,'Policy Characteristics'!$C:$C,0))),"",INDEX('Policy Characteristics'!I:I,MATCH($C794,'Policy Characteristics'!$C:$C,0)))</f>
        <v>% of fuel shifted</v>
      </c>
      <c r="P794" s="354"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4" t="str">
        <f>IF(ISBLANK(INDEX('Policy Characteristics'!K:K,MATCH($C794,'Policy Characteristics'!$C:$C,0))),"",INDEX('Policy Characteristics'!K:K,MATCH($C794,'Policy Characteristics'!$C:$C,0)))</f>
        <v>industry-ag-main.html#fuel-switching</v>
      </c>
      <c r="R794" s="354" t="str">
        <f>IF(ISBLANK(INDEX('Policy Characteristics'!L:L,MATCH($C794,'Policy Characteristics'!$C:$C,0))),"",INDEX('Policy Characteristics'!L:L,MATCH($C794,'Policy Characteristics'!$C:$C,0)))</f>
        <v>industry-elec-and-hydrogen.html</v>
      </c>
    </row>
    <row r="795" spans="1:18" ht="20" customHeight="1">
      <c r="A795" s="354" t="str">
        <f>IF(ISBLANK(INDEX('Policy Characteristics'!A:A,MATCH($C795,'Policy Characteristics'!$C:$C,0))),"",INDEX('Policy Characteristics'!A:A,MATCH($C795,'Policy Characteristics'!$C:$C,0)))</f>
        <v>Industry</v>
      </c>
      <c r="B795" s="366" t="str">
        <f>IF(ISBLANK(INDEX('Policy Characteristics'!B:B,MATCH($C795,'Policy Characteristics'!$C:$C,0))),"",INDEX('Policy Characteristics'!B:B,MATCH($C795,'Policy Characteristics'!$C:$C,0)))</f>
        <v>Electrification</v>
      </c>
      <c r="C795" s="354" t="str">
        <f t="shared" si="39"/>
        <v>Fraction of Eligible Industrial Energy Use Shifted to Electricity</v>
      </c>
      <c r="D795" s="348" t="s">
        <v>810</v>
      </c>
      <c r="E795" t="s">
        <v>852</v>
      </c>
      <c r="F795" t="s">
        <v>811</v>
      </c>
      <c r="G795" s="253" t="s">
        <v>852</v>
      </c>
      <c r="H795" s="18">
        <v>1945</v>
      </c>
      <c r="I795" s="367" t="s">
        <v>670</v>
      </c>
      <c r="J795" s="368" t="str">
        <f>IF(ISBLANK(INDEX('Policy Characteristics'!D:D,MATCH($C795,'Policy Characteristics'!$C:$C,0))),"",INDEX('Policy Characteristics'!D:D,MATCH($C795,'Policy Characteristics'!$C:$C,0)))</f>
        <v>Electrification</v>
      </c>
      <c r="K795" s="354"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4" t="str">
        <f>IF(ISBLANK(INDEX('Policy Characteristics'!I:I,MATCH($C795,'Policy Characteristics'!$C:$C,0))),"",INDEX('Policy Characteristics'!I:I,MATCH($C795,'Policy Characteristics'!$C:$C,0)))</f>
        <v>% of fuel shifted</v>
      </c>
      <c r="P795" s="354"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4" t="str">
        <f>IF(ISBLANK(INDEX('Policy Characteristics'!K:K,MATCH($C795,'Policy Characteristics'!$C:$C,0))),"",INDEX('Policy Characteristics'!K:K,MATCH($C795,'Policy Characteristics'!$C:$C,0)))</f>
        <v>industry-ag-main.html#fuel-switching</v>
      </c>
      <c r="R795" s="354" t="str">
        <f>IF(ISBLANK(INDEX('Policy Characteristics'!L:L,MATCH($C795,'Policy Characteristics'!$C:$C,0))),"",INDEX('Policy Characteristics'!L:L,MATCH($C795,'Policy Characteristics'!$C:$C,0)))</f>
        <v>industry-elec-and-hydrogen.html</v>
      </c>
    </row>
    <row r="796" spans="1:18" ht="20" customHeight="1">
      <c r="A796" s="354" t="str">
        <f>IF(ISBLANK(INDEX('Policy Characteristics'!A:A,MATCH($C796,'Policy Characteristics'!$C:$C,0))),"",INDEX('Policy Characteristics'!A:A,MATCH($C796,'Policy Characteristics'!$C:$C,0)))</f>
        <v>Industry</v>
      </c>
      <c r="B796" s="366" t="str">
        <f>IF(ISBLANK(INDEX('Policy Characteristics'!B:B,MATCH($C796,'Policy Characteristics'!$C:$C,0))),"",INDEX('Policy Characteristics'!B:B,MATCH($C796,'Policy Characteristics'!$C:$C,0)))</f>
        <v>Electrification</v>
      </c>
      <c r="C796" s="354" t="str">
        <f t="shared" si="39"/>
        <v>Fraction of Eligible Industrial Energy Use Shifted to Electricity</v>
      </c>
      <c r="D796" s="348" t="s">
        <v>812</v>
      </c>
      <c r="E796" t="s">
        <v>838</v>
      </c>
      <c r="F796" t="s">
        <v>813</v>
      </c>
      <c r="G796" s="253" t="s">
        <v>839</v>
      </c>
      <c r="H796" s="18">
        <v>1946</v>
      </c>
      <c r="I796" s="367" t="s">
        <v>670</v>
      </c>
      <c r="J796" s="368" t="str">
        <f>IF(ISBLANK(INDEX('Policy Characteristics'!D:D,MATCH($C796,'Policy Characteristics'!$C:$C,0))),"",INDEX('Policy Characteristics'!D:D,MATCH($C796,'Policy Characteristics'!$C:$C,0)))</f>
        <v>Electrification</v>
      </c>
      <c r="K796" s="354"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4" t="str">
        <f>IF(ISBLANK(INDEX('Policy Characteristics'!I:I,MATCH($C796,'Policy Characteristics'!$C:$C,0))),"",INDEX('Policy Characteristics'!I:I,MATCH($C796,'Policy Characteristics'!$C:$C,0)))</f>
        <v>% of fuel shifted</v>
      </c>
      <c r="P796" s="354"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4" t="str">
        <f>IF(ISBLANK(INDEX('Policy Characteristics'!K:K,MATCH($C796,'Policy Characteristics'!$C:$C,0))),"",INDEX('Policy Characteristics'!K:K,MATCH($C796,'Policy Characteristics'!$C:$C,0)))</f>
        <v>industry-ag-main.html#fuel-switching</v>
      </c>
      <c r="R796" s="354" t="str">
        <f>IF(ISBLANK(INDEX('Policy Characteristics'!L:L,MATCH($C796,'Policy Characteristics'!$C:$C,0))),"",INDEX('Policy Characteristics'!L:L,MATCH($C796,'Policy Characteristics'!$C:$C,0)))</f>
        <v>industry-elec-and-hydrogen.html</v>
      </c>
    </row>
    <row r="797" spans="1:18" ht="20" customHeight="1">
      <c r="A797" s="354" t="str">
        <f>IF(ISBLANK(INDEX('Policy Characteristics'!A:A,MATCH($C797,'Policy Characteristics'!$C:$C,0))),"",INDEX('Policy Characteristics'!A:A,MATCH($C797,'Policy Characteristics'!$C:$C,0)))</f>
        <v>Industry</v>
      </c>
      <c r="B797" s="366" t="str">
        <f>IF(ISBLANK(INDEX('Policy Characteristics'!B:B,MATCH($C797,'Policy Characteristics'!$C:$C,0))),"",INDEX('Policy Characteristics'!B:B,MATCH($C797,'Policy Characteristics'!$C:$C,0)))</f>
        <v>Electrification</v>
      </c>
      <c r="C797" s="354" t="str">
        <f t="shared" si="39"/>
        <v>Fraction of Eligible Industrial Energy Use Shifted to Electricity</v>
      </c>
      <c r="D797" s="348" t="s">
        <v>812</v>
      </c>
      <c r="E797" t="s">
        <v>840</v>
      </c>
      <c r="F797" t="s">
        <v>813</v>
      </c>
      <c r="G797" s="253" t="s">
        <v>841</v>
      </c>
      <c r="H797" s="18">
        <v>1947</v>
      </c>
      <c r="I797" s="367" t="s">
        <v>670</v>
      </c>
      <c r="J797" s="368" t="str">
        <f>IF(ISBLANK(INDEX('Policy Characteristics'!D:D,MATCH($C797,'Policy Characteristics'!$C:$C,0))),"",INDEX('Policy Characteristics'!D:D,MATCH($C797,'Policy Characteristics'!$C:$C,0)))</f>
        <v>Electrification</v>
      </c>
      <c r="K797" s="354"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4" t="str">
        <f>IF(ISBLANK(INDEX('Policy Characteristics'!I:I,MATCH($C797,'Policy Characteristics'!$C:$C,0))),"",INDEX('Policy Characteristics'!I:I,MATCH($C797,'Policy Characteristics'!$C:$C,0)))</f>
        <v>% of fuel shifted</v>
      </c>
      <c r="P797" s="354"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4" t="str">
        <f>IF(ISBLANK(INDEX('Policy Characteristics'!K:K,MATCH($C797,'Policy Characteristics'!$C:$C,0))),"",INDEX('Policy Characteristics'!K:K,MATCH($C797,'Policy Characteristics'!$C:$C,0)))</f>
        <v>industry-ag-main.html#fuel-switching</v>
      </c>
      <c r="R797" s="354" t="str">
        <f>IF(ISBLANK(INDEX('Policy Characteristics'!L:L,MATCH($C797,'Policy Characteristics'!$C:$C,0))),"",INDEX('Policy Characteristics'!L:L,MATCH($C797,'Policy Characteristics'!$C:$C,0)))</f>
        <v>industry-elec-and-hydrogen.html</v>
      </c>
    </row>
    <row r="798" spans="1:18" ht="20" customHeight="1">
      <c r="A798" s="354" t="str">
        <f>IF(ISBLANK(INDEX('Policy Characteristics'!A:A,MATCH($C798,'Policy Characteristics'!$C:$C,0))),"",INDEX('Policy Characteristics'!A:A,MATCH($C798,'Policy Characteristics'!$C:$C,0)))</f>
        <v>Industry</v>
      </c>
      <c r="B798" s="366" t="str">
        <f>IF(ISBLANK(INDEX('Policy Characteristics'!B:B,MATCH($C798,'Policy Characteristics'!$C:$C,0))),"",INDEX('Policy Characteristics'!B:B,MATCH($C798,'Policy Characteristics'!$C:$C,0)))</f>
        <v>Electrification</v>
      </c>
      <c r="C798" s="354" t="str">
        <f t="shared" si="39"/>
        <v>Fraction of Eligible Industrial Energy Use Shifted to Electricity</v>
      </c>
      <c r="D798" s="348" t="s">
        <v>812</v>
      </c>
      <c r="E798" t="s">
        <v>842</v>
      </c>
      <c r="F798" t="s">
        <v>813</v>
      </c>
      <c r="G798" s="253" t="s">
        <v>843</v>
      </c>
      <c r="H798" s="18">
        <v>1948</v>
      </c>
      <c r="I798" s="367" t="s">
        <v>670</v>
      </c>
      <c r="J798" s="368" t="str">
        <f>IF(ISBLANK(INDEX('Policy Characteristics'!D:D,MATCH($C798,'Policy Characteristics'!$C:$C,0))),"",INDEX('Policy Characteristics'!D:D,MATCH($C798,'Policy Characteristics'!$C:$C,0)))</f>
        <v>Electrification</v>
      </c>
      <c r="K798" s="354"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4" t="str">
        <f>IF(ISBLANK(INDEX('Policy Characteristics'!I:I,MATCH($C798,'Policy Characteristics'!$C:$C,0))),"",INDEX('Policy Characteristics'!I:I,MATCH($C798,'Policy Characteristics'!$C:$C,0)))</f>
        <v>% of fuel shifted</v>
      </c>
      <c r="P798" s="354"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4" t="str">
        <f>IF(ISBLANK(INDEX('Policy Characteristics'!K:K,MATCH($C798,'Policy Characteristics'!$C:$C,0))),"",INDEX('Policy Characteristics'!K:K,MATCH($C798,'Policy Characteristics'!$C:$C,0)))</f>
        <v>industry-ag-main.html#fuel-switching</v>
      </c>
      <c r="R798" s="354" t="str">
        <f>IF(ISBLANK(INDEX('Policy Characteristics'!L:L,MATCH($C798,'Policy Characteristics'!$C:$C,0))),"",INDEX('Policy Characteristics'!L:L,MATCH($C798,'Policy Characteristics'!$C:$C,0)))</f>
        <v>industry-elec-and-hydrogen.html</v>
      </c>
    </row>
    <row r="799" spans="1:18" ht="20" customHeight="1">
      <c r="A799" s="354" t="str">
        <f>IF(ISBLANK(INDEX('Policy Characteristics'!A:A,MATCH($C799,'Policy Characteristics'!$C:$C,0))),"",INDEX('Policy Characteristics'!A:A,MATCH($C799,'Policy Characteristics'!$C:$C,0)))</f>
        <v>Industry</v>
      </c>
      <c r="B799" s="366" t="str">
        <f>IF(ISBLANK(INDEX('Policy Characteristics'!B:B,MATCH($C799,'Policy Characteristics'!$C:$C,0))),"",INDEX('Policy Characteristics'!B:B,MATCH($C799,'Policy Characteristics'!$C:$C,0)))</f>
        <v>Electrification</v>
      </c>
      <c r="C799" s="354" t="str">
        <f t="shared" si="39"/>
        <v>Fraction of Eligible Industrial Energy Use Shifted to Electricity</v>
      </c>
      <c r="D799" s="348" t="s">
        <v>812</v>
      </c>
      <c r="E799" t="s">
        <v>844</v>
      </c>
      <c r="F799" t="s">
        <v>813</v>
      </c>
      <c r="G799" s="253" t="s">
        <v>845</v>
      </c>
      <c r="H799" s="18">
        <v>1949</v>
      </c>
      <c r="I799" s="367" t="s">
        <v>670</v>
      </c>
      <c r="J799" s="368" t="str">
        <f>IF(ISBLANK(INDEX('Policy Characteristics'!D:D,MATCH($C799,'Policy Characteristics'!$C:$C,0))),"",INDEX('Policy Characteristics'!D:D,MATCH($C799,'Policy Characteristics'!$C:$C,0)))</f>
        <v>Electrification</v>
      </c>
      <c r="K799" s="354"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4" t="str">
        <f>IF(ISBLANK(INDEX('Policy Characteristics'!I:I,MATCH($C799,'Policy Characteristics'!$C:$C,0))),"",INDEX('Policy Characteristics'!I:I,MATCH($C799,'Policy Characteristics'!$C:$C,0)))</f>
        <v>% of fuel shifted</v>
      </c>
      <c r="P799" s="354"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4" t="str">
        <f>IF(ISBLANK(INDEX('Policy Characteristics'!K:K,MATCH($C799,'Policy Characteristics'!$C:$C,0))),"",INDEX('Policy Characteristics'!K:K,MATCH($C799,'Policy Characteristics'!$C:$C,0)))</f>
        <v>industry-ag-main.html#fuel-switching</v>
      </c>
      <c r="R799" s="354" t="str">
        <f>IF(ISBLANK(INDEX('Policy Characteristics'!L:L,MATCH($C799,'Policy Characteristics'!$C:$C,0))),"",INDEX('Policy Characteristics'!L:L,MATCH($C799,'Policy Characteristics'!$C:$C,0)))</f>
        <v>industry-elec-and-hydrogen.html</v>
      </c>
    </row>
    <row r="800" spans="1:18" ht="20" customHeight="1">
      <c r="A800" s="354" t="str">
        <f>IF(ISBLANK(INDEX('Policy Characteristics'!A:A,MATCH($C800,'Policy Characteristics'!$C:$C,0))),"",INDEX('Policy Characteristics'!A:A,MATCH($C800,'Policy Characteristics'!$C:$C,0)))</f>
        <v>Industry</v>
      </c>
      <c r="B800" s="366" t="str">
        <f>IF(ISBLANK(INDEX('Policy Characteristics'!B:B,MATCH($C800,'Policy Characteristics'!$C:$C,0))),"",INDEX('Policy Characteristics'!B:B,MATCH($C800,'Policy Characteristics'!$C:$C,0)))</f>
        <v>Electrification</v>
      </c>
      <c r="C800" s="354" t="str">
        <f t="shared" si="39"/>
        <v>Fraction of Eligible Industrial Energy Use Shifted to Electricity</v>
      </c>
      <c r="D800" s="348" t="s">
        <v>812</v>
      </c>
      <c r="E800" t="s">
        <v>846</v>
      </c>
      <c r="F800" t="s">
        <v>813</v>
      </c>
      <c r="G800" s="253" t="s">
        <v>847</v>
      </c>
      <c r="H800" s="18">
        <v>1950</v>
      </c>
      <c r="I800" s="367" t="s">
        <v>670</v>
      </c>
      <c r="J800" s="368" t="str">
        <f>IF(ISBLANK(INDEX('Policy Characteristics'!D:D,MATCH($C800,'Policy Characteristics'!$C:$C,0))),"",INDEX('Policy Characteristics'!D:D,MATCH($C800,'Policy Characteristics'!$C:$C,0)))</f>
        <v>Electrification</v>
      </c>
      <c r="K800" s="354"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4" t="str">
        <f>IF(ISBLANK(INDEX('Policy Characteristics'!I:I,MATCH($C800,'Policy Characteristics'!$C:$C,0))),"",INDEX('Policy Characteristics'!I:I,MATCH($C800,'Policy Characteristics'!$C:$C,0)))</f>
        <v>% of fuel shifted</v>
      </c>
      <c r="P800" s="354"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4" t="str">
        <f>IF(ISBLANK(INDEX('Policy Characteristics'!K:K,MATCH($C800,'Policy Characteristics'!$C:$C,0))),"",INDEX('Policy Characteristics'!K:K,MATCH($C800,'Policy Characteristics'!$C:$C,0)))</f>
        <v>industry-ag-main.html#fuel-switching</v>
      </c>
      <c r="R800" s="354" t="str">
        <f>IF(ISBLANK(INDEX('Policy Characteristics'!L:L,MATCH($C800,'Policy Characteristics'!$C:$C,0))),"",INDEX('Policy Characteristics'!L:L,MATCH($C800,'Policy Characteristics'!$C:$C,0)))</f>
        <v>industry-elec-and-hydrogen.html</v>
      </c>
    </row>
    <row r="801" spans="1:18" ht="20" customHeight="1">
      <c r="A801" s="354" t="str">
        <f>IF(ISBLANK(INDEX('Policy Characteristics'!A:A,MATCH($C801,'Policy Characteristics'!$C:$C,0))),"",INDEX('Policy Characteristics'!A:A,MATCH($C801,'Policy Characteristics'!$C:$C,0)))</f>
        <v>Industry</v>
      </c>
      <c r="B801" s="366" t="str">
        <f>IF(ISBLANK(INDEX('Policy Characteristics'!B:B,MATCH($C801,'Policy Characteristics'!$C:$C,0))),"",INDEX('Policy Characteristics'!B:B,MATCH($C801,'Policy Characteristics'!$C:$C,0)))</f>
        <v>Electrification</v>
      </c>
      <c r="C801" s="354" t="str">
        <f t="shared" ref="C801:C851" si="40">C$684</f>
        <v>Fraction of Eligible Industrial Energy Use Shifted to Electricity</v>
      </c>
      <c r="D801" s="348" t="s">
        <v>812</v>
      </c>
      <c r="E801" t="s">
        <v>848</v>
      </c>
      <c r="F801" t="s">
        <v>813</v>
      </c>
      <c r="G801" s="253" t="s">
        <v>849</v>
      </c>
      <c r="H801" s="18">
        <v>1951</v>
      </c>
      <c r="I801" s="367" t="s">
        <v>670</v>
      </c>
      <c r="J801" s="368" t="str">
        <f>IF(ISBLANK(INDEX('Policy Characteristics'!D:D,MATCH($C801,'Policy Characteristics'!$C:$C,0))),"",INDEX('Policy Characteristics'!D:D,MATCH($C801,'Policy Characteristics'!$C:$C,0)))</f>
        <v>Electrification</v>
      </c>
      <c r="K801" s="354"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4" t="str">
        <f>IF(ISBLANK(INDEX('Policy Characteristics'!I:I,MATCH($C801,'Policy Characteristics'!$C:$C,0))),"",INDEX('Policy Characteristics'!I:I,MATCH($C801,'Policy Characteristics'!$C:$C,0)))</f>
        <v>% of fuel shifted</v>
      </c>
      <c r="P801" s="354"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4" t="str">
        <f>IF(ISBLANK(INDEX('Policy Characteristics'!K:K,MATCH($C801,'Policy Characteristics'!$C:$C,0))),"",INDEX('Policy Characteristics'!K:K,MATCH($C801,'Policy Characteristics'!$C:$C,0)))</f>
        <v>industry-ag-main.html#fuel-switching</v>
      </c>
      <c r="R801" s="354" t="str">
        <f>IF(ISBLANK(INDEX('Policy Characteristics'!L:L,MATCH($C801,'Policy Characteristics'!$C:$C,0))),"",INDEX('Policy Characteristics'!L:L,MATCH($C801,'Policy Characteristics'!$C:$C,0)))</f>
        <v>industry-elec-and-hydrogen.html</v>
      </c>
    </row>
    <row r="802" spans="1:18" ht="20" customHeight="1">
      <c r="A802" s="354" t="str">
        <f>IF(ISBLANK(INDEX('Policy Characteristics'!A:A,MATCH($C802,'Policy Characteristics'!$C:$C,0))),"",INDEX('Policy Characteristics'!A:A,MATCH($C802,'Policy Characteristics'!$C:$C,0)))</f>
        <v>Industry</v>
      </c>
      <c r="B802" s="366" t="str">
        <f>IF(ISBLANK(INDEX('Policy Characteristics'!B:B,MATCH($C802,'Policy Characteristics'!$C:$C,0))),"",INDEX('Policy Characteristics'!B:B,MATCH($C802,'Policy Characteristics'!$C:$C,0)))</f>
        <v>Electrification</v>
      </c>
      <c r="C802" s="354" t="str">
        <f t="shared" si="40"/>
        <v>Fraction of Eligible Industrial Energy Use Shifted to Electricity</v>
      </c>
      <c r="D802" s="348" t="s">
        <v>812</v>
      </c>
      <c r="E802" t="s">
        <v>850</v>
      </c>
      <c r="F802" t="s">
        <v>813</v>
      </c>
      <c r="G802" s="253" t="s">
        <v>851</v>
      </c>
      <c r="H802" s="18">
        <v>1952</v>
      </c>
      <c r="I802" s="367" t="s">
        <v>670</v>
      </c>
      <c r="J802" s="368" t="str">
        <f>IF(ISBLANK(INDEX('Policy Characteristics'!D:D,MATCH($C802,'Policy Characteristics'!$C:$C,0))),"",INDEX('Policy Characteristics'!D:D,MATCH($C802,'Policy Characteristics'!$C:$C,0)))</f>
        <v>Electrification</v>
      </c>
      <c r="K802" s="354"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4" t="str">
        <f>IF(ISBLANK(INDEX('Policy Characteristics'!I:I,MATCH($C802,'Policy Characteristics'!$C:$C,0))),"",INDEX('Policy Characteristics'!I:I,MATCH($C802,'Policy Characteristics'!$C:$C,0)))</f>
        <v>% of fuel shifted</v>
      </c>
      <c r="P802" s="354"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4" t="str">
        <f>IF(ISBLANK(INDEX('Policy Characteristics'!K:K,MATCH($C802,'Policy Characteristics'!$C:$C,0))),"",INDEX('Policy Characteristics'!K:K,MATCH($C802,'Policy Characteristics'!$C:$C,0)))</f>
        <v>industry-ag-main.html#fuel-switching</v>
      </c>
      <c r="R802" s="354" t="str">
        <f>IF(ISBLANK(INDEX('Policy Characteristics'!L:L,MATCH($C802,'Policy Characteristics'!$C:$C,0))),"",INDEX('Policy Characteristics'!L:L,MATCH($C802,'Policy Characteristics'!$C:$C,0)))</f>
        <v>industry-elec-and-hydrogen.html</v>
      </c>
    </row>
    <row r="803" spans="1:18" ht="20" customHeight="1">
      <c r="A803" s="354" t="str">
        <f>IF(ISBLANK(INDEX('Policy Characteristics'!A:A,MATCH($C803,'Policy Characteristics'!$C:$C,0))),"",INDEX('Policy Characteristics'!A:A,MATCH($C803,'Policy Characteristics'!$C:$C,0)))</f>
        <v>Industry</v>
      </c>
      <c r="B803" s="366" t="str">
        <f>IF(ISBLANK(INDEX('Policy Characteristics'!B:B,MATCH($C803,'Policy Characteristics'!$C:$C,0))),"",INDEX('Policy Characteristics'!B:B,MATCH($C803,'Policy Characteristics'!$C:$C,0)))</f>
        <v>Electrification</v>
      </c>
      <c r="C803" s="354" t="str">
        <f t="shared" si="40"/>
        <v>Fraction of Eligible Industrial Energy Use Shifted to Electricity</v>
      </c>
      <c r="D803" s="348" t="s">
        <v>812</v>
      </c>
      <c r="E803" t="s">
        <v>852</v>
      </c>
      <c r="F803" t="s">
        <v>813</v>
      </c>
      <c r="G803" s="253" t="s">
        <v>852</v>
      </c>
      <c r="H803" s="18">
        <v>1953</v>
      </c>
      <c r="I803" s="367" t="s">
        <v>670</v>
      </c>
      <c r="J803" s="368" t="str">
        <f>IF(ISBLANK(INDEX('Policy Characteristics'!D:D,MATCH($C803,'Policy Characteristics'!$C:$C,0))),"",INDEX('Policy Characteristics'!D:D,MATCH($C803,'Policy Characteristics'!$C:$C,0)))</f>
        <v>Electrification</v>
      </c>
      <c r="K803" s="354"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4" t="str">
        <f>IF(ISBLANK(INDEX('Policy Characteristics'!I:I,MATCH($C803,'Policy Characteristics'!$C:$C,0))),"",INDEX('Policy Characteristics'!I:I,MATCH($C803,'Policy Characteristics'!$C:$C,0)))</f>
        <v>% of fuel shifted</v>
      </c>
      <c r="P803" s="354"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4" t="str">
        <f>IF(ISBLANK(INDEX('Policy Characteristics'!K:K,MATCH($C803,'Policy Characteristics'!$C:$C,0))),"",INDEX('Policy Characteristics'!K:K,MATCH($C803,'Policy Characteristics'!$C:$C,0)))</f>
        <v>industry-ag-main.html#fuel-switching</v>
      </c>
      <c r="R803" s="354" t="str">
        <f>IF(ISBLANK(INDEX('Policy Characteristics'!L:L,MATCH($C803,'Policy Characteristics'!$C:$C,0))),"",INDEX('Policy Characteristics'!L:L,MATCH($C803,'Policy Characteristics'!$C:$C,0)))</f>
        <v>industry-elec-and-hydrogen.html</v>
      </c>
    </row>
    <row r="804" spans="1:18" ht="20" customHeight="1">
      <c r="A804" s="354" t="str">
        <f>IF(ISBLANK(INDEX('Policy Characteristics'!A:A,MATCH($C804,'Policy Characteristics'!$C:$C,0))),"",INDEX('Policy Characteristics'!A:A,MATCH($C804,'Policy Characteristics'!$C:$C,0)))</f>
        <v>Industry</v>
      </c>
      <c r="B804" s="366" t="str">
        <f>IF(ISBLANK(INDEX('Policy Characteristics'!B:B,MATCH($C804,'Policy Characteristics'!$C:$C,0))),"",INDEX('Policy Characteristics'!B:B,MATCH($C804,'Policy Characteristics'!$C:$C,0)))</f>
        <v>Electrification</v>
      </c>
      <c r="C804" s="354" t="str">
        <f t="shared" si="40"/>
        <v>Fraction of Eligible Industrial Energy Use Shifted to Electricity</v>
      </c>
      <c r="D804" s="348" t="s">
        <v>814</v>
      </c>
      <c r="E804" t="s">
        <v>838</v>
      </c>
      <c r="F804" t="s">
        <v>815</v>
      </c>
      <c r="G804" s="253" t="s">
        <v>839</v>
      </c>
      <c r="H804" s="18">
        <v>1954</v>
      </c>
      <c r="I804" s="367" t="s">
        <v>670</v>
      </c>
      <c r="J804" s="368" t="str">
        <f>IF(ISBLANK(INDEX('Policy Characteristics'!D:D,MATCH($C804,'Policy Characteristics'!$C:$C,0))),"",INDEX('Policy Characteristics'!D:D,MATCH($C804,'Policy Characteristics'!$C:$C,0)))</f>
        <v>Electrification</v>
      </c>
      <c r="K804" s="354"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4" t="str">
        <f>IF(ISBLANK(INDEX('Policy Characteristics'!I:I,MATCH($C804,'Policy Characteristics'!$C:$C,0))),"",INDEX('Policy Characteristics'!I:I,MATCH($C804,'Policy Characteristics'!$C:$C,0)))</f>
        <v>% of fuel shifted</v>
      </c>
      <c r="P804" s="354"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4" t="str">
        <f>IF(ISBLANK(INDEX('Policy Characteristics'!K:K,MATCH($C804,'Policy Characteristics'!$C:$C,0))),"",INDEX('Policy Characteristics'!K:K,MATCH($C804,'Policy Characteristics'!$C:$C,0)))</f>
        <v>industry-ag-main.html#fuel-switching</v>
      </c>
      <c r="R804" s="354" t="str">
        <f>IF(ISBLANK(INDEX('Policy Characteristics'!L:L,MATCH($C804,'Policy Characteristics'!$C:$C,0))),"",INDEX('Policy Characteristics'!L:L,MATCH($C804,'Policy Characteristics'!$C:$C,0)))</f>
        <v>industry-elec-and-hydrogen.html</v>
      </c>
    </row>
    <row r="805" spans="1:18" ht="20" customHeight="1">
      <c r="A805" s="354" t="str">
        <f>IF(ISBLANK(INDEX('Policy Characteristics'!A:A,MATCH($C805,'Policy Characteristics'!$C:$C,0))),"",INDEX('Policy Characteristics'!A:A,MATCH($C805,'Policy Characteristics'!$C:$C,0)))</f>
        <v>Industry</v>
      </c>
      <c r="B805" s="366" t="str">
        <f>IF(ISBLANK(INDEX('Policy Characteristics'!B:B,MATCH($C805,'Policy Characteristics'!$C:$C,0))),"",INDEX('Policy Characteristics'!B:B,MATCH($C805,'Policy Characteristics'!$C:$C,0)))</f>
        <v>Electrification</v>
      </c>
      <c r="C805" s="354" t="str">
        <f t="shared" si="40"/>
        <v>Fraction of Eligible Industrial Energy Use Shifted to Electricity</v>
      </c>
      <c r="D805" s="348" t="s">
        <v>814</v>
      </c>
      <c r="E805" t="s">
        <v>840</v>
      </c>
      <c r="F805" t="s">
        <v>815</v>
      </c>
      <c r="G805" s="253" t="s">
        <v>841</v>
      </c>
      <c r="H805" s="18">
        <v>1955</v>
      </c>
      <c r="I805" s="367" t="s">
        <v>670</v>
      </c>
      <c r="J805" s="368" t="str">
        <f>IF(ISBLANK(INDEX('Policy Characteristics'!D:D,MATCH($C805,'Policy Characteristics'!$C:$C,0))),"",INDEX('Policy Characteristics'!D:D,MATCH($C805,'Policy Characteristics'!$C:$C,0)))</f>
        <v>Electrification</v>
      </c>
      <c r="K805" s="354"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4" t="str">
        <f>IF(ISBLANK(INDEX('Policy Characteristics'!I:I,MATCH($C805,'Policy Characteristics'!$C:$C,0))),"",INDEX('Policy Characteristics'!I:I,MATCH($C805,'Policy Characteristics'!$C:$C,0)))</f>
        <v>% of fuel shifted</v>
      </c>
      <c r="P805" s="354"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4" t="str">
        <f>IF(ISBLANK(INDEX('Policy Characteristics'!K:K,MATCH($C805,'Policy Characteristics'!$C:$C,0))),"",INDEX('Policy Characteristics'!K:K,MATCH($C805,'Policy Characteristics'!$C:$C,0)))</f>
        <v>industry-ag-main.html#fuel-switching</v>
      </c>
      <c r="R805" s="354" t="str">
        <f>IF(ISBLANK(INDEX('Policy Characteristics'!L:L,MATCH($C805,'Policy Characteristics'!$C:$C,0))),"",INDEX('Policy Characteristics'!L:L,MATCH($C805,'Policy Characteristics'!$C:$C,0)))</f>
        <v>industry-elec-and-hydrogen.html</v>
      </c>
    </row>
    <row r="806" spans="1:18" ht="20" customHeight="1">
      <c r="A806" s="354" t="str">
        <f>IF(ISBLANK(INDEX('Policy Characteristics'!A:A,MATCH($C806,'Policy Characteristics'!$C:$C,0))),"",INDEX('Policy Characteristics'!A:A,MATCH($C806,'Policy Characteristics'!$C:$C,0)))</f>
        <v>Industry</v>
      </c>
      <c r="B806" s="366" t="str">
        <f>IF(ISBLANK(INDEX('Policy Characteristics'!B:B,MATCH($C806,'Policy Characteristics'!$C:$C,0))),"",INDEX('Policy Characteristics'!B:B,MATCH($C806,'Policy Characteristics'!$C:$C,0)))</f>
        <v>Electrification</v>
      </c>
      <c r="C806" s="354" t="str">
        <f t="shared" si="40"/>
        <v>Fraction of Eligible Industrial Energy Use Shifted to Electricity</v>
      </c>
      <c r="D806" s="348" t="s">
        <v>814</v>
      </c>
      <c r="E806" t="s">
        <v>842</v>
      </c>
      <c r="F806" t="s">
        <v>815</v>
      </c>
      <c r="G806" s="253" t="s">
        <v>843</v>
      </c>
      <c r="H806" s="18">
        <v>1956</v>
      </c>
      <c r="I806" s="367" t="s">
        <v>670</v>
      </c>
      <c r="J806" s="368" t="str">
        <f>IF(ISBLANK(INDEX('Policy Characteristics'!D:D,MATCH($C806,'Policy Characteristics'!$C:$C,0))),"",INDEX('Policy Characteristics'!D:D,MATCH($C806,'Policy Characteristics'!$C:$C,0)))</f>
        <v>Electrification</v>
      </c>
      <c r="K806" s="354"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4" t="str">
        <f>IF(ISBLANK(INDEX('Policy Characteristics'!I:I,MATCH($C806,'Policy Characteristics'!$C:$C,0))),"",INDEX('Policy Characteristics'!I:I,MATCH($C806,'Policy Characteristics'!$C:$C,0)))</f>
        <v>% of fuel shifted</v>
      </c>
      <c r="P806" s="354"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4" t="str">
        <f>IF(ISBLANK(INDEX('Policy Characteristics'!K:K,MATCH($C806,'Policy Characteristics'!$C:$C,0))),"",INDEX('Policy Characteristics'!K:K,MATCH($C806,'Policy Characteristics'!$C:$C,0)))</f>
        <v>industry-ag-main.html#fuel-switching</v>
      </c>
      <c r="R806" s="354" t="str">
        <f>IF(ISBLANK(INDEX('Policy Characteristics'!L:L,MATCH($C806,'Policy Characteristics'!$C:$C,0))),"",INDEX('Policy Characteristics'!L:L,MATCH($C806,'Policy Characteristics'!$C:$C,0)))</f>
        <v>industry-elec-and-hydrogen.html</v>
      </c>
    </row>
    <row r="807" spans="1:18" ht="20" customHeight="1">
      <c r="A807" s="354" t="str">
        <f>IF(ISBLANK(INDEX('Policy Characteristics'!A:A,MATCH($C807,'Policy Characteristics'!$C:$C,0))),"",INDEX('Policy Characteristics'!A:A,MATCH($C807,'Policy Characteristics'!$C:$C,0)))</f>
        <v>Industry</v>
      </c>
      <c r="B807" s="366" t="str">
        <f>IF(ISBLANK(INDEX('Policy Characteristics'!B:B,MATCH($C807,'Policy Characteristics'!$C:$C,0))),"",INDEX('Policy Characteristics'!B:B,MATCH($C807,'Policy Characteristics'!$C:$C,0)))</f>
        <v>Electrification</v>
      </c>
      <c r="C807" s="354" t="str">
        <f t="shared" si="40"/>
        <v>Fraction of Eligible Industrial Energy Use Shifted to Electricity</v>
      </c>
      <c r="D807" s="348" t="s">
        <v>814</v>
      </c>
      <c r="E807" t="s">
        <v>844</v>
      </c>
      <c r="F807" t="s">
        <v>815</v>
      </c>
      <c r="G807" s="253" t="s">
        <v>845</v>
      </c>
      <c r="H807" s="18">
        <v>1957</v>
      </c>
      <c r="I807" s="367" t="s">
        <v>670</v>
      </c>
      <c r="J807" s="368" t="str">
        <f>IF(ISBLANK(INDEX('Policy Characteristics'!D:D,MATCH($C807,'Policy Characteristics'!$C:$C,0))),"",INDEX('Policy Characteristics'!D:D,MATCH($C807,'Policy Characteristics'!$C:$C,0)))</f>
        <v>Electrification</v>
      </c>
      <c r="K807" s="354"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4" t="str">
        <f>IF(ISBLANK(INDEX('Policy Characteristics'!I:I,MATCH($C807,'Policy Characteristics'!$C:$C,0))),"",INDEX('Policy Characteristics'!I:I,MATCH($C807,'Policy Characteristics'!$C:$C,0)))</f>
        <v>% of fuel shifted</v>
      </c>
      <c r="P807" s="354"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4" t="str">
        <f>IF(ISBLANK(INDEX('Policy Characteristics'!K:K,MATCH($C807,'Policy Characteristics'!$C:$C,0))),"",INDEX('Policy Characteristics'!K:K,MATCH($C807,'Policy Characteristics'!$C:$C,0)))</f>
        <v>industry-ag-main.html#fuel-switching</v>
      </c>
      <c r="R807" s="354" t="str">
        <f>IF(ISBLANK(INDEX('Policy Characteristics'!L:L,MATCH($C807,'Policy Characteristics'!$C:$C,0))),"",INDEX('Policy Characteristics'!L:L,MATCH($C807,'Policy Characteristics'!$C:$C,0)))</f>
        <v>industry-elec-and-hydrogen.html</v>
      </c>
    </row>
    <row r="808" spans="1:18" ht="20" customHeight="1">
      <c r="A808" s="354" t="str">
        <f>IF(ISBLANK(INDEX('Policy Characteristics'!A:A,MATCH($C808,'Policy Characteristics'!$C:$C,0))),"",INDEX('Policy Characteristics'!A:A,MATCH($C808,'Policy Characteristics'!$C:$C,0)))</f>
        <v>Industry</v>
      </c>
      <c r="B808" s="366" t="str">
        <f>IF(ISBLANK(INDEX('Policy Characteristics'!B:B,MATCH($C808,'Policy Characteristics'!$C:$C,0))),"",INDEX('Policy Characteristics'!B:B,MATCH($C808,'Policy Characteristics'!$C:$C,0)))</f>
        <v>Electrification</v>
      </c>
      <c r="C808" s="354" t="str">
        <f t="shared" si="40"/>
        <v>Fraction of Eligible Industrial Energy Use Shifted to Electricity</v>
      </c>
      <c r="D808" s="348" t="s">
        <v>814</v>
      </c>
      <c r="E808" t="s">
        <v>846</v>
      </c>
      <c r="F808" t="s">
        <v>815</v>
      </c>
      <c r="G808" s="253" t="s">
        <v>847</v>
      </c>
      <c r="H808" s="18">
        <v>1958</v>
      </c>
      <c r="I808" s="367" t="s">
        <v>670</v>
      </c>
      <c r="J808" s="368" t="str">
        <f>IF(ISBLANK(INDEX('Policy Characteristics'!D:D,MATCH($C808,'Policy Characteristics'!$C:$C,0))),"",INDEX('Policy Characteristics'!D:D,MATCH($C808,'Policy Characteristics'!$C:$C,0)))</f>
        <v>Electrification</v>
      </c>
      <c r="K808" s="354"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4" t="str">
        <f>IF(ISBLANK(INDEX('Policy Characteristics'!I:I,MATCH($C808,'Policy Characteristics'!$C:$C,0))),"",INDEX('Policy Characteristics'!I:I,MATCH($C808,'Policy Characteristics'!$C:$C,0)))</f>
        <v>% of fuel shifted</v>
      </c>
      <c r="P808" s="354"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4" t="str">
        <f>IF(ISBLANK(INDEX('Policy Characteristics'!K:K,MATCH($C808,'Policy Characteristics'!$C:$C,0))),"",INDEX('Policy Characteristics'!K:K,MATCH($C808,'Policy Characteristics'!$C:$C,0)))</f>
        <v>industry-ag-main.html#fuel-switching</v>
      </c>
      <c r="R808" s="354" t="str">
        <f>IF(ISBLANK(INDEX('Policy Characteristics'!L:L,MATCH($C808,'Policy Characteristics'!$C:$C,0))),"",INDEX('Policy Characteristics'!L:L,MATCH($C808,'Policy Characteristics'!$C:$C,0)))</f>
        <v>industry-elec-and-hydrogen.html</v>
      </c>
    </row>
    <row r="809" spans="1:18" ht="20" customHeight="1">
      <c r="A809" s="354" t="str">
        <f>IF(ISBLANK(INDEX('Policy Characteristics'!A:A,MATCH($C809,'Policy Characteristics'!$C:$C,0))),"",INDEX('Policy Characteristics'!A:A,MATCH($C809,'Policy Characteristics'!$C:$C,0)))</f>
        <v>Industry</v>
      </c>
      <c r="B809" s="366" t="str">
        <f>IF(ISBLANK(INDEX('Policy Characteristics'!B:B,MATCH($C809,'Policy Characteristics'!$C:$C,0))),"",INDEX('Policy Characteristics'!B:B,MATCH($C809,'Policy Characteristics'!$C:$C,0)))</f>
        <v>Electrification</v>
      </c>
      <c r="C809" s="354" t="str">
        <f t="shared" si="40"/>
        <v>Fraction of Eligible Industrial Energy Use Shifted to Electricity</v>
      </c>
      <c r="D809" s="348" t="s">
        <v>814</v>
      </c>
      <c r="E809" t="s">
        <v>848</v>
      </c>
      <c r="F809" t="s">
        <v>815</v>
      </c>
      <c r="G809" s="253" t="s">
        <v>849</v>
      </c>
      <c r="H809" s="18">
        <v>1959</v>
      </c>
      <c r="I809" s="367" t="s">
        <v>670</v>
      </c>
      <c r="J809" s="368" t="str">
        <f>IF(ISBLANK(INDEX('Policy Characteristics'!D:D,MATCH($C809,'Policy Characteristics'!$C:$C,0))),"",INDEX('Policy Characteristics'!D:D,MATCH($C809,'Policy Characteristics'!$C:$C,0)))</f>
        <v>Electrification</v>
      </c>
      <c r="K809" s="354"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4" t="str">
        <f>IF(ISBLANK(INDEX('Policy Characteristics'!I:I,MATCH($C809,'Policy Characteristics'!$C:$C,0))),"",INDEX('Policy Characteristics'!I:I,MATCH($C809,'Policy Characteristics'!$C:$C,0)))</f>
        <v>% of fuel shifted</v>
      </c>
      <c r="P809" s="354"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4" t="str">
        <f>IF(ISBLANK(INDEX('Policy Characteristics'!K:K,MATCH($C809,'Policy Characteristics'!$C:$C,0))),"",INDEX('Policy Characteristics'!K:K,MATCH($C809,'Policy Characteristics'!$C:$C,0)))</f>
        <v>industry-ag-main.html#fuel-switching</v>
      </c>
      <c r="R809" s="354" t="str">
        <f>IF(ISBLANK(INDEX('Policy Characteristics'!L:L,MATCH($C809,'Policy Characteristics'!$C:$C,0))),"",INDEX('Policy Characteristics'!L:L,MATCH($C809,'Policy Characteristics'!$C:$C,0)))</f>
        <v>industry-elec-and-hydrogen.html</v>
      </c>
    </row>
    <row r="810" spans="1:18" ht="20" customHeight="1">
      <c r="A810" s="354" t="str">
        <f>IF(ISBLANK(INDEX('Policy Characteristics'!A:A,MATCH($C810,'Policy Characteristics'!$C:$C,0))),"",INDEX('Policy Characteristics'!A:A,MATCH($C810,'Policy Characteristics'!$C:$C,0)))</f>
        <v>Industry</v>
      </c>
      <c r="B810" s="366" t="str">
        <f>IF(ISBLANK(INDEX('Policy Characteristics'!B:B,MATCH($C810,'Policy Characteristics'!$C:$C,0))),"",INDEX('Policy Characteristics'!B:B,MATCH($C810,'Policy Characteristics'!$C:$C,0)))</f>
        <v>Electrification</v>
      </c>
      <c r="C810" s="354" t="str">
        <f t="shared" si="40"/>
        <v>Fraction of Eligible Industrial Energy Use Shifted to Electricity</v>
      </c>
      <c r="D810" s="348" t="s">
        <v>814</v>
      </c>
      <c r="E810" t="s">
        <v>850</v>
      </c>
      <c r="F810" t="s">
        <v>815</v>
      </c>
      <c r="G810" s="253" t="s">
        <v>851</v>
      </c>
      <c r="H810" s="18">
        <v>1960</v>
      </c>
      <c r="I810" s="367" t="s">
        <v>670</v>
      </c>
      <c r="J810" s="368" t="str">
        <f>IF(ISBLANK(INDEX('Policy Characteristics'!D:D,MATCH($C810,'Policy Characteristics'!$C:$C,0))),"",INDEX('Policy Characteristics'!D:D,MATCH($C810,'Policy Characteristics'!$C:$C,0)))</f>
        <v>Electrification</v>
      </c>
      <c r="K810" s="354"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4" t="str">
        <f>IF(ISBLANK(INDEX('Policy Characteristics'!I:I,MATCH($C810,'Policy Characteristics'!$C:$C,0))),"",INDEX('Policy Characteristics'!I:I,MATCH($C810,'Policy Characteristics'!$C:$C,0)))</f>
        <v>% of fuel shifted</v>
      </c>
      <c r="P810" s="354"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4" t="str">
        <f>IF(ISBLANK(INDEX('Policy Characteristics'!K:K,MATCH($C810,'Policy Characteristics'!$C:$C,0))),"",INDEX('Policy Characteristics'!K:K,MATCH($C810,'Policy Characteristics'!$C:$C,0)))</f>
        <v>industry-ag-main.html#fuel-switching</v>
      </c>
      <c r="R810" s="354" t="str">
        <f>IF(ISBLANK(INDEX('Policy Characteristics'!L:L,MATCH($C810,'Policy Characteristics'!$C:$C,0))),"",INDEX('Policy Characteristics'!L:L,MATCH($C810,'Policy Characteristics'!$C:$C,0)))</f>
        <v>industry-elec-and-hydrogen.html</v>
      </c>
    </row>
    <row r="811" spans="1:18" ht="20" customHeight="1">
      <c r="A811" s="354" t="str">
        <f>IF(ISBLANK(INDEX('Policy Characteristics'!A:A,MATCH($C811,'Policy Characteristics'!$C:$C,0))),"",INDEX('Policy Characteristics'!A:A,MATCH($C811,'Policy Characteristics'!$C:$C,0)))</f>
        <v>Industry</v>
      </c>
      <c r="B811" s="366" t="str">
        <f>IF(ISBLANK(INDEX('Policy Characteristics'!B:B,MATCH($C811,'Policy Characteristics'!$C:$C,0))),"",INDEX('Policy Characteristics'!B:B,MATCH($C811,'Policy Characteristics'!$C:$C,0)))</f>
        <v>Electrification</v>
      </c>
      <c r="C811" s="354" t="str">
        <f t="shared" si="40"/>
        <v>Fraction of Eligible Industrial Energy Use Shifted to Electricity</v>
      </c>
      <c r="D811" s="348" t="s">
        <v>814</v>
      </c>
      <c r="E811" t="s">
        <v>852</v>
      </c>
      <c r="F811" t="s">
        <v>815</v>
      </c>
      <c r="G811" s="253" t="s">
        <v>852</v>
      </c>
      <c r="H811" s="18">
        <v>1961</v>
      </c>
      <c r="I811" s="367" t="s">
        <v>670</v>
      </c>
      <c r="J811" s="368" t="str">
        <f>IF(ISBLANK(INDEX('Policy Characteristics'!D:D,MATCH($C811,'Policy Characteristics'!$C:$C,0))),"",INDEX('Policy Characteristics'!D:D,MATCH($C811,'Policy Characteristics'!$C:$C,0)))</f>
        <v>Electrification</v>
      </c>
      <c r="K811" s="354"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4" t="str">
        <f>IF(ISBLANK(INDEX('Policy Characteristics'!I:I,MATCH($C811,'Policy Characteristics'!$C:$C,0))),"",INDEX('Policy Characteristics'!I:I,MATCH($C811,'Policy Characteristics'!$C:$C,0)))</f>
        <v>% of fuel shifted</v>
      </c>
      <c r="P811" s="354"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4" t="str">
        <f>IF(ISBLANK(INDEX('Policy Characteristics'!K:K,MATCH($C811,'Policy Characteristics'!$C:$C,0))),"",INDEX('Policy Characteristics'!K:K,MATCH($C811,'Policy Characteristics'!$C:$C,0)))</f>
        <v>industry-ag-main.html#fuel-switching</v>
      </c>
      <c r="R811" s="354" t="str">
        <f>IF(ISBLANK(INDEX('Policy Characteristics'!L:L,MATCH($C811,'Policy Characteristics'!$C:$C,0))),"",INDEX('Policy Characteristics'!L:L,MATCH($C811,'Policy Characteristics'!$C:$C,0)))</f>
        <v>industry-elec-and-hydrogen.html</v>
      </c>
    </row>
    <row r="812" spans="1:18" ht="20" customHeight="1">
      <c r="A812" s="354" t="str">
        <f>IF(ISBLANK(INDEX('Policy Characteristics'!A:A,MATCH($C812,'Policy Characteristics'!$C:$C,0))),"",INDEX('Policy Characteristics'!A:A,MATCH($C812,'Policy Characteristics'!$C:$C,0)))</f>
        <v>Industry</v>
      </c>
      <c r="B812" s="366" t="str">
        <f>IF(ISBLANK(INDEX('Policy Characteristics'!B:B,MATCH($C812,'Policy Characteristics'!$C:$C,0))),"",INDEX('Policy Characteristics'!B:B,MATCH($C812,'Policy Characteristics'!$C:$C,0)))</f>
        <v>Electrification</v>
      </c>
      <c r="C812" s="354" t="str">
        <f t="shared" si="40"/>
        <v>Fraction of Eligible Industrial Energy Use Shifted to Electricity</v>
      </c>
      <c r="D812" s="348" t="s">
        <v>816</v>
      </c>
      <c r="E812" t="s">
        <v>838</v>
      </c>
      <c r="F812" t="s">
        <v>817</v>
      </c>
      <c r="G812" s="253" t="s">
        <v>839</v>
      </c>
      <c r="H812" s="18">
        <v>1962</v>
      </c>
      <c r="I812" s="367" t="s">
        <v>670</v>
      </c>
      <c r="J812" s="368" t="str">
        <f>IF(ISBLANK(INDEX('Policy Characteristics'!D:D,MATCH($C812,'Policy Characteristics'!$C:$C,0))),"",INDEX('Policy Characteristics'!D:D,MATCH($C812,'Policy Characteristics'!$C:$C,0)))</f>
        <v>Electrification</v>
      </c>
      <c r="K812" s="354"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4" t="str">
        <f>IF(ISBLANK(INDEX('Policy Characteristics'!I:I,MATCH($C812,'Policy Characteristics'!$C:$C,0))),"",INDEX('Policy Characteristics'!I:I,MATCH($C812,'Policy Characteristics'!$C:$C,0)))</f>
        <v>% of fuel shifted</v>
      </c>
      <c r="P812" s="354"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4" t="str">
        <f>IF(ISBLANK(INDEX('Policy Characteristics'!K:K,MATCH($C812,'Policy Characteristics'!$C:$C,0))),"",INDEX('Policy Characteristics'!K:K,MATCH($C812,'Policy Characteristics'!$C:$C,0)))</f>
        <v>industry-ag-main.html#fuel-switching</v>
      </c>
      <c r="R812" s="354" t="str">
        <f>IF(ISBLANK(INDEX('Policy Characteristics'!L:L,MATCH($C812,'Policy Characteristics'!$C:$C,0))),"",INDEX('Policy Characteristics'!L:L,MATCH($C812,'Policy Characteristics'!$C:$C,0)))</f>
        <v>industry-elec-and-hydrogen.html</v>
      </c>
    </row>
    <row r="813" spans="1:18" ht="20" customHeight="1">
      <c r="A813" s="354" t="str">
        <f>IF(ISBLANK(INDEX('Policy Characteristics'!A:A,MATCH($C813,'Policy Characteristics'!$C:$C,0))),"",INDEX('Policy Characteristics'!A:A,MATCH($C813,'Policy Characteristics'!$C:$C,0)))</f>
        <v>Industry</v>
      </c>
      <c r="B813" s="366" t="str">
        <f>IF(ISBLANK(INDEX('Policy Characteristics'!B:B,MATCH($C813,'Policy Characteristics'!$C:$C,0))),"",INDEX('Policy Characteristics'!B:B,MATCH($C813,'Policy Characteristics'!$C:$C,0)))</f>
        <v>Electrification</v>
      </c>
      <c r="C813" s="354" t="str">
        <f t="shared" si="40"/>
        <v>Fraction of Eligible Industrial Energy Use Shifted to Electricity</v>
      </c>
      <c r="D813" s="348" t="s">
        <v>816</v>
      </c>
      <c r="E813" t="s">
        <v>840</v>
      </c>
      <c r="F813" t="s">
        <v>817</v>
      </c>
      <c r="G813" s="253" t="s">
        <v>841</v>
      </c>
      <c r="H813" s="18">
        <v>1963</v>
      </c>
      <c r="I813" s="367" t="s">
        <v>670</v>
      </c>
      <c r="J813" s="368" t="str">
        <f>IF(ISBLANK(INDEX('Policy Characteristics'!D:D,MATCH($C813,'Policy Characteristics'!$C:$C,0))),"",INDEX('Policy Characteristics'!D:D,MATCH($C813,'Policy Characteristics'!$C:$C,0)))</f>
        <v>Electrification</v>
      </c>
      <c r="K813" s="354"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4" t="str">
        <f>IF(ISBLANK(INDEX('Policy Characteristics'!I:I,MATCH($C813,'Policy Characteristics'!$C:$C,0))),"",INDEX('Policy Characteristics'!I:I,MATCH($C813,'Policy Characteristics'!$C:$C,0)))</f>
        <v>% of fuel shifted</v>
      </c>
      <c r="P813" s="354"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4" t="str">
        <f>IF(ISBLANK(INDEX('Policy Characteristics'!K:K,MATCH($C813,'Policy Characteristics'!$C:$C,0))),"",INDEX('Policy Characteristics'!K:K,MATCH($C813,'Policy Characteristics'!$C:$C,0)))</f>
        <v>industry-ag-main.html#fuel-switching</v>
      </c>
      <c r="R813" s="354" t="str">
        <f>IF(ISBLANK(INDEX('Policy Characteristics'!L:L,MATCH($C813,'Policy Characteristics'!$C:$C,0))),"",INDEX('Policy Characteristics'!L:L,MATCH($C813,'Policy Characteristics'!$C:$C,0)))</f>
        <v>industry-elec-and-hydrogen.html</v>
      </c>
    </row>
    <row r="814" spans="1:18" ht="20" customHeight="1">
      <c r="A814" s="354" t="str">
        <f>IF(ISBLANK(INDEX('Policy Characteristics'!A:A,MATCH($C814,'Policy Characteristics'!$C:$C,0))),"",INDEX('Policy Characteristics'!A:A,MATCH($C814,'Policy Characteristics'!$C:$C,0)))</f>
        <v>Industry</v>
      </c>
      <c r="B814" s="366" t="str">
        <f>IF(ISBLANK(INDEX('Policy Characteristics'!B:B,MATCH($C814,'Policy Characteristics'!$C:$C,0))),"",INDEX('Policy Characteristics'!B:B,MATCH($C814,'Policy Characteristics'!$C:$C,0)))</f>
        <v>Electrification</v>
      </c>
      <c r="C814" s="354" t="str">
        <f t="shared" si="40"/>
        <v>Fraction of Eligible Industrial Energy Use Shifted to Electricity</v>
      </c>
      <c r="D814" s="348" t="s">
        <v>816</v>
      </c>
      <c r="E814" t="s">
        <v>842</v>
      </c>
      <c r="F814" t="s">
        <v>817</v>
      </c>
      <c r="G814" s="253" t="s">
        <v>843</v>
      </c>
      <c r="H814" s="18">
        <v>1964</v>
      </c>
      <c r="I814" s="367" t="s">
        <v>670</v>
      </c>
      <c r="J814" s="368" t="str">
        <f>IF(ISBLANK(INDEX('Policy Characteristics'!D:D,MATCH($C814,'Policy Characteristics'!$C:$C,0))),"",INDEX('Policy Characteristics'!D:D,MATCH($C814,'Policy Characteristics'!$C:$C,0)))</f>
        <v>Electrification</v>
      </c>
      <c r="K814" s="354"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4" t="str">
        <f>IF(ISBLANK(INDEX('Policy Characteristics'!I:I,MATCH($C814,'Policy Characteristics'!$C:$C,0))),"",INDEX('Policy Characteristics'!I:I,MATCH($C814,'Policy Characteristics'!$C:$C,0)))</f>
        <v>% of fuel shifted</v>
      </c>
      <c r="P814" s="354"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4" t="str">
        <f>IF(ISBLANK(INDEX('Policy Characteristics'!K:K,MATCH($C814,'Policy Characteristics'!$C:$C,0))),"",INDEX('Policy Characteristics'!K:K,MATCH($C814,'Policy Characteristics'!$C:$C,0)))</f>
        <v>industry-ag-main.html#fuel-switching</v>
      </c>
      <c r="R814" s="354" t="str">
        <f>IF(ISBLANK(INDEX('Policy Characteristics'!L:L,MATCH($C814,'Policy Characteristics'!$C:$C,0))),"",INDEX('Policy Characteristics'!L:L,MATCH($C814,'Policy Characteristics'!$C:$C,0)))</f>
        <v>industry-elec-and-hydrogen.html</v>
      </c>
    </row>
    <row r="815" spans="1:18" ht="20" customHeight="1">
      <c r="A815" s="354" t="str">
        <f>IF(ISBLANK(INDEX('Policy Characteristics'!A:A,MATCH($C815,'Policy Characteristics'!$C:$C,0))),"",INDEX('Policy Characteristics'!A:A,MATCH($C815,'Policy Characteristics'!$C:$C,0)))</f>
        <v>Industry</v>
      </c>
      <c r="B815" s="366" t="str">
        <f>IF(ISBLANK(INDEX('Policy Characteristics'!B:B,MATCH($C815,'Policy Characteristics'!$C:$C,0))),"",INDEX('Policy Characteristics'!B:B,MATCH($C815,'Policy Characteristics'!$C:$C,0)))</f>
        <v>Electrification</v>
      </c>
      <c r="C815" s="354" t="str">
        <f t="shared" si="40"/>
        <v>Fraction of Eligible Industrial Energy Use Shifted to Electricity</v>
      </c>
      <c r="D815" s="348" t="s">
        <v>816</v>
      </c>
      <c r="E815" t="s">
        <v>844</v>
      </c>
      <c r="F815" t="s">
        <v>817</v>
      </c>
      <c r="G815" s="253" t="s">
        <v>845</v>
      </c>
      <c r="H815" s="18">
        <v>1965</v>
      </c>
      <c r="I815" s="367" t="s">
        <v>670</v>
      </c>
      <c r="J815" s="368" t="str">
        <f>IF(ISBLANK(INDEX('Policy Characteristics'!D:D,MATCH($C815,'Policy Characteristics'!$C:$C,0))),"",INDEX('Policy Characteristics'!D:D,MATCH($C815,'Policy Characteristics'!$C:$C,0)))</f>
        <v>Electrification</v>
      </c>
      <c r="K815" s="354"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4" t="str">
        <f>IF(ISBLANK(INDEX('Policy Characteristics'!I:I,MATCH($C815,'Policy Characteristics'!$C:$C,0))),"",INDEX('Policy Characteristics'!I:I,MATCH($C815,'Policy Characteristics'!$C:$C,0)))</f>
        <v>% of fuel shifted</v>
      </c>
      <c r="P815" s="354"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4" t="str">
        <f>IF(ISBLANK(INDEX('Policy Characteristics'!K:K,MATCH($C815,'Policy Characteristics'!$C:$C,0))),"",INDEX('Policy Characteristics'!K:K,MATCH($C815,'Policy Characteristics'!$C:$C,0)))</f>
        <v>industry-ag-main.html#fuel-switching</v>
      </c>
      <c r="R815" s="354" t="str">
        <f>IF(ISBLANK(INDEX('Policy Characteristics'!L:L,MATCH($C815,'Policy Characteristics'!$C:$C,0))),"",INDEX('Policy Characteristics'!L:L,MATCH($C815,'Policy Characteristics'!$C:$C,0)))</f>
        <v>industry-elec-and-hydrogen.html</v>
      </c>
    </row>
    <row r="816" spans="1:18" ht="20" customHeight="1">
      <c r="A816" s="354" t="str">
        <f>IF(ISBLANK(INDEX('Policy Characteristics'!A:A,MATCH($C816,'Policy Characteristics'!$C:$C,0))),"",INDEX('Policy Characteristics'!A:A,MATCH($C816,'Policy Characteristics'!$C:$C,0)))</f>
        <v>Industry</v>
      </c>
      <c r="B816" s="366" t="str">
        <f>IF(ISBLANK(INDEX('Policy Characteristics'!B:B,MATCH($C816,'Policy Characteristics'!$C:$C,0))),"",INDEX('Policy Characteristics'!B:B,MATCH($C816,'Policy Characteristics'!$C:$C,0)))</f>
        <v>Electrification</v>
      </c>
      <c r="C816" s="354" t="str">
        <f t="shared" si="40"/>
        <v>Fraction of Eligible Industrial Energy Use Shifted to Electricity</v>
      </c>
      <c r="D816" s="348" t="s">
        <v>816</v>
      </c>
      <c r="E816" t="s">
        <v>846</v>
      </c>
      <c r="F816" t="s">
        <v>817</v>
      </c>
      <c r="G816" s="253" t="s">
        <v>847</v>
      </c>
      <c r="H816" s="18">
        <v>1966</v>
      </c>
      <c r="I816" s="367" t="s">
        <v>670</v>
      </c>
      <c r="J816" s="368" t="str">
        <f>IF(ISBLANK(INDEX('Policy Characteristics'!D:D,MATCH($C816,'Policy Characteristics'!$C:$C,0))),"",INDEX('Policy Characteristics'!D:D,MATCH($C816,'Policy Characteristics'!$C:$C,0)))</f>
        <v>Electrification</v>
      </c>
      <c r="K816" s="354"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4" t="str">
        <f>IF(ISBLANK(INDEX('Policy Characteristics'!I:I,MATCH($C816,'Policy Characteristics'!$C:$C,0))),"",INDEX('Policy Characteristics'!I:I,MATCH($C816,'Policy Characteristics'!$C:$C,0)))</f>
        <v>% of fuel shifted</v>
      </c>
      <c r="P816" s="354"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4" t="str">
        <f>IF(ISBLANK(INDEX('Policy Characteristics'!K:K,MATCH($C816,'Policy Characteristics'!$C:$C,0))),"",INDEX('Policy Characteristics'!K:K,MATCH($C816,'Policy Characteristics'!$C:$C,0)))</f>
        <v>industry-ag-main.html#fuel-switching</v>
      </c>
      <c r="R816" s="354" t="str">
        <f>IF(ISBLANK(INDEX('Policy Characteristics'!L:L,MATCH($C816,'Policy Characteristics'!$C:$C,0))),"",INDEX('Policy Characteristics'!L:L,MATCH($C816,'Policy Characteristics'!$C:$C,0)))</f>
        <v>industry-elec-and-hydrogen.html</v>
      </c>
    </row>
    <row r="817" spans="1:18" ht="20" customHeight="1">
      <c r="A817" s="354" t="str">
        <f>IF(ISBLANK(INDEX('Policy Characteristics'!A:A,MATCH($C817,'Policy Characteristics'!$C:$C,0))),"",INDEX('Policy Characteristics'!A:A,MATCH($C817,'Policy Characteristics'!$C:$C,0)))</f>
        <v>Industry</v>
      </c>
      <c r="B817" s="366" t="str">
        <f>IF(ISBLANK(INDEX('Policy Characteristics'!B:B,MATCH($C817,'Policy Characteristics'!$C:$C,0))),"",INDEX('Policy Characteristics'!B:B,MATCH($C817,'Policy Characteristics'!$C:$C,0)))</f>
        <v>Electrification</v>
      </c>
      <c r="C817" s="354" t="str">
        <f t="shared" si="40"/>
        <v>Fraction of Eligible Industrial Energy Use Shifted to Electricity</v>
      </c>
      <c r="D817" s="348" t="s">
        <v>816</v>
      </c>
      <c r="E817" t="s">
        <v>848</v>
      </c>
      <c r="F817" t="s">
        <v>817</v>
      </c>
      <c r="G817" s="253" t="s">
        <v>849</v>
      </c>
      <c r="H817" s="18">
        <v>1967</v>
      </c>
      <c r="I817" s="367" t="s">
        <v>670</v>
      </c>
      <c r="J817" s="368" t="str">
        <f>IF(ISBLANK(INDEX('Policy Characteristics'!D:D,MATCH($C817,'Policy Characteristics'!$C:$C,0))),"",INDEX('Policy Characteristics'!D:D,MATCH($C817,'Policy Characteristics'!$C:$C,0)))</f>
        <v>Electrification</v>
      </c>
      <c r="K817" s="354"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4" t="str">
        <f>IF(ISBLANK(INDEX('Policy Characteristics'!I:I,MATCH($C817,'Policy Characteristics'!$C:$C,0))),"",INDEX('Policy Characteristics'!I:I,MATCH($C817,'Policy Characteristics'!$C:$C,0)))</f>
        <v>% of fuel shifted</v>
      </c>
      <c r="P817" s="354"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4" t="str">
        <f>IF(ISBLANK(INDEX('Policy Characteristics'!K:K,MATCH($C817,'Policy Characteristics'!$C:$C,0))),"",INDEX('Policy Characteristics'!K:K,MATCH($C817,'Policy Characteristics'!$C:$C,0)))</f>
        <v>industry-ag-main.html#fuel-switching</v>
      </c>
      <c r="R817" s="354" t="str">
        <f>IF(ISBLANK(INDEX('Policy Characteristics'!L:L,MATCH($C817,'Policy Characteristics'!$C:$C,0))),"",INDEX('Policy Characteristics'!L:L,MATCH($C817,'Policy Characteristics'!$C:$C,0)))</f>
        <v>industry-elec-and-hydrogen.html</v>
      </c>
    </row>
    <row r="818" spans="1:18" ht="20" customHeight="1">
      <c r="A818" s="354" t="str">
        <f>IF(ISBLANK(INDEX('Policy Characteristics'!A:A,MATCH($C818,'Policy Characteristics'!$C:$C,0))),"",INDEX('Policy Characteristics'!A:A,MATCH($C818,'Policy Characteristics'!$C:$C,0)))</f>
        <v>Industry</v>
      </c>
      <c r="B818" s="366" t="str">
        <f>IF(ISBLANK(INDEX('Policy Characteristics'!B:B,MATCH($C818,'Policy Characteristics'!$C:$C,0))),"",INDEX('Policy Characteristics'!B:B,MATCH($C818,'Policy Characteristics'!$C:$C,0)))</f>
        <v>Electrification</v>
      </c>
      <c r="C818" s="354" t="str">
        <f t="shared" si="40"/>
        <v>Fraction of Eligible Industrial Energy Use Shifted to Electricity</v>
      </c>
      <c r="D818" s="348" t="s">
        <v>816</v>
      </c>
      <c r="E818" t="s">
        <v>850</v>
      </c>
      <c r="F818" t="s">
        <v>817</v>
      </c>
      <c r="G818" s="253" t="s">
        <v>851</v>
      </c>
      <c r="H818" s="18">
        <v>1968</v>
      </c>
      <c r="I818" s="367" t="s">
        <v>670</v>
      </c>
      <c r="J818" s="368" t="str">
        <f>IF(ISBLANK(INDEX('Policy Characteristics'!D:D,MATCH($C818,'Policy Characteristics'!$C:$C,0))),"",INDEX('Policy Characteristics'!D:D,MATCH($C818,'Policy Characteristics'!$C:$C,0)))</f>
        <v>Electrification</v>
      </c>
      <c r="K818" s="354"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4" t="str">
        <f>IF(ISBLANK(INDEX('Policy Characteristics'!I:I,MATCH($C818,'Policy Characteristics'!$C:$C,0))),"",INDEX('Policy Characteristics'!I:I,MATCH($C818,'Policy Characteristics'!$C:$C,0)))</f>
        <v>% of fuel shifted</v>
      </c>
      <c r="P818" s="354"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4" t="str">
        <f>IF(ISBLANK(INDEX('Policy Characteristics'!K:K,MATCH($C818,'Policy Characteristics'!$C:$C,0))),"",INDEX('Policy Characteristics'!K:K,MATCH($C818,'Policy Characteristics'!$C:$C,0)))</f>
        <v>industry-ag-main.html#fuel-switching</v>
      </c>
      <c r="R818" s="354" t="str">
        <f>IF(ISBLANK(INDEX('Policy Characteristics'!L:L,MATCH($C818,'Policy Characteristics'!$C:$C,0))),"",INDEX('Policy Characteristics'!L:L,MATCH($C818,'Policy Characteristics'!$C:$C,0)))</f>
        <v>industry-elec-and-hydrogen.html</v>
      </c>
    </row>
    <row r="819" spans="1:18" ht="20" customHeight="1">
      <c r="A819" s="354" t="str">
        <f>IF(ISBLANK(INDEX('Policy Characteristics'!A:A,MATCH($C819,'Policy Characteristics'!$C:$C,0))),"",INDEX('Policy Characteristics'!A:A,MATCH($C819,'Policy Characteristics'!$C:$C,0)))</f>
        <v>Industry</v>
      </c>
      <c r="B819" s="366" t="str">
        <f>IF(ISBLANK(INDEX('Policy Characteristics'!B:B,MATCH($C819,'Policy Characteristics'!$C:$C,0))),"",INDEX('Policy Characteristics'!B:B,MATCH($C819,'Policy Characteristics'!$C:$C,0)))</f>
        <v>Electrification</v>
      </c>
      <c r="C819" s="354" t="str">
        <f t="shared" si="40"/>
        <v>Fraction of Eligible Industrial Energy Use Shifted to Electricity</v>
      </c>
      <c r="D819" s="348" t="s">
        <v>816</v>
      </c>
      <c r="E819" t="s">
        <v>852</v>
      </c>
      <c r="F819" t="s">
        <v>817</v>
      </c>
      <c r="G819" s="253" t="s">
        <v>852</v>
      </c>
      <c r="H819" s="18">
        <v>1969</v>
      </c>
      <c r="I819" s="367" t="s">
        <v>670</v>
      </c>
      <c r="J819" s="368" t="str">
        <f>IF(ISBLANK(INDEX('Policy Characteristics'!D:D,MATCH($C819,'Policy Characteristics'!$C:$C,0))),"",INDEX('Policy Characteristics'!D:D,MATCH($C819,'Policy Characteristics'!$C:$C,0)))</f>
        <v>Electrification</v>
      </c>
      <c r="K819" s="354"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4" t="str">
        <f>IF(ISBLANK(INDEX('Policy Characteristics'!I:I,MATCH($C819,'Policy Characteristics'!$C:$C,0))),"",INDEX('Policy Characteristics'!I:I,MATCH($C819,'Policy Characteristics'!$C:$C,0)))</f>
        <v>% of fuel shifted</v>
      </c>
      <c r="P819" s="354"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4" t="str">
        <f>IF(ISBLANK(INDEX('Policy Characteristics'!K:K,MATCH($C819,'Policy Characteristics'!$C:$C,0))),"",INDEX('Policy Characteristics'!K:K,MATCH($C819,'Policy Characteristics'!$C:$C,0)))</f>
        <v>industry-ag-main.html#fuel-switching</v>
      </c>
      <c r="R819" s="354" t="str">
        <f>IF(ISBLANK(INDEX('Policy Characteristics'!L:L,MATCH($C819,'Policy Characteristics'!$C:$C,0))),"",INDEX('Policy Characteristics'!L:L,MATCH($C819,'Policy Characteristics'!$C:$C,0)))</f>
        <v>industry-elec-and-hydrogen.html</v>
      </c>
    </row>
    <row r="820" spans="1:18" ht="20" customHeight="1">
      <c r="A820" s="354" t="str">
        <f>IF(ISBLANK(INDEX('Policy Characteristics'!A:A,MATCH($C820,'Policy Characteristics'!$C:$C,0))),"",INDEX('Policy Characteristics'!A:A,MATCH($C820,'Policy Characteristics'!$C:$C,0)))</f>
        <v>Industry</v>
      </c>
      <c r="B820" s="366" t="str">
        <f>IF(ISBLANK(INDEX('Policy Characteristics'!B:B,MATCH($C820,'Policy Characteristics'!$C:$C,0))),"",INDEX('Policy Characteristics'!B:B,MATCH($C820,'Policy Characteristics'!$C:$C,0)))</f>
        <v>Electrification</v>
      </c>
      <c r="C820" s="354" t="str">
        <f t="shared" si="40"/>
        <v>Fraction of Eligible Industrial Energy Use Shifted to Electricity</v>
      </c>
      <c r="D820" s="348" t="s">
        <v>818</v>
      </c>
      <c r="E820" t="s">
        <v>838</v>
      </c>
      <c r="F820" t="s">
        <v>819</v>
      </c>
      <c r="G820" s="253" t="s">
        <v>839</v>
      </c>
      <c r="H820" s="18">
        <v>1970</v>
      </c>
      <c r="I820" s="367" t="s">
        <v>670</v>
      </c>
      <c r="J820" s="368" t="str">
        <f>IF(ISBLANK(INDEX('Policy Characteristics'!D:D,MATCH($C820,'Policy Characteristics'!$C:$C,0))),"",INDEX('Policy Characteristics'!D:D,MATCH($C820,'Policy Characteristics'!$C:$C,0)))</f>
        <v>Electrification</v>
      </c>
      <c r="K820" s="354"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4" t="str">
        <f>IF(ISBLANK(INDEX('Policy Characteristics'!I:I,MATCH($C820,'Policy Characteristics'!$C:$C,0))),"",INDEX('Policy Characteristics'!I:I,MATCH($C820,'Policy Characteristics'!$C:$C,0)))</f>
        <v>% of fuel shifted</v>
      </c>
      <c r="P820" s="354"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4" t="str">
        <f>IF(ISBLANK(INDEX('Policy Characteristics'!K:K,MATCH($C820,'Policy Characteristics'!$C:$C,0))),"",INDEX('Policy Characteristics'!K:K,MATCH($C820,'Policy Characteristics'!$C:$C,0)))</f>
        <v>industry-ag-main.html#fuel-switching</v>
      </c>
      <c r="R820" s="354" t="str">
        <f>IF(ISBLANK(INDEX('Policy Characteristics'!L:L,MATCH($C820,'Policy Characteristics'!$C:$C,0))),"",INDEX('Policy Characteristics'!L:L,MATCH($C820,'Policy Characteristics'!$C:$C,0)))</f>
        <v>industry-elec-and-hydrogen.html</v>
      </c>
    </row>
    <row r="821" spans="1:18" ht="20" customHeight="1">
      <c r="A821" s="354" t="str">
        <f>IF(ISBLANK(INDEX('Policy Characteristics'!A:A,MATCH($C821,'Policy Characteristics'!$C:$C,0))),"",INDEX('Policy Characteristics'!A:A,MATCH($C821,'Policy Characteristics'!$C:$C,0)))</f>
        <v>Industry</v>
      </c>
      <c r="B821" s="366" t="str">
        <f>IF(ISBLANK(INDEX('Policy Characteristics'!B:B,MATCH($C821,'Policy Characteristics'!$C:$C,0))),"",INDEX('Policy Characteristics'!B:B,MATCH($C821,'Policy Characteristics'!$C:$C,0)))</f>
        <v>Electrification</v>
      </c>
      <c r="C821" s="354" t="str">
        <f t="shared" si="40"/>
        <v>Fraction of Eligible Industrial Energy Use Shifted to Electricity</v>
      </c>
      <c r="D821" s="348" t="s">
        <v>818</v>
      </c>
      <c r="E821" t="s">
        <v>840</v>
      </c>
      <c r="F821" t="s">
        <v>819</v>
      </c>
      <c r="G821" s="253" t="s">
        <v>841</v>
      </c>
      <c r="H821" s="18">
        <v>1971</v>
      </c>
      <c r="I821" s="367" t="s">
        <v>670</v>
      </c>
      <c r="J821" s="368" t="str">
        <f>IF(ISBLANK(INDEX('Policy Characteristics'!D:D,MATCH($C821,'Policy Characteristics'!$C:$C,0))),"",INDEX('Policy Characteristics'!D:D,MATCH($C821,'Policy Characteristics'!$C:$C,0)))</f>
        <v>Electrification</v>
      </c>
      <c r="K821" s="354"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4" t="str">
        <f>IF(ISBLANK(INDEX('Policy Characteristics'!I:I,MATCH($C821,'Policy Characteristics'!$C:$C,0))),"",INDEX('Policy Characteristics'!I:I,MATCH($C821,'Policy Characteristics'!$C:$C,0)))</f>
        <v>% of fuel shifted</v>
      </c>
      <c r="P821" s="354"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4" t="str">
        <f>IF(ISBLANK(INDEX('Policy Characteristics'!K:K,MATCH($C821,'Policy Characteristics'!$C:$C,0))),"",INDEX('Policy Characteristics'!K:K,MATCH($C821,'Policy Characteristics'!$C:$C,0)))</f>
        <v>industry-ag-main.html#fuel-switching</v>
      </c>
      <c r="R821" s="354" t="str">
        <f>IF(ISBLANK(INDEX('Policy Characteristics'!L:L,MATCH($C821,'Policy Characteristics'!$C:$C,0))),"",INDEX('Policy Characteristics'!L:L,MATCH($C821,'Policy Characteristics'!$C:$C,0)))</f>
        <v>industry-elec-and-hydrogen.html</v>
      </c>
    </row>
    <row r="822" spans="1:18" ht="20" customHeight="1">
      <c r="A822" s="354" t="str">
        <f>IF(ISBLANK(INDEX('Policy Characteristics'!A:A,MATCH($C822,'Policy Characteristics'!$C:$C,0))),"",INDEX('Policy Characteristics'!A:A,MATCH($C822,'Policy Characteristics'!$C:$C,0)))</f>
        <v>Industry</v>
      </c>
      <c r="B822" s="366" t="str">
        <f>IF(ISBLANK(INDEX('Policy Characteristics'!B:B,MATCH($C822,'Policy Characteristics'!$C:$C,0))),"",INDEX('Policy Characteristics'!B:B,MATCH($C822,'Policy Characteristics'!$C:$C,0)))</f>
        <v>Electrification</v>
      </c>
      <c r="C822" s="354" t="str">
        <f t="shared" si="40"/>
        <v>Fraction of Eligible Industrial Energy Use Shifted to Electricity</v>
      </c>
      <c r="D822" s="348" t="s">
        <v>818</v>
      </c>
      <c r="E822" t="s">
        <v>842</v>
      </c>
      <c r="F822" t="s">
        <v>819</v>
      </c>
      <c r="G822" s="253" t="s">
        <v>843</v>
      </c>
      <c r="H822" s="18">
        <v>1972</v>
      </c>
      <c r="I822" s="367" t="s">
        <v>670</v>
      </c>
      <c r="J822" s="368" t="str">
        <f>IF(ISBLANK(INDEX('Policy Characteristics'!D:D,MATCH($C822,'Policy Characteristics'!$C:$C,0))),"",INDEX('Policy Characteristics'!D:D,MATCH($C822,'Policy Characteristics'!$C:$C,0)))</f>
        <v>Electrification</v>
      </c>
      <c r="K822" s="354"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4" t="str">
        <f>IF(ISBLANK(INDEX('Policy Characteristics'!I:I,MATCH($C822,'Policy Characteristics'!$C:$C,0))),"",INDEX('Policy Characteristics'!I:I,MATCH($C822,'Policy Characteristics'!$C:$C,0)))</f>
        <v>% of fuel shifted</v>
      </c>
      <c r="P822" s="354"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4" t="str">
        <f>IF(ISBLANK(INDEX('Policy Characteristics'!K:K,MATCH($C822,'Policy Characteristics'!$C:$C,0))),"",INDEX('Policy Characteristics'!K:K,MATCH($C822,'Policy Characteristics'!$C:$C,0)))</f>
        <v>industry-ag-main.html#fuel-switching</v>
      </c>
      <c r="R822" s="354" t="str">
        <f>IF(ISBLANK(INDEX('Policy Characteristics'!L:L,MATCH($C822,'Policy Characteristics'!$C:$C,0))),"",INDEX('Policy Characteristics'!L:L,MATCH($C822,'Policy Characteristics'!$C:$C,0)))</f>
        <v>industry-elec-and-hydrogen.html</v>
      </c>
    </row>
    <row r="823" spans="1:18" ht="20" customHeight="1">
      <c r="A823" s="354" t="str">
        <f>IF(ISBLANK(INDEX('Policy Characteristics'!A:A,MATCH($C823,'Policy Characteristics'!$C:$C,0))),"",INDEX('Policy Characteristics'!A:A,MATCH($C823,'Policy Characteristics'!$C:$C,0)))</f>
        <v>Industry</v>
      </c>
      <c r="B823" s="366" t="str">
        <f>IF(ISBLANK(INDEX('Policy Characteristics'!B:B,MATCH($C823,'Policy Characteristics'!$C:$C,0))),"",INDEX('Policy Characteristics'!B:B,MATCH($C823,'Policy Characteristics'!$C:$C,0)))</f>
        <v>Electrification</v>
      </c>
      <c r="C823" s="354" t="str">
        <f t="shared" si="40"/>
        <v>Fraction of Eligible Industrial Energy Use Shifted to Electricity</v>
      </c>
      <c r="D823" s="348" t="s">
        <v>818</v>
      </c>
      <c r="E823" t="s">
        <v>844</v>
      </c>
      <c r="F823" t="s">
        <v>819</v>
      </c>
      <c r="G823" s="253" t="s">
        <v>845</v>
      </c>
      <c r="H823" s="18">
        <v>1973</v>
      </c>
      <c r="I823" s="367" t="s">
        <v>670</v>
      </c>
      <c r="J823" s="368" t="str">
        <f>IF(ISBLANK(INDEX('Policy Characteristics'!D:D,MATCH($C823,'Policy Characteristics'!$C:$C,0))),"",INDEX('Policy Characteristics'!D:D,MATCH($C823,'Policy Characteristics'!$C:$C,0)))</f>
        <v>Electrification</v>
      </c>
      <c r="K823" s="354"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4" t="str">
        <f>IF(ISBLANK(INDEX('Policy Characteristics'!I:I,MATCH($C823,'Policy Characteristics'!$C:$C,0))),"",INDEX('Policy Characteristics'!I:I,MATCH($C823,'Policy Characteristics'!$C:$C,0)))</f>
        <v>% of fuel shifted</v>
      </c>
      <c r="P823" s="354"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4" t="str">
        <f>IF(ISBLANK(INDEX('Policy Characteristics'!K:K,MATCH($C823,'Policy Characteristics'!$C:$C,0))),"",INDEX('Policy Characteristics'!K:K,MATCH($C823,'Policy Characteristics'!$C:$C,0)))</f>
        <v>industry-ag-main.html#fuel-switching</v>
      </c>
      <c r="R823" s="354" t="str">
        <f>IF(ISBLANK(INDEX('Policy Characteristics'!L:L,MATCH($C823,'Policy Characteristics'!$C:$C,0))),"",INDEX('Policy Characteristics'!L:L,MATCH($C823,'Policy Characteristics'!$C:$C,0)))</f>
        <v>industry-elec-and-hydrogen.html</v>
      </c>
    </row>
    <row r="824" spans="1:18" ht="20" customHeight="1">
      <c r="A824" s="354" t="str">
        <f>IF(ISBLANK(INDEX('Policy Characteristics'!A:A,MATCH($C824,'Policy Characteristics'!$C:$C,0))),"",INDEX('Policy Characteristics'!A:A,MATCH($C824,'Policy Characteristics'!$C:$C,0)))</f>
        <v>Industry</v>
      </c>
      <c r="B824" s="366" t="str">
        <f>IF(ISBLANK(INDEX('Policy Characteristics'!B:B,MATCH($C824,'Policy Characteristics'!$C:$C,0))),"",INDEX('Policy Characteristics'!B:B,MATCH($C824,'Policy Characteristics'!$C:$C,0)))</f>
        <v>Electrification</v>
      </c>
      <c r="C824" s="354" t="str">
        <f t="shared" si="40"/>
        <v>Fraction of Eligible Industrial Energy Use Shifted to Electricity</v>
      </c>
      <c r="D824" s="348" t="s">
        <v>818</v>
      </c>
      <c r="E824" t="s">
        <v>846</v>
      </c>
      <c r="F824" t="s">
        <v>819</v>
      </c>
      <c r="G824" s="253" t="s">
        <v>847</v>
      </c>
      <c r="H824" s="18">
        <v>1974</v>
      </c>
      <c r="I824" s="367" t="s">
        <v>670</v>
      </c>
      <c r="J824" s="368" t="str">
        <f>IF(ISBLANK(INDEX('Policy Characteristics'!D:D,MATCH($C824,'Policy Characteristics'!$C:$C,0))),"",INDEX('Policy Characteristics'!D:D,MATCH($C824,'Policy Characteristics'!$C:$C,0)))</f>
        <v>Electrification</v>
      </c>
      <c r="K824" s="354"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4" t="str">
        <f>IF(ISBLANK(INDEX('Policy Characteristics'!I:I,MATCH($C824,'Policy Characteristics'!$C:$C,0))),"",INDEX('Policy Characteristics'!I:I,MATCH($C824,'Policy Characteristics'!$C:$C,0)))</f>
        <v>% of fuel shifted</v>
      </c>
      <c r="P824" s="354"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4" t="str">
        <f>IF(ISBLANK(INDEX('Policy Characteristics'!K:K,MATCH($C824,'Policy Characteristics'!$C:$C,0))),"",INDEX('Policy Characteristics'!K:K,MATCH($C824,'Policy Characteristics'!$C:$C,0)))</f>
        <v>industry-ag-main.html#fuel-switching</v>
      </c>
      <c r="R824" s="354" t="str">
        <f>IF(ISBLANK(INDEX('Policy Characteristics'!L:L,MATCH($C824,'Policy Characteristics'!$C:$C,0))),"",INDEX('Policy Characteristics'!L:L,MATCH($C824,'Policy Characteristics'!$C:$C,0)))</f>
        <v>industry-elec-and-hydrogen.html</v>
      </c>
    </row>
    <row r="825" spans="1:18" ht="20" customHeight="1">
      <c r="A825" s="354" t="str">
        <f>IF(ISBLANK(INDEX('Policy Characteristics'!A:A,MATCH($C825,'Policy Characteristics'!$C:$C,0))),"",INDEX('Policy Characteristics'!A:A,MATCH($C825,'Policy Characteristics'!$C:$C,0)))</f>
        <v>Industry</v>
      </c>
      <c r="B825" s="366" t="str">
        <f>IF(ISBLANK(INDEX('Policy Characteristics'!B:B,MATCH($C825,'Policy Characteristics'!$C:$C,0))),"",INDEX('Policy Characteristics'!B:B,MATCH($C825,'Policy Characteristics'!$C:$C,0)))</f>
        <v>Electrification</v>
      </c>
      <c r="C825" s="354" t="str">
        <f t="shared" si="40"/>
        <v>Fraction of Eligible Industrial Energy Use Shifted to Electricity</v>
      </c>
      <c r="D825" s="348" t="s">
        <v>818</v>
      </c>
      <c r="E825" t="s">
        <v>848</v>
      </c>
      <c r="F825" t="s">
        <v>819</v>
      </c>
      <c r="G825" s="253" t="s">
        <v>849</v>
      </c>
      <c r="H825" s="18">
        <v>1975</v>
      </c>
      <c r="I825" s="367" t="s">
        <v>670</v>
      </c>
      <c r="J825" s="368" t="str">
        <f>IF(ISBLANK(INDEX('Policy Characteristics'!D:D,MATCH($C825,'Policy Characteristics'!$C:$C,0))),"",INDEX('Policy Characteristics'!D:D,MATCH($C825,'Policy Characteristics'!$C:$C,0)))</f>
        <v>Electrification</v>
      </c>
      <c r="K825" s="354"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4" t="str">
        <f>IF(ISBLANK(INDEX('Policy Characteristics'!I:I,MATCH($C825,'Policy Characteristics'!$C:$C,0))),"",INDEX('Policy Characteristics'!I:I,MATCH($C825,'Policy Characteristics'!$C:$C,0)))</f>
        <v>% of fuel shifted</v>
      </c>
      <c r="P825" s="354"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4" t="str">
        <f>IF(ISBLANK(INDEX('Policy Characteristics'!K:K,MATCH($C825,'Policy Characteristics'!$C:$C,0))),"",INDEX('Policy Characteristics'!K:K,MATCH($C825,'Policy Characteristics'!$C:$C,0)))</f>
        <v>industry-ag-main.html#fuel-switching</v>
      </c>
      <c r="R825" s="354" t="str">
        <f>IF(ISBLANK(INDEX('Policy Characteristics'!L:L,MATCH($C825,'Policy Characteristics'!$C:$C,0))),"",INDEX('Policy Characteristics'!L:L,MATCH($C825,'Policy Characteristics'!$C:$C,0)))</f>
        <v>industry-elec-and-hydrogen.html</v>
      </c>
    </row>
    <row r="826" spans="1:18" ht="20" customHeight="1">
      <c r="A826" s="354" t="str">
        <f>IF(ISBLANK(INDEX('Policy Characteristics'!A:A,MATCH($C826,'Policy Characteristics'!$C:$C,0))),"",INDEX('Policy Characteristics'!A:A,MATCH($C826,'Policy Characteristics'!$C:$C,0)))</f>
        <v>Industry</v>
      </c>
      <c r="B826" s="366" t="str">
        <f>IF(ISBLANK(INDEX('Policy Characteristics'!B:B,MATCH($C826,'Policy Characteristics'!$C:$C,0))),"",INDEX('Policy Characteristics'!B:B,MATCH($C826,'Policy Characteristics'!$C:$C,0)))</f>
        <v>Electrification</v>
      </c>
      <c r="C826" s="354" t="str">
        <f t="shared" si="40"/>
        <v>Fraction of Eligible Industrial Energy Use Shifted to Electricity</v>
      </c>
      <c r="D826" s="348" t="s">
        <v>818</v>
      </c>
      <c r="E826" t="s">
        <v>850</v>
      </c>
      <c r="F826" t="s">
        <v>819</v>
      </c>
      <c r="G826" s="253" t="s">
        <v>851</v>
      </c>
      <c r="H826" s="18">
        <v>1976</v>
      </c>
      <c r="I826" s="367" t="s">
        <v>670</v>
      </c>
      <c r="J826" s="368" t="str">
        <f>IF(ISBLANK(INDEX('Policy Characteristics'!D:D,MATCH($C826,'Policy Characteristics'!$C:$C,0))),"",INDEX('Policy Characteristics'!D:D,MATCH($C826,'Policy Characteristics'!$C:$C,0)))</f>
        <v>Electrification</v>
      </c>
      <c r="K826" s="354"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4" t="str">
        <f>IF(ISBLANK(INDEX('Policy Characteristics'!I:I,MATCH($C826,'Policy Characteristics'!$C:$C,0))),"",INDEX('Policy Characteristics'!I:I,MATCH($C826,'Policy Characteristics'!$C:$C,0)))</f>
        <v>% of fuel shifted</v>
      </c>
      <c r="P826" s="354"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4" t="str">
        <f>IF(ISBLANK(INDEX('Policy Characteristics'!K:K,MATCH($C826,'Policy Characteristics'!$C:$C,0))),"",INDEX('Policy Characteristics'!K:K,MATCH($C826,'Policy Characteristics'!$C:$C,0)))</f>
        <v>industry-ag-main.html#fuel-switching</v>
      </c>
      <c r="R826" s="354" t="str">
        <f>IF(ISBLANK(INDEX('Policy Characteristics'!L:L,MATCH($C826,'Policy Characteristics'!$C:$C,0))),"",INDEX('Policy Characteristics'!L:L,MATCH($C826,'Policy Characteristics'!$C:$C,0)))</f>
        <v>industry-elec-and-hydrogen.html</v>
      </c>
    </row>
    <row r="827" spans="1:18" ht="20" customHeight="1">
      <c r="A827" s="354" t="str">
        <f>IF(ISBLANK(INDEX('Policy Characteristics'!A:A,MATCH($C827,'Policy Characteristics'!$C:$C,0))),"",INDEX('Policy Characteristics'!A:A,MATCH($C827,'Policy Characteristics'!$C:$C,0)))</f>
        <v>Industry</v>
      </c>
      <c r="B827" s="366" t="str">
        <f>IF(ISBLANK(INDEX('Policy Characteristics'!B:B,MATCH($C827,'Policy Characteristics'!$C:$C,0))),"",INDEX('Policy Characteristics'!B:B,MATCH($C827,'Policy Characteristics'!$C:$C,0)))</f>
        <v>Electrification</v>
      </c>
      <c r="C827" s="354" t="str">
        <f t="shared" si="40"/>
        <v>Fraction of Eligible Industrial Energy Use Shifted to Electricity</v>
      </c>
      <c r="D827" s="348" t="s">
        <v>818</v>
      </c>
      <c r="E827" t="s">
        <v>852</v>
      </c>
      <c r="F827" t="s">
        <v>819</v>
      </c>
      <c r="G827" s="253" t="s">
        <v>852</v>
      </c>
      <c r="H827" s="18">
        <v>1977</v>
      </c>
      <c r="I827" s="367" t="s">
        <v>670</v>
      </c>
      <c r="J827" s="368" t="str">
        <f>IF(ISBLANK(INDEX('Policy Characteristics'!D:D,MATCH($C827,'Policy Characteristics'!$C:$C,0))),"",INDEX('Policy Characteristics'!D:D,MATCH($C827,'Policy Characteristics'!$C:$C,0)))</f>
        <v>Electrification</v>
      </c>
      <c r="K827" s="354"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4" t="str">
        <f>IF(ISBLANK(INDEX('Policy Characteristics'!I:I,MATCH($C827,'Policy Characteristics'!$C:$C,0))),"",INDEX('Policy Characteristics'!I:I,MATCH($C827,'Policy Characteristics'!$C:$C,0)))</f>
        <v>% of fuel shifted</v>
      </c>
      <c r="P827" s="354"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4" t="str">
        <f>IF(ISBLANK(INDEX('Policy Characteristics'!K:K,MATCH($C827,'Policy Characteristics'!$C:$C,0))),"",INDEX('Policy Characteristics'!K:K,MATCH($C827,'Policy Characteristics'!$C:$C,0)))</f>
        <v>industry-ag-main.html#fuel-switching</v>
      </c>
      <c r="R827" s="354" t="str">
        <f>IF(ISBLANK(INDEX('Policy Characteristics'!L:L,MATCH($C827,'Policy Characteristics'!$C:$C,0))),"",INDEX('Policy Characteristics'!L:L,MATCH($C827,'Policy Characteristics'!$C:$C,0)))</f>
        <v>industry-elec-and-hydrogen.html</v>
      </c>
    </row>
    <row r="828" spans="1:18" ht="20" customHeight="1">
      <c r="A828" s="354" t="str">
        <f>IF(ISBLANK(INDEX('Policy Characteristics'!A:A,MATCH($C828,'Policy Characteristics'!$C:$C,0))),"",INDEX('Policy Characteristics'!A:A,MATCH($C828,'Policy Characteristics'!$C:$C,0)))</f>
        <v>Industry</v>
      </c>
      <c r="B828" s="366" t="str">
        <f>IF(ISBLANK(INDEX('Policy Characteristics'!B:B,MATCH($C828,'Policy Characteristics'!$C:$C,0))),"",INDEX('Policy Characteristics'!B:B,MATCH($C828,'Policy Characteristics'!$C:$C,0)))</f>
        <v>Electrification</v>
      </c>
      <c r="C828" s="354" t="str">
        <f t="shared" si="40"/>
        <v>Fraction of Eligible Industrial Energy Use Shifted to Electricity</v>
      </c>
      <c r="D828" s="348" t="s">
        <v>820</v>
      </c>
      <c r="E828" t="s">
        <v>838</v>
      </c>
      <c r="F828" t="s">
        <v>821</v>
      </c>
      <c r="G828" s="253" t="s">
        <v>839</v>
      </c>
      <c r="H828" s="18">
        <v>1978</v>
      </c>
      <c r="I828" s="367" t="s">
        <v>670</v>
      </c>
      <c r="J828" s="368" t="str">
        <f>IF(ISBLANK(INDEX('Policy Characteristics'!D:D,MATCH($C828,'Policy Characteristics'!$C:$C,0))),"",INDEX('Policy Characteristics'!D:D,MATCH($C828,'Policy Characteristics'!$C:$C,0)))</f>
        <v>Electrification</v>
      </c>
      <c r="K828" s="354"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4" t="str">
        <f>IF(ISBLANK(INDEX('Policy Characteristics'!I:I,MATCH($C828,'Policy Characteristics'!$C:$C,0))),"",INDEX('Policy Characteristics'!I:I,MATCH($C828,'Policy Characteristics'!$C:$C,0)))</f>
        <v>% of fuel shifted</v>
      </c>
      <c r="P828" s="354"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4" t="str">
        <f>IF(ISBLANK(INDEX('Policy Characteristics'!K:K,MATCH($C828,'Policy Characteristics'!$C:$C,0))),"",INDEX('Policy Characteristics'!K:K,MATCH($C828,'Policy Characteristics'!$C:$C,0)))</f>
        <v>industry-ag-main.html#fuel-switching</v>
      </c>
      <c r="R828" s="354" t="str">
        <f>IF(ISBLANK(INDEX('Policy Characteristics'!L:L,MATCH($C828,'Policy Characteristics'!$C:$C,0))),"",INDEX('Policy Characteristics'!L:L,MATCH($C828,'Policy Characteristics'!$C:$C,0)))</f>
        <v>industry-elec-and-hydrogen.html</v>
      </c>
    </row>
    <row r="829" spans="1:18" ht="20" customHeight="1">
      <c r="A829" s="354" t="str">
        <f>IF(ISBLANK(INDEX('Policy Characteristics'!A:A,MATCH($C829,'Policy Characteristics'!$C:$C,0))),"",INDEX('Policy Characteristics'!A:A,MATCH($C829,'Policy Characteristics'!$C:$C,0)))</f>
        <v>Industry</v>
      </c>
      <c r="B829" s="366" t="str">
        <f>IF(ISBLANK(INDEX('Policy Characteristics'!B:B,MATCH($C829,'Policy Characteristics'!$C:$C,0))),"",INDEX('Policy Characteristics'!B:B,MATCH($C829,'Policy Characteristics'!$C:$C,0)))</f>
        <v>Electrification</v>
      </c>
      <c r="C829" s="354" t="str">
        <f t="shared" si="40"/>
        <v>Fraction of Eligible Industrial Energy Use Shifted to Electricity</v>
      </c>
      <c r="D829" s="348" t="s">
        <v>820</v>
      </c>
      <c r="E829" t="s">
        <v>840</v>
      </c>
      <c r="F829" t="s">
        <v>821</v>
      </c>
      <c r="G829" s="253" t="s">
        <v>841</v>
      </c>
      <c r="H829" s="18">
        <v>1979</v>
      </c>
      <c r="I829" s="367" t="s">
        <v>670</v>
      </c>
      <c r="J829" s="368" t="str">
        <f>IF(ISBLANK(INDEX('Policy Characteristics'!D:D,MATCH($C829,'Policy Characteristics'!$C:$C,0))),"",INDEX('Policy Characteristics'!D:D,MATCH($C829,'Policy Characteristics'!$C:$C,0)))</f>
        <v>Electrification</v>
      </c>
      <c r="K829" s="354"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4" t="str">
        <f>IF(ISBLANK(INDEX('Policy Characteristics'!I:I,MATCH($C829,'Policy Characteristics'!$C:$C,0))),"",INDEX('Policy Characteristics'!I:I,MATCH($C829,'Policy Characteristics'!$C:$C,0)))</f>
        <v>% of fuel shifted</v>
      </c>
      <c r="P829" s="354"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4" t="str">
        <f>IF(ISBLANK(INDEX('Policy Characteristics'!K:K,MATCH($C829,'Policy Characteristics'!$C:$C,0))),"",INDEX('Policy Characteristics'!K:K,MATCH($C829,'Policy Characteristics'!$C:$C,0)))</f>
        <v>industry-ag-main.html#fuel-switching</v>
      </c>
      <c r="R829" s="354" t="str">
        <f>IF(ISBLANK(INDEX('Policy Characteristics'!L:L,MATCH($C829,'Policy Characteristics'!$C:$C,0))),"",INDEX('Policy Characteristics'!L:L,MATCH($C829,'Policy Characteristics'!$C:$C,0)))</f>
        <v>industry-elec-and-hydrogen.html</v>
      </c>
    </row>
    <row r="830" spans="1:18" ht="20" customHeight="1">
      <c r="A830" s="354" t="str">
        <f>IF(ISBLANK(INDEX('Policy Characteristics'!A:A,MATCH($C830,'Policy Characteristics'!$C:$C,0))),"",INDEX('Policy Characteristics'!A:A,MATCH($C830,'Policy Characteristics'!$C:$C,0)))</f>
        <v>Industry</v>
      </c>
      <c r="B830" s="366" t="str">
        <f>IF(ISBLANK(INDEX('Policy Characteristics'!B:B,MATCH($C830,'Policy Characteristics'!$C:$C,0))),"",INDEX('Policy Characteristics'!B:B,MATCH($C830,'Policy Characteristics'!$C:$C,0)))</f>
        <v>Electrification</v>
      </c>
      <c r="C830" s="354" t="str">
        <f t="shared" si="40"/>
        <v>Fraction of Eligible Industrial Energy Use Shifted to Electricity</v>
      </c>
      <c r="D830" s="348" t="s">
        <v>820</v>
      </c>
      <c r="E830" t="s">
        <v>842</v>
      </c>
      <c r="F830" t="s">
        <v>821</v>
      </c>
      <c r="G830" s="253" t="s">
        <v>843</v>
      </c>
      <c r="H830" s="18">
        <v>1980</v>
      </c>
      <c r="I830" s="367" t="s">
        <v>670</v>
      </c>
      <c r="J830" s="368" t="str">
        <f>IF(ISBLANK(INDEX('Policy Characteristics'!D:D,MATCH($C830,'Policy Characteristics'!$C:$C,0))),"",INDEX('Policy Characteristics'!D:D,MATCH($C830,'Policy Characteristics'!$C:$C,0)))</f>
        <v>Electrification</v>
      </c>
      <c r="K830" s="354"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4" t="str">
        <f>IF(ISBLANK(INDEX('Policy Characteristics'!I:I,MATCH($C830,'Policy Characteristics'!$C:$C,0))),"",INDEX('Policy Characteristics'!I:I,MATCH($C830,'Policy Characteristics'!$C:$C,0)))</f>
        <v>% of fuel shifted</v>
      </c>
      <c r="P830" s="354"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4" t="str">
        <f>IF(ISBLANK(INDEX('Policy Characteristics'!K:K,MATCH($C830,'Policy Characteristics'!$C:$C,0))),"",INDEX('Policy Characteristics'!K:K,MATCH($C830,'Policy Characteristics'!$C:$C,0)))</f>
        <v>industry-ag-main.html#fuel-switching</v>
      </c>
      <c r="R830" s="354" t="str">
        <f>IF(ISBLANK(INDEX('Policy Characteristics'!L:L,MATCH($C830,'Policy Characteristics'!$C:$C,0))),"",INDEX('Policy Characteristics'!L:L,MATCH($C830,'Policy Characteristics'!$C:$C,0)))</f>
        <v>industry-elec-and-hydrogen.html</v>
      </c>
    </row>
    <row r="831" spans="1:18" ht="20" customHeight="1">
      <c r="A831" s="354" t="str">
        <f>IF(ISBLANK(INDEX('Policy Characteristics'!A:A,MATCH($C831,'Policy Characteristics'!$C:$C,0))),"",INDEX('Policy Characteristics'!A:A,MATCH($C831,'Policy Characteristics'!$C:$C,0)))</f>
        <v>Industry</v>
      </c>
      <c r="B831" s="366" t="str">
        <f>IF(ISBLANK(INDEX('Policy Characteristics'!B:B,MATCH($C831,'Policy Characteristics'!$C:$C,0))),"",INDEX('Policy Characteristics'!B:B,MATCH($C831,'Policy Characteristics'!$C:$C,0)))</f>
        <v>Electrification</v>
      </c>
      <c r="C831" s="354" t="str">
        <f t="shared" si="40"/>
        <v>Fraction of Eligible Industrial Energy Use Shifted to Electricity</v>
      </c>
      <c r="D831" s="348" t="s">
        <v>820</v>
      </c>
      <c r="E831" t="s">
        <v>844</v>
      </c>
      <c r="F831" t="s">
        <v>821</v>
      </c>
      <c r="G831" s="253" t="s">
        <v>845</v>
      </c>
      <c r="H831" s="18">
        <v>1981</v>
      </c>
      <c r="I831" s="367" t="s">
        <v>670</v>
      </c>
      <c r="J831" s="368" t="str">
        <f>IF(ISBLANK(INDEX('Policy Characteristics'!D:D,MATCH($C831,'Policy Characteristics'!$C:$C,0))),"",INDEX('Policy Characteristics'!D:D,MATCH($C831,'Policy Characteristics'!$C:$C,0)))</f>
        <v>Electrification</v>
      </c>
      <c r="K831" s="354"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4" t="str">
        <f>IF(ISBLANK(INDEX('Policy Characteristics'!I:I,MATCH($C831,'Policy Characteristics'!$C:$C,0))),"",INDEX('Policy Characteristics'!I:I,MATCH($C831,'Policy Characteristics'!$C:$C,0)))</f>
        <v>% of fuel shifted</v>
      </c>
      <c r="P831" s="354"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4" t="str">
        <f>IF(ISBLANK(INDEX('Policy Characteristics'!K:K,MATCH($C831,'Policy Characteristics'!$C:$C,0))),"",INDEX('Policy Characteristics'!K:K,MATCH($C831,'Policy Characteristics'!$C:$C,0)))</f>
        <v>industry-ag-main.html#fuel-switching</v>
      </c>
      <c r="R831" s="354" t="str">
        <f>IF(ISBLANK(INDEX('Policy Characteristics'!L:L,MATCH($C831,'Policy Characteristics'!$C:$C,0))),"",INDEX('Policy Characteristics'!L:L,MATCH($C831,'Policy Characteristics'!$C:$C,0)))</f>
        <v>industry-elec-and-hydrogen.html</v>
      </c>
    </row>
    <row r="832" spans="1:18" ht="20" customHeight="1">
      <c r="A832" s="354" t="str">
        <f>IF(ISBLANK(INDEX('Policy Characteristics'!A:A,MATCH($C832,'Policy Characteristics'!$C:$C,0))),"",INDEX('Policy Characteristics'!A:A,MATCH($C832,'Policy Characteristics'!$C:$C,0)))</f>
        <v>Industry</v>
      </c>
      <c r="B832" s="366" t="str">
        <f>IF(ISBLANK(INDEX('Policy Characteristics'!B:B,MATCH($C832,'Policy Characteristics'!$C:$C,0))),"",INDEX('Policy Characteristics'!B:B,MATCH($C832,'Policy Characteristics'!$C:$C,0)))</f>
        <v>Electrification</v>
      </c>
      <c r="C832" s="354" t="str">
        <f t="shared" si="40"/>
        <v>Fraction of Eligible Industrial Energy Use Shifted to Electricity</v>
      </c>
      <c r="D832" s="348" t="s">
        <v>820</v>
      </c>
      <c r="E832" t="s">
        <v>846</v>
      </c>
      <c r="F832" t="s">
        <v>821</v>
      </c>
      <c r="G832" s="253" t="s">
        <v>847</v>
      </c>
      <c r="H832" s="18">
        <v>1982</v>
      </c>
      <c r="I832" s="367" t="s">
        <v>670</v>
      </c>
      <c r="J832" s="368" t="str">
        <f>IF(ISBLANK(INDEX('Policy Characteristics'!D:D,MATCH($C832,'Policy Characteristics'!$C:$C,0))),"",INDEX('Policy Characteristics'!D:D,MATCH($C832,'Policy Characteristics'!$C:$C,0)))</f>
        <v>Electrification</v>
      </c>
      <c r="K832" s="354"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4" t="str">
        <f>IF(ISBLANK(INDEX('Policy Characteristics'!I:I,MATCH($C832,'Policy Characteristics'!$C:$C,0))),"",INDEX('Policy Characteristics'!I:I,MATCH($C832,'Policy Characteristics'!$C:$C,0)))</f>
        <v>% of fuel shifted</v>
      </c>
      <c r="P832" s="354"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4" t="str">
        <f>IF(ISBLANK(INDEX('Policy Characteristics'!K:K,MATCH($C832,'Policy Characteristics'!$C:$C,0))),"",INDEX('Policy Characteristics'!K:K,MATCH($C832,'Policy Characteristics'!$C:$C,0)))</f>
        <v>industry-ag-main.html#fuel-switching</v>
      </c>
      <c r="R832" s="354" t="str">
        <f>IF(ISBLANK(INDEX('Policy Characteristics'!L:L,MATCH($C832,'Policy Characteristics'!$C:$C,0))),"",INDEX('Policy Characteristics'!L:L,MATCH($C832,'Policy Characteristics'!$C:$C,0)))</f>
        <v>industry-elec-and-hydrogen.html</v>
      </c>
    </row>
    <row r="833" spans="1:18" ht="20" customHeight="1">
      <c r="A833" s="354" t="str">
        <f>IF(ISBLANK(INDEX('Policy Characteristics'!A:A,MATCH($C833,'Policy Characteristics'!$C:$C,0))),"",INDEX('Policy Characteristics'!A:A,MATCH($C833,'Policy Characteristics'!$C:$C,0)))</f>
        <v>Industry</v>
      </c>
      <c r="B833" s="366" t="str">
        <f>IF(ISBLANK(INDEX('Policy Characteristics'!B:B,MATCH($C833,'Policy Characteristics'!$C:$C,0))),"",INDEX('Policy Characteristics'!B:B,MATCH($C833,'Policy Characteristics'!$C:$C,0)))</f>
        <v>Electrification</v>
      </c>
      <c r="C833" s="354" t="str">
        <f t="shared" si="40"/>
        <v>Fraction of Eligible Industrial Energy Use Shifted to Electricity</v>
      </c>
      <c r="D833" s="348" t="s">
        <v>820</v>
      </c>
      <c r="E833" t="s">
        <v>848</v>
      </c>
      <c r="F833" t="s">
        <v>821</v>
      </c>
      <c r="G833" s="253" t="s">
        <v>849</v>
      </c>
      <c r="H833" s="18">
        <v>1983</v>
      </c>
      <c r="I833" s="367" t="s">
        <v>670</v>
      </c>
      <c r="J833" s="368" t="str">
        <f>IF(ISBLANK(INDEX('Policy Characteristics'!D:D,MATCH($C833,'Policy Characteristics'!$C:$C,0))),"",INDEX('Policy Characteristics'!D:D,MATCH($C833,'Policy Characteristics'!$C:$C,0)))</f>
        <v>Electrification</v>
      </c>
      <c r="K833" s="354"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4" t="str">
        <f>IF(ISBLANK(INDEX('Policy Characteristics'!I:I,MATCH($C833,'Policy Characteristics'!$C:$C,0))),"",INDEX('Policy Characteristics'!I:I,MATCH($C833,'Policy Characteristics'!$C:$C,0)))</f>
        <v>% of fuel shifted</v>
      </c>
      <c r="P833" s="354"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4" t="str">
        <f>IF(ISBLANK(INDEX('Policy Characteristics'!K:K,MATCH($C833,'Policy Characteristics'!$C:$C,0))),"",INDEX('Policy Characteristics'!K:K,MATCH($C833,'Policy Characteristics'!$C:$C,0)))</f>
        <v>industry-ag-main.html#fuel-switching</v>
      </c>
      <c r="R833" s="354" t="str">
        <f>IF(ISBLANK(INDEX('Policy Characteristics'!L:L,MATCH($C833,'Policy Characteristics'!$C:$C,0))),"",INDEX('Policy Characteristics'!L:L,MATCH($C833,'Policy Characteristics'!$C:$C,0)))</f>
        <v>industry-elec-and-hydrogen.html</v>
      </c>
    </row>
    <row r="834" spans="1:18" ht="20" customHeight="1">
      <c r="A834" s="354" t="str">
        <f>IF(ISBLANK(INDEX('Policy Characteristics'!A:A,MATCH($C834,'Policy Characteristics'!$C:$C,0))),"",INDEX('Policy Characteristics'!A:A,MATCH($C834,'Policy Characteristics'!$C:$C,0)))</f>
        <v>Industry</v>
      </c>
      <c r="B834" s="366" t="str">
        <f>IF(ISBLANK(INDEX('Policy Characteristics'!B:B,MATCH($C834,'Policy Characteristics'!$C:$C,0))),"",INDEX('Policy Characteristics'!B:B,MATCH($C834,'Policy Characteristics'!$C:$C,0)))</f>
        <v>Electrification</v>
      </c>
      <c r="C834" s="354" t="str">
        <f t="shared" si="40"/>
        <v>Fraction of Eligible Industrial Energy Use Shifted to Electricity</v>
      </c>
      <c r="D834" s="348" t="s">
        <v>820</v>
      </c>
      <c r="E834" t="s">
        <v>850</v>
      </c>
      <c r="F834" t="s">
        <v>821</v>
      </c>
      <c r="G834" s="253" t="s">
        <v>851</v>
      </c>
      <c r="H834" s="18">
        <v>1984</v>
      </c>
      <c r="I834" s="367" t="s">
        <v>670</v>
      </c>
      <c r="J834" s="368" t="str">
        <f>IF(ISBLANK(INDEX('Policy Characteristics'!D:D,MATCH($C834,'Policy Characteristics'!$C:$C,0))),"",INDEX('Policy Characteristics'!D:D,MATCH($C834,'Policy Characteristics'!$C:$C,0)))</f>
        <v>Electrification</v>
      </c>
      <c r="K834" s="354"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4" t="str">
        <f>IF(ISBLANK(INDEX('Policy Characteristics'!I:I,MATCH($C834,'Policy Characteristics'!$C:$C,0))),"",INDEX('Policy Characteristics'!I:I,MATCH($C834,'Policy Characteristics'!$C:$C,0)))</f>
        <v>% of fuel shifted</v>
      </c>
      <c r="P834" s="354"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4" t="str">
        <f>IF(ISBLANK(INDEX('Policy Characteristics'!K:K,MATCH($C834,'Policy Characteristics'!$C:$C,0))),"",INDEX('Policy Characteristics'!K:K,MATCH($C834,'Policy Characteristics'!$C:$C,0)))</f>
        <v>industry-ag-main.html#fuel-switching</v>
      </c>
      <c r="R834" s="354" t="str">
        <f>IF(ISBLANK(INDEX('Policy Characteristics'!L:L,MATCH($C834,'Policy Characteristics'!$C:$C,0))),"",INDEX('Policy Characteristics'!L:L,MATCH($C834,'Policy Characteristics'!$C:$C,0)))</f>
        <v>industry-elec-and-hydrogen.html</v>
      </c>
    </row>
    <row r="835" spans="1:18" ht="20" customHeight="1">
      <c r="A835" s="354" t="str">
        <f>IF(ISBLANK(INDEX('Policy Characteristics'!A:A,MATCH($C835,'Policy Characteristics'!$C:$C,0))),"",INDEX('Policy Characteristics'!A:A,MATCH($C835,'Policy Characteristics'!$C:$C,0)))</f>
        <v>Industry</v>
      </c>
      <c r="B835" s="366" t="str">
        <f>IF(ISBLANK(INDEX('Policy Characteristics'!B:B,MATCH($C835,'Policy Characteristics'!$C:$C,0))),"",INDEX('Policy Characteristics'!B:B,MATCH($C835,'Policy Characteristics'!$C:$C,0)))</f>
        <v>Electrification</v>
      </c>
      <c r="C835" s="354" t="str">
        <f t="shared" si="40"/>
        <v>Fraction of Eligible Industrial Energy Use Shifted to Electricity</v>
      </c>
      <c r="D835" s="348" t="s">
        <v>820</v>
      </c>
      <c r="E835" t="s">
        <v>852</v>
      </c>
      <c r="F835" t="s">
        <v>821</v>
      </c>
      <c r="G835" s="253" t="s">
        <v>852</v>
      </c>
      <c r="H835" s="18">
        <v>1985</v>
      </c>
      <c r="I835" s="367" t="s">
        <v>670</v>
      </c>
      <c r="J835" s="368" t="str">
        <f>IF(ISBLANK(INDEX('Policy Characteristics'!D:D,MATCH($C835,'Policy Characteristics'!$C:$C,0))),"",INDEX('Policy Characteristics'!D:D,MATCH($C835,'Policy Characteristics'!$C:$C,0)))</f>
        <v>Electrification</v>
      </c>
      <c r="K835" s="354"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4" t="str">
        <f>IF(ISBLANK(INDEX('Policy Characteristics'!I:I,MATCH($C835,'Policy Characteristics'!$C:$C,0))),"",INDEX('Policy Characteristics'!I:I,MATCH($C835,'Policy Characteristics'!$C:$C,0)))</f>
        <v>% of fuel shifted</v>
      </c>
      <c r="P835" s="354"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4" t="str">
        <f>IF(ISBLANK(INDEX('Policy Characteristics'!K:K,MATCH($C835,'Policy Characteristics'!$C:$C,0))),"",INDEX('Policy Characteristics'!K:K,MATCH($C835,'Policy Characteristics'!$C:$C,0)))</f>
        <v>industry-ag-main.html#fuel-switching</v>
      </c>
      <c r="R835" s="354" t="str">
        <f>IF(ISBLANK(INDEX('Policy Characteristics'!L:L,MATCH($C835,'Policy Characteristics'!$C:$C,0))),"",INDEX('Policy Characteristics'!L:L,MATCH($C835,'Policy Characteristics'!$C:$C,0)))</f>
        <v>industry-elec-and-hydrogen.html</v>
      </c>
    </row>
    <row r="836" spans="1:18" ht="20" customHeight="1">
      <c r="A836" s="354" t="str">
        <f>IF(ISBLANK(INDEX('Policy Characteristics'!A:A,MATCH($C836,'Policy Characteristics'!$C:$C,0))),"",INDEX('Policy Characteristics'!A:A,MATCH($C836,'Policy Characteristics'!$C:$C,0)))</f>
        <v>Industry</v>
      </c>
      <c r="B836" s="366" t="str">
        <f>IF(ISBLANK(INDEX('Policy Characteristics'!B:B,MATCH($C836,'Policy Characteristics'!$C:$C,0))),"",INDEX('Policy Characteristics'!B:B,MATCH($C836,'Policy Characteristics'!$C:$C,0)))</f>
        <v>Electrification</v>
      </c>
      <c r="C836" s="354" t="str">
        <f t="shared" si="40"/>
        <v>Fraction of Eligible Industrial Energy Use Shifted to Electricity</v>
      </c>
      <c r="D836" s="348" t="s">
        <v>822</v>
      </c>
      <c r="E836" t="s">
        <v>838</v>
      </c>
      <c r="F836" t="s">
        <v>823</v>
      </c>
      <c r="G836" s="253" t="s">
        <v>839</v>
      </c>
      <c r="H836" s="18">
        <v>1986</v>
      </c>
      <c r="I836" s="367" t="s">
        <v>670</v>
      </c>
      <c r="J836" s="368" t="str">
        <f>IF(ISBLANK(INDEX('Policy Characteristics'!D:D,MATCH($C836,'Policy Characteristics'!$C:$C,0))),"",INDEX('Policy Characteristics'!D:D,MATCH($C836,'Policy Characteristics'!$C:$C,0)))</f>
        <v>Electrification</v>
      </c>
      <c r="K836" s="354"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4" t="str">
        <f>IF(ISBLANK(INDEX('Policy Characteristics'!I:I,MATCH($C836,'Policy Characteristics'!$C:$C,0))),"",INDEX('Policy Characteristics'!I:I,MATCH($C836,'Policy Characteristics'!$C:$C,0)))</f>
        <v>% of fuel shifted</v>
      </c>
      <c r="P836" s="354"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4" t="str">
        <f>IF(ISBLANK(INDEX('Policy Characteristics'!K:K,MATCH($C836,'Policy Characteristics'!$C:$C,0))),"",INDEX('Policy Characteristics'!K:K,MATCH($C836,'Policy Characteristics'!$C:$C,0)))</f>
        <v>industry-ag-main.html#fuel-switching</v>
      </c>
      <c r="R836" s="354" t="str">
        <f>IF(ISBLANK(INDEX('Policy Characteristics'!L:L,MATCH($C836,'Policy Characteristics'!$C:$C,0))),"",INDEX('Policy Characteristics'!L:L,MATCH($C836,'Policy Characteristics'!$C:$C,0)))</f>
        <v>industry-elec-and-hydrogen.html</v>
      </c>
    </row>
    <row r="837" spans="1:18" ht="20" customHeight="1">
      <c r="A837" s="354" t="str">
        <f>IF(ISBLANK(INDEX('Policy Characteristics'!A:A,MATCH($C837,'Policy Characteristics'!$C:$C,0))),"",INDEX('Policy Characteristics'!A:A,MATCH($C837,'Policy Characteristics'!$C:$C,0)))</f>
        <v>Industry</v>
      </c>
      <c r="B837" s="366" t="str">
        <f>IF(ISBLANK(INDEX('Policy Characteristics'!B:B,MATCH($C837,'Policy Characteristics'!$C:$C,0))),"",INDEX('Policy Characteristics'!B:B,MATCH($C837,'Policy Characteristics'!$C:$C,0)))</f>
        <v>Electrification</v>
      </c>
      <c r="C837" s="354" t="str">
        <f t="shared" si="40"/>
        <v>Fraction of Eligible Industrial Energy Use Shifted to Electricity</v>
      </c>
      <c r="D837" s="348" t="s">
        <v>822</v>
      </c>
      <c r="E837" t="s">
        <v>840</v>
      </c>
      <c r="F837" t="s">
        <v>823</v>
      </c>
      <c r="G837" s="253" t="s">
        <v>841</v>
      </c>
      <c r="H837" s="18">
        <v>1987</v>
      </c>
      <c r="I837" s="367" t="s">
        <v>670</v>
      </c>
      <c r="J837" s="368" t="str">
        <f>IF(ISBLANK(INDEX('Policy Characteristics'!D:D,MATCH($C837,'Policy Characteristics'!$C:$C,0))),"",INDEX('Policy Characteristics'!D:D,MATCH($C837,'Policy Characteristics'!$C:$C,0)))</f>
        <v>Electrification</v>
      </c>
      <c r="K837" s="354"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4" t="str">
        <f>IF(ISBLANK(INDEX('Policy Characteristics'!I:I,MATCH($C837,'Policy Characteristics'!$C:$C,0))),"",INDEX('Policy Characteristics'!I:I,MATCH($C837,'Policy Characteristics'!$C:$C,0)))</f>
        <v>% of fuel shifted</v>
      </c>
      <c r="P837" s="354"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4" t="str">
        <f>IF(ISBLANK(INDEX('Policy Characteristics'!K:K,MATCH($C837,'Policy Characteristics'!$C:$C,0))),"",INDEX('Policy Characteristics'!K:K,MATCH($C837,'Policy Characteristics'!$C:$C,0)))</f>
        <v>industry-ag-main.html#fuel-switching</v>
      </c>
      <c r="R837" s="354" t="str">
        <f>IF(ISBLANK(INDEX('Policy Characteristics'!L:L,MATCH($C837,'Policy Characteristics'!$C:$C,0))),"",INDEX('Policy Characteristics'!L:L,MATCH($C837,'Policy Characteristics'!$C:$C,0)))</f>
        <v>industry-elec-and-hydrogen.html</v>
      </c>
    </row>
    <row r="838" spans="1:18" ht="20" customHeight="1">
      <c r="A838" s="354" t="str">
        <f>IF(ISBLANK(INDEX('Policy Characteristics'!A:A,MATCH($C838,'Policy Characteristics'!$C:$C,0))),"",INDEX('Policy Characteristics'!A:A,MATCH($C838,'Policy Characteristics'!$C:$C,0)))</f>
        <v>Industry</v>
      </c>
      <c r="B838" s="366" t="str">
        <f>IF(ISBLANK(INDEX('Policy Characteristics'!B:B,MATCH($C838,'Policy Characteristics'!$C:$C,0))),"",INDEX('Policy Characteristics'!B:B,MATCH($C838,'Policy Characteristics'!$C:$C,0)))</f>
        <v>Electrification</v>
      </c>
      <c r="C838" s="354" t="str">
        <f t="shared" si="40"/>
        <v>Fraction of Eligible Industrial Energy Use Shifted to Electricity</v>
      </c>
      <c r="D838" s="348" t="s">
        <v>822</v>
      </c>
      <c r="E838" t="s">
        <v>842</v>
      </c>
      <c r="F838" t="s">
        <v>823</v>
      </c>
      <c r="G838" s="253" t="s">
        <v>843</v>
      </c>
      <c r="H838" s="18">
        <v>1988</v>
      </c>
      <c r="I838" s="367" t="s">
        <v>670</v>
      </c>
      <c r="J838" s="368" t="str">
        <f>IF(ISBLANK(INDEX('Policy Characteristics'!D:D,MATCH($C838,'Policy Characteristics'!$C:$C,0))),"",INDEX('Policy Characteristics'!D:D,MATCH($C838,'Policy Characteristics'!$C:$C,0)))</f>
        <v>Electrification</v>
      </c>
      <c r="K838" s="354"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4" t="str">
        <f>IF(ISBLANK(INDEX('Policy Characteristics'!I:I,MATCH($C838,'Policy Characteristics'!$C:$C,0))),"",INDEX('Policy Characteristics'!I:I,MATCH($C838,'Policy Characteristics'!$C:$C,0)))</f>
        <v>% of fuel shifted</v>
      </c>
      <c r="P838" s="354"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4" t="str">
        <f>IF(ISBLANK(INDEX('Policy Characteristics'!K:K,MATCH($C838,'Policy Characteristics'!$C:$C,0))),"",INDEX('Policy Characteristics'!K:K,MATCH($C838,'Policy Characteristics'!$C:$C,0)))</f>
        <v>industry-ag-main.html#fuel-switching</v>
      </c>
      <c r="R838" s="354" t="str">
        <f>IF(ISBLANK(INDEX('Policy Characteristics'!L:L,MATCH($C838,'Policy Characteristics'!$C:$C,0))),"",INDEX('Policy Characteristics'!L:L,MATCH($C838,'Policy Characteristics'!$C:$C,0)))</f>
        <v>industry-elec-and-hydrogen.html</v>
      </c>
    </row>
    <row r="839" spans="1:18" ht="20" customHeight="1">
      <c r="A839" s="354" t="str">
        <f>IF(ISBLANK(INDEX('Policy Characteristics'!A:A,MATCH($C839,'Policy Characteristics'!$C:$C,0))),"",INDEX('Policy Characteristics'!A:A,MATCH($C839,'Policy Characteristics'!$C:$C,0)))</f>
        <v>Industry</v>
      </c>
      <c r="B839" s="366" t="str">
        <f>IF(ISBLANK(INDEX('Policy Characteristics'!B:B,MATCH($C839,'Policy Characteristics'!$C:$C,0))),"",INDEX('Policy Characteristics'!B:B,MATCH($C839,'Policy Characteristics'!$C:$C,0)))</f>
        <v>Electrification</v>
      </c>
      <c r="C839" s="354" t="str">
        <f t="shared" si="40"/>
        <v>Fraction of Eligible Industrial Energy Use Shifted to Electricity</v>
      </c>
      <c r="D839" s="348" t="s">
        <v>822</v>
      </c>
      <c r="E839" t="s">
        <v>844</v>
      </c>
      <c r="F839" t="s">
        <v>823</v>
      </c>
      <c r="G839" s="253" t="s">
        <v>845</v>
      </c>
      <c r="H839" s="18">
        <v>1989</v>
      </c>
      <c r="I839" s="367" t="s">
        <v>670</v>
      </c>
      <c r="J839" s="368" t="str">
        <f>IF(ISBLANK(INDEX('Policy Characteristics'!D:D,MATCH($C839,'Policy Characteristics'!$C:$C,0))),"",INDEX('Policy Characteristics'!D:D,MATCH($C839,'Policy Characteristics'!$C:$C,0)))</f>
        <v>Electrification</v>
      </c>
      <c r="K839" s="354"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4" t="str">
        <f>IF(ISBLANK(INDEX('Policy Characteristics'!I:I,MATCH($C839,'Policy Characteristics'!$C:$C,0))),"",INDEX('Policy Characteristics'!I:I,MATCH($C839,'Policy Characteristics'!$C:$C,0)))</f>
        <v>% of fuel shifted</v>
      </c>
      <c r="P839" s="354"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4" t="str">
        <f>IF(ISBLANK(INDEX('Policy Characteristics'!K:K,MATCH($C839,'Policy Characteristics'!$C:$C,0))),"",INDEX('Policy Characteristics'!K:K,MATCH($C839,'Policy Characteristics'!$C:$C,0)))</f>
        <v>industry-ag-main.html#fuel-switching</v>
      </c>
      <c r="R839" s="354" t="str">
        <f>IF(ISBLANK(INDEX('Policy Characteristics'!L:L,MATCH($C839,'Policy Characteristics'!$C:$C,0))),"",INDEX('Policy Characteristics'!L:L,MATCH($C839,'Policy Characteristics'!$C:$C,0)))</f>
        <v>industry-elec-and-hydrogen.html</v>
      </c>
    </row>
    <row r="840" spans="1:18" ht="20" customHeight="1">
      <c r="A840" s="354" t="str">
        <f>IF(ISBLANK(INDEX('Policy Characteristics'!A:A,MATCH($C840,'Policy Characteristics'!$C:$C,0))),"",INDEX('Policy Characteristics'!A:A,MATCH($C840,'Policy Characteristics'!$C:$C,0)))</f>
        <v>Industry</v>
      </c>
      <c r="B840" s="366" t="str">
        <f>IF(ISBLANK(INDEX('Policy Characteristics'!B:B,MATCH($C840,'Policy Characteristics'!$C:$C,0))),"",INDEX('Policy Characteristics'!B:B,MATCH($C840,'Policy Characteristics'!$C:$C,0)))</f>
        <v>Electrification</v>
      </c>
      <c r="C840" s="354" t="str">
        <f t="shared" si="40"/>
        <v>Fraction of Eligible Industrial Energy Use Shifted to Electricity</v>
      </c>
      <c r="D840" s="348" t="s">
        <v>822</v>
      </c>
      <c r="E840" t="s">
        <v>846</v>
      </c>
      <c r="F840" t="s">
        <v>823</v>
      </c>
      <c r="G840" s="253" t="s">
        <v>847</v>
      </c>
      <c r="H840" s="18">
        <v>1990</v>
      </c>
      <c r="I840" s="367" t="s">
        <v>670</v>
      </c>
      <c r="J840" s="368" t="str">
        <f>IF(ISBLANK(INDEX('Policy Characteristics'!D:D,MATCH($C840,'Policy Characteristics'!$C:$C,0))),"",INDEX('Policy Characteristics'!D:D,MATCH($C840,'Policy Characteristics'!$C:$C,0)))</f>
        <v>Electrification</v>
      </c>
      <c r="K840" s="354"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4" t="str">
        <f>IF(ISBLANK(INDEX('Policy Characteristics'!I:I,MATCH($C840,'Policy Characteristics'!$C:$C,0))),"",INDEX('Policy Characteristics'!I:I,MATCH($C840,'Policy Characteristics'!$C:$C,0)))</f>
        <v>% of fuel shifted</v>
      </c>
      <c r="P840" s="354"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4" t="str">
        <f>IF(ISBLANK(INDEX('Policy Characteristics'!K:K,MATCH($C840,'Policy Characteristics'!$C:$C,0))),"",INDEX('Policy Characteristics'!K:K,MATCH($C840,'Policy Characteristics'!$C:$C,0)))</f>
        <v>industry-ag-main.html#fuel-switching</v>
      </c>
      <c r="R840" s="354" t="str">
        <f>IF(ISBLANK(INDEX('Policy Characteristics'!L:L,MATCH($C840,'Policy Characteristics'!$C:$C,0))),"",INDEX('Policy Characteristics'!L:L,MATCH($C840,'Policy Characteristics'!$C:$C,0)))</f>
        <v>industry-elec-and-hydrogen.html</v>
      </c>
    </row>
    <row r="841" spans="1:18" ht="20" customHeight="1">
      <c r="A841" s="354" t="str">
        <f>IF(ISBLANK(INDEX('Policy Characteristics'!A:A,MATCH($C841,'Policy Characteristics'!$C:$C,0))),"",INDEX('Policy Characteristics'!A:A,MATCH($C841,'Policy Characteristics'!$C:$C,0)))</f>
        <v>Industry</v>
      </c>
      <c r="B841" s="366" t="str">
        <f>IF(ISBLANK(INDEX('Policy Characteristics'!B:B,MATCH($C841,'Policy Characteristics'!$C:$C,0))),"",INDEX('Policy Characteristics'!B:B,MATCH($C841,'Policy Characteristics'!$C:$C,0)))</f>
        <v>Electrification</v>
      </c>
      <c r="C841" s="354" t="str">
        <f t="shared" si="40"/>
        <v>Fraction of Eligible Industrial Energy Use Shifted to Electricity</v>
      </c>
      <c r="D841" s="348" t="s">
        <v>822</v>
      </c>
      <c r="E841" t="s">
        <v>848</v>
      </c>
      <c r="F841" t="s">
        <v>823</v>
      </c>
      <c r="G841" s="253" t="s">
        <v>849</v>
      </c>
      <c r="H841" s="18">
        <v>1991</v>
      </c>
      <c r="I841" s="367" t="s">
        <v>670</v>
      </c>
      <c r="J841" s="368" t="str">
        <f>IF(ISBLANK(INDEX('Policy Characteristics'!D:D,MATCH($C841,'Policy Characteristics'!$C:$C,0))),"",INDEX('Policy Characteristics'!D:D,MATCH($C841,'Policy Characteristics'!$C:$C,0)))</f>
        <v>Electrification</v>
      </c>
      <c r="K841" s="354"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4" t="str">
        <f>IF(ISBLANK(INDEX('Policy Characteristics'!I:I,MATCH($C841,'Policy Characteristics'!$C:$C,0))),"",INDEX('Policy Characteristics'!I:I,MATCH($C841,'Policy Characteristics'!$C:$C,0)))</f>
        <v>% of fuel shifted</v>
      </c>
      <c r="P841" s="354"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4" t="str">
        <f>IF(ISBLANK(INDEX('Policy Characteristics'!K:K,MATCH($C841,'Policy Characteristics'!$C:$C,0))),"",INDEX('Policy Characteristics'!K:K,MATCH($C841,'Policy Characteristics'!$C:$C,0)))</f>
        <v>industry-ag-main.html#fuel-switching</v>
      </c>
      <c r="R841" s="354" t="str">
        <f>IF(ISBLANK(INDEX('Policy Characteristics'!L:L,MATCH($C841,'Policy Characteristics'!$C:$C,0))),"",INDEX('Policy Characteristics'!L:L,MATCH($C841,'Policy Characteristics'!$C:$C,0)))</f>
        <v>industry-elec-and-hydrogen.html</v>
      </c>
    </row>
    <row r="842" spans="1:18" ht="20" customHeight="1">
      <c r="A842" s="354" t="str">
        <f>IF(ISBLANK(INDEX('Policy Characteristics'!A:A,MATCH($C842,'Policy Characteristics'!$C:$C,0))),"",INDEX('Policy Characteristics'!A:A,MATCH($C842,'Policy Characteristics'!$C:$C,0)))</f>
        <v>Industry</v>
      </c>
      <c r="B842" s="366" t="str">
        <f>IF(ISBLANK(INDEX('Policy Characteristics'!B:B,MATCH($C842,'Policy Characteristics'!$C:$C,0))),"",INDEX('Policy Characteristics'!B:B,MATCH($C842,'Policy Characteristics'!$C:$C,0)))</f>
        <v>Electrification</v>
      </c>
      <c r="C842" s="354" t="str">
        <f t="shared" si="40"/>
        <v>Fraction of Eligible Industrial Energy Use Shifted to Electricity</v>
      </c>
      <c r="D842" s="348" t="s">
        <v>822</v>
      </c>
      <c r="E842" t="s">
        <v>850</v>
      </c>
      <c r="F842" t="s">
        <v>823</v>
      </c>
      <c r="G842" s="253" t="s">
        <v>851</v>
      </c>
      <c r="H842" s="18">
        <v>1992</v>
      </c>
      <c r="I842" s="367" t="s">
        <v>670</v>
      </c>
      <c r="J842" s="368" t="str">
        <f>IF(ISBLANK(INDEX('Policy Characteristics'!D:D,MATCH($C842,'Policy Characteristics'!$C:$C,0))),"",INDEX('Policy Characteristics'!D:D,MATCH($C842,'Policy Characteristics'!$C:$C,0)))</f>
        <v>Electrification</v>
      </c>
      <c r="K842" s="354"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4" t="str">
        <f>IF(ISBLANK(INDEX('Policy Characteristics'!I:I,MATCH($C842,'Policy Characteristics'!$C:$C,0))),"",INDEX('Policy Characteristics'!I:I,MATCH($C842,'Policy Characteristics'!$C:$C,0)))</f>
        <v>% of fuel shifted</v>
      </c>
      <c r="P842" s="354"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4" t="str">
        <f>IF(ISBLANK(INDEX('Policy Characteristics'!K:K,MATCH($C842,'Policy Characteristics'!$C:$C,0))),"",INDEX('Policy Characteristics'!K:K,MATCH($C842,'Policy Characteristics'!$C:$C,0)))</f>
        <v>industry-ag-main.html#fuel-switching</v>
      </c>
      <c r="R842" s="354" t="str">
        <f>IF(ISBLANK(INDEX('Policy Characteristics'!L:L,MATCH($C842,'Policy Characteristics'!$C:$C,0))),"",INDEX('Policy Characteristics'!L:L,MATCH($C842,'Policy Characteristics'!$C:$C,0)))</f>
        <v>industry-elec-and-hydrogen.html</v>
      </c>
    </row>
    <row r="843" spans="1:18" ht="20" customHeight="1">
      <c r="A843" s="354" t="str">
        <f>IF(ISBLANK(INDEX('Policy Characteristics'!A:A,MATCH($C843,'Policy Characteristics'!$C:$C,0))),"",INDEX('Policy Characteristics'!A:A,MATCH($C843,'Policy Characteristics'!$C:$C,0)))</f>
        <v>Industry</v>
      </c>
      <c r="B843" s="366" t="str">
        <f>IF(ISBLANK(INDEX('Policy Characteristics'!B:B,MATCH($C843,'Policy Characteristics'!$C:$C,0))),"",INDEX('Policy Characteristics'!B:B,MATCH($C843,'Policy Characteristics'!$C:$C,0)))</f>
        <v>Electrification</v>
      </c>
      <c r="C843" s="354" t="str">
        <f t="shared" si="40"/>
        <v>Fraction of Eligible Industrial Energy Use Shifted to Electricity</v>
      </c>
      <c r="D843" s="348" t="s">
        <v>822</v>
      </c>
      <c r="E843" t="s">
        <v>852</v>
      </c>
      <c r="F843" t="s">
        <v>823</v>
      </c>
      <c r="G843" s="253" t="s">
        <v>852</v>
      </c>
      <c r="H843" s="18">
        <v>1993</v>
      </c>
      <c r="I843" s="367" t="s">
        <v>670</v>
      </c>
      <c r="J843" s="368" t="str">
        <f>IF(ISBLANK(INDEX('Policy Characteristics'!D:D,MATCH($C843,'Policy Characteristics'!$C:$C,0))),"",INDEX('Policy Characteristics'!D:D,MATCH($C843,'Policy Characteristics'!$C:$C,0)))</f>
        <v>Electrification</v>
      </c>
      <c r="K843" s="354"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4" t="str">
        <f>IF(ISBLANK(INDEX('Policy Characteristics'!I:I,MATCH($C843,'Policy Characteristics'!$C:$C,0))),"",INDEX('Policy Characteristics'!I:I,MATCH($C843,'Policy Characteristics'!$C:$C,0)))</f>
        <v>% of fuel shifted</v>
      </c>
      <c r="P843" s="354"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4" t="str">
        <f>IF(ISBLANK(INDEX('Policy Characteristics'!K:K,MATCH($C843,'Policy Characteristics'!$C:$C,0))),"",INDEX('Policy Characteristics'!K:K,MATCH($C843,'Policy Characteristics'!$C:$C,0)))</f>
        <v>industry-ag-main.html#fuel-switching</v>
      </c>
      <c r="R843" s="354" t="str">
        <f>IF(ISBLANK(INDEX('Policy Characteristics'!L:L,MATCH($C843,'Policy Characteristics'!$C:$C,0))),"",INDEX('Policy Characteristics'!L:L,MATCH($C843,'Policy Characteristics'!$C:$C,0)))</f>
        <v>industry-elec-and-hydrogen.html</v>
      </c>
    </row>
    <row r="844" spans="1:18" ht="20" customHeight="1">
      <c r="A844" s="354" t="str">
        <f>IF(ISBLANK(INDEX('Policy Characteristics'!A:A,MATCH($C844,'Policy Characteristics'!$C:$C,0))),"",INDEX('Policy Characteristics'!A:A,MATCH($C844,'Policy Characteristics'!$C:$C,0)))</f>
        <v>Industry</v>
      </c>
      <c r="B844" s="366" t="str">
        <f>IF(ISBLANK(INDEX('Policy Characteristics'!B:B,MATCH($C844,'Policy Characteristics'!$C:$C,0))),"",INDEX('Policy Characteristics'!B:B,MATCH($C844,'Policy Characteristics'!$C:$C,0)))</f>
        <v>Electrification</v>
      </c>
      <c r="C844" s="354" t="str">
        <f t="shared" si="40"/>
        <v>Fraction of Eligible Industrial Energy Use Shifted to Electricity</v>
      </c>
      <c r="D844" s="348" t="s">
        <v>824</v>
      </c>
      <c r="E844" t="s">
        <v>838</v>
      </c>
      <c r="F844" t="s">
        <v>825</v>
      </c>
      <c r="G844" s="253" t="s">
        <v>839</v>
      </c>
      <c r="H844" s="18">
        <v>1994</v>
      </c>
      <c r="I844" s="367" t="s">
        <v>670</v>
      </c>
      <c r="J844" s="368" t="str">
        <f>IF(ISBLANK(INDEX('Policy Characteristics'!D:D,MATCH($C844,'Policy Characteristics'!$C:$C,0))),"",INDEX('Policy Characteristics'!D:D,MATCH($C844,'Policy Characteristics'!$C:$C,0)))</f>
        <v>Electrification</v>
      </c>
      <c r="K844" s="354"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4" t="str">
        <f>IF(ISBLANK(INDEX('Policy Characteristics'!I:I,MATCH($C844,'Policy Characteristics'!$C:$C,0))),"",INDEX('Policy Characteristics'!I:I,MATCH($C844,'Policy Characteristics'!$C:$C,0)))</f>
        <v>% of fuel shifted</v>
      </c>
      <c r="P844" s="354"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4" t="str">
        <f>IF(ISBLANK(INDEX('Policy Characteristics'!K:K,MATCH($C844,'Policy Characteristics'!$C:$C,0))),"",INDEX('Policy Characteristics'!K:K,MATCH($C844,'Policy Characteristics'!$C:$C,0)))</f>
        <v>industry-ag-main.html#fuel-switching</v>
      </c>
      <c r="R844" s="354" t="str">
        <f>IF(ISBLANK(INDEX('Policy Characteristics'!L:L,MATCH($C844,'Policy Characteristics'!$C:$C,0))),"",INDEX('Policy Characteristics'!L:L,MATCH($C844,'Policy Characteristics'!$C:$C,0)))</f>
        <v>industry-elec-and-hydrogen.html</v>
      </c>
    </row>
    <row r="845" spans="1:18" ht="20" customHeight="1">
      <c r="A845" s="354" t="str">
        <f>IF(ISBLANK(INDEX('Policy Characteristics'!A:A,MATCH($C845,'Policy Characteristics'!$C:$C,0))),"",INDEX('Policy Characteristics'!A:A,MATCH($C845,'Policy Characteristics'!$C:$C,0)))</f>
        <v>Industry</v>
      </c>
      <c r="B845" s="366" t="str">
        <f>IF(ISBLANK(INDEX('Policy Characteristics'!B:B,MATCH($C845,'Policy Characteristics'!$C:$C,0))),"",INDEX('Policy Characteristics'!B:B,MATCH($C845,'Policy Characteristics'!$C:$C,0)))</f>
        <v>Electrification</v>
      </c>
      <c r="C845" s="354" t="str">
        <f t="shared" si="40"/>
        <v>Fraction of Eligible Industrial Energy Use Shifted to Electricity</v>
      </c>
      <c r="D845" s="348" t="s">
        <v>824</v>
      </c>
      <c r="E845" t="s">
        <v>840</v>
      </c>
      <c r="F845" t="s">
        <v>825</v>
      </c>
      <c r="G845" s="253" t="s">
        <v>841</v>
      </c>
      <c r="H845" s="18">
        <v>1995</v>
      </c>
      <c r="I845" s="367" t="s">
        <v>670</v>
      </c>
      <c r="J845" s="368" t="str">
        <f>IF(ISBLANK(INDEX('Policy Characteristics'!D:D,MATCH($C845,'Policy Characteristics'!$C:$C,0))),"",INDEX('Policy Characteristics'!D:D,MATCH($C845,'Policy Characteristics'!$C:$C,0)))</f>
        <v>Electrification</v>
      </c>
      <c r="K845" s="354"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4" t="str">
        <f>IF(ISBLANK(INDEX('Policy Characteristics'!I:I,MATCH($C845,'Policy Characteristics'!$C:$C,0))),"",INDEX('Policy Characteristics'!I:I,MATCH($C845,'Policy Characteristics'!$C:$C,0)))</f>
        <v>% of fuel shifted</v>
      </c>
      <c r="P845" s="354"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4" t="str">
        <f>IF(ISBLANK(INDEX('Policy Characteristics'!K:K,MATCH($C845,'Policy Characteristics'!$C:$C,0))),"",INDEX('Policy Characteristics'!K:K,MATCH($C845,'Policy Characteristics'!$C:$C,0)))</f>
        <v>industry-ag-main.html#fuel-switching</v>
      </c>
      <c r="R845" s="354" t="str">
        <f>IF(ISBLANK(INDEX('Policy Characteristics'!L:L,MATCH($C845,'Policy Characteristics'!$C:$C,0))),"",INDEX('Policy Characteristics'!L:L,MATCH($C845,'Policy Characteristics'!$C:$C,0)))</f>
        <v>industry-elec-and-hydrogen.html</v>
      </c>
    </row>
    <row r="846" spans="1:18" ht="20" customHeight="1">
      <c r="A846" s="354" t="str">
        <f>IF(ISBLANK(INDEX('Policy Characteristics'!A:A,MATCH($C846,'Policy Characteristics'!$C:$C,0))),"",INDEX('Policy Characteristics'!A:A,MATCH($C846,'Policy Characteristics'!$C:$C,0)))</f>
        <v>Industry</v>
      </c>
      <c r="B846" s="366" t="str">
        <f>IF(ISBLANK(INDEX('Policy Characteristics'!B:B,MATCH($C846,'Policy Characteristics'!$C:$C,0))),"",INDEX('Policy Characteristics'!B:B,MATCH($C846,'Policy Characteristics'!$C:$C,0)))</f>
        <v>Electrification</v>
      </c>
      <c r="C846" s="354" t="str">
        <f t="shared" si="40"/>
        <v>Fraction of Eligible Industrial Energy Use Shifted to Electricity</v>
      </c>
      <c r="D846" s="348" t="s">
        <v>824</v>
      </c>
      <c r="E846" t="s">
        <v>842</v>
      </c>
      <c r="F846" t="s">
        <v>825</v>
      </c>
      <c r="G846" s="253" t="s">
        <v>843</v>
      </c>
      <c r="H846" s="18">
        <v>1996</v>
      </c>
      <c r="I846" s="367" t="s">
        <v>670</v>
      </c>
      <c r="J846" s="368" t="str">
        <f>IF(ISBLANK(INDEX('Policy Characteristics'!D:D,MATCH($C846,'Policy Characteristics'!$C:$C,0))),"",INDEX('Policy Characteristics'!D:D,MATCH($C846,'Policy Characteristics'!$C:$C,0)))</f>
        <v>Electrification</v>
      </c>
      <c r="K846" s="354"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4" t="str">
        <f>IF(ISBLANK(INDEX('Policy Characteristics'!I:I,MATCH($C846,'Policy Characteristics'!$C:$C,0))),"",INDEX('Policy Characteristics'!I:I,MATCH($C846,'Policy Characteristics'!$C:$C,0)))</f>
        <v>% of fuel shifted</v>
      </c>
      <c r="P846" s="354"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4" t="str">
        <f>IF(ISBLANK(INDEX('Policy Characteristics'!K:K,MATCH($C846,'Policy Characteristics'!$C:$C,0))),"",INDEX('Policy Characteristics'!K:K,MATCH($C846,'Policy Characteristics'!$C:$C,0)))</f>
        <v>industry-ag-main.html#fuel-switching</v>
      </c>
      <c r="R846" s="354" t="str">
        <f>IF(ISBLANK(INDEX('Policy Characteristics'!L:L,MATCH($C846,'Policy Characteristics'!$C:$C,0))),"",INDEX('Policy Characteristics'!L:L,MATCH($C846,'Policy Characteristics'!$C:$C,0)))</f>
        <v>industry-elec-and-hydrogen.html</v>
      </c>
    </row>
    <row r="847" spans="1:18" ht="20" customHeight="1">
      <c r="A847" s="354" t="str">
        <f>IF(ISBLANK(INDEX('Policy Characteristics'!A:A,MATCH($C847,'Policy Characteristics'!$C:$C,0))),"",INDEX('Policy Characteristics'!A:A,MATCH($C847,'Policy Characteristics'!$C:$C,0)))</f>
        <v>Industry</v>
      </c>
      <c r="B847" s="366" t="str">
        <f>IF(ISBLANK(INDEX('Policy Characteristics'!B:B,MATCH($C847,'Policy Characteristics'!$C:$C,0))),"",INDEX('Policy Characteristics'!B:B,MATCH($C847,'Policy Characteristics'!$C:$C,0)))</f>
        <v>Electrification</v>
      </c>
      <c r="C847" s="354" t="str">
        <f t="shared" si="40"/>
        <v>Fraction of Eligible Industrial Energy Use Shifted to Electricity</v>
      </c>
      <c r="D847" s="348" t="s">
        <v>824</v>
      </c>
      <c r="E847" t="s">
        <v>844</v>
      </c>
      <c r="F847" t="s">
        <v>825</v>
      </c>
      <c r="G847" s="253" t="s">
        <v>845</v>
      </c>
      <c r="H847" s="18">
        <v>1997</v>
      </c>
      <c r="I847" s="367" t="s">
        <v>670</v>
      </c>
      <c r="J847" s="368" t="str">
        <f>IF(ISBLANK(INDEX('Policy Characteristics'!D:D,MATCH($C847,'Policy Characteristics'!$C:$C,0))),"",INDEX('Policy Characteristics'!D:D,MATCH($C847,'Policy Characteristics'!$C:$C,0)))</f>
        <v>Electrification</v>
      </c>
      <c r="K847" s="354"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4" t="str">
        <f>IF(ISBLANK(INDEX('Policy Characteristics'!I:I,MATCH($C847,'Policy Characteristics'!$C:$C,0))),"",INDEX('Policy Characteristics'!I:I,MATCH($C847,'Policy Characteristics'!$C:$C,0)))</f>
        <v>% of fuel shifted</v>
      </c>
      <c r="P847" s="354"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4" t="str">
        <f>IF(ISBLANK(INDEX('Policy Characteristics'!K:K,MATCH($C847,'Policy Characteristics'!$C:$C,0))),"",INDEX('Policy Characteristics'!K:K,MATCH($C847,'Policy Characteristics'!$C:$C,0)))</f>
        <v>industry-ag-main.html#fuel-switching</v>
      </c>
      <c r="R847" s="354" t="str">
        <f>IF(ISBLANK(INDEX('Policy Characteristics'!L:L,MATCH($C847,'Policy Characteristics'!$C:$C,0))),"",INDEX('Policy Characteristics'!L:L,MATCH($C847,'Policy Characteristics'!$C:$C,0)))</f>
        <v>industry-elec-and-hydrogen.html</v>
      </c>
    </row>
    <row r="848" spans="1:18" ht="20" customHeight="1">
      <c r="A848" s="354" t="str">
        <f>IF(ISBLANK(INDEX('Policy Characteristics'!A:A,MATCH($C848,'Policy Characteristics'!$C:$C,0))),"",INDEX('Policy Characteristics'!A:A,MATCH($C848,'Policy Characteristics'!$C:$C,0)))</f>
        <v>Industry</v>
      </c>
      <c r="B848" s="366" t="str">
        <f>IF(ISBLANK(INDEX('Policy Characteristics'!B:B,MATCH($C848,'Policy Characteristics'!$C:$C,0))),"",INDEX('Policy Characteristics'!B:B,MATCH($C848,'Policy Characteristics'!$C:$C,0)))</f>
        <v>Electrification</v>
      </c>
      <c r="C848" s="354" t="str">
        <f t="shared" si="40"/>
        <v>Fraction of Eligible Industrial Energy Use Shifted to Electricity</v>
      </c>
      <c r="D848" s="348" t="s">
        <v>824</v>
      </c>
      <c r="E848" t="s">
        <v>846</v>
      </c>
      <c r="F848" t="s">
        <v>825</v>
      </c>
      <c r="G848" s="253" t="s">
        <v>847</v>
      </c>
      <c r="H848" s="18">
        <v>1998</v>
      </c>
      <c r="I848" s="367" t="s">
        <v>670</v>
      </c>
      <c r="J848" s="368" t="str">
        <f>IF(ISBLANK(INDEX('Policy Characteristics'!D:D,MATCH($C848,'Policy Characteristics'!$C:$C,0))),"",INDEX('Policy Characteristics'!D:D,MATCH($C848,'Policy Characteristics'!$C:$C,0)))</f>
        <v>Electrification</v>
      </c>
      <c r="K848" s="354"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4" t="str">
        <f>IF(ISBLANK(INDEX('Policy Characteristics'!I:I,MATCH($C848,'Policy Characteristics'!$C:$C,0))),"",INDEX('Policy Characteristics'!I:I,MATCH($C848,'Policy Characteristics'!$C:$C,0)))</f>
        <v>% of fuel shifted</v>
      </c>
      <c r="P848" s="354"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4" t="str">
        <f>IF(ISBLANK(INDEX('Policy Characteristics'!K:K,MATCH($C848,'Policy Characteristics'!$C:$C,0))),"",INDEX('Policy Characteristics'!K:K,MATCH($C848,'Policy Characteristics'!$C:$C,0)))</f>
        <v>industry-ag-main.html#fuel-switching</v>
      </c>
      <c r="R848" s="354" t="str">
        <f>IF(ISBLANK(INDEX('Policy Characteristics'!L:L,MATCH($C848,'Policy Characteristics'!$C:$C,0))),"",INDEX('Policy Characteristics'!L:L,MATCH($C848,'Policy Characteristics'!$C:$C,0)))</f>
        <v>industry-elec-and-hydrogen.html</v>
      </c>
    </row>
    <row r="849" spans="1:18" ht="20" customHeight="1">
      <c r="A849" s="354" t="str">
        <f>IF(ISBLANK(INDEX('Policy Characteristics'!A:A,MATCH($C849,'Policy Characteristics'!$C:$C,0))),"",INDEX('Policy Characteristics'!A:A,MATCH($C849,'Policy Characteristics'!$C:$C,0)))</f>
        <v>Industry</v>
      </c>
      <c r="B849" s="366" t="str">
        <f>IF(ISBLANK(INDEX('Policy Characteristics'!B:B,MATCH($C849,'Policy Characteristics'!$C:$C,0))),"",INDEX('Policy Characteristics'!B:B,MATCH($C849,'Policy Characteristics'!$C:$C,0)))</f>
        <v>Electrification</v>
      </c>
      <c r="C849" s="354" t="str">
        <f t="shared" si="40"/>
        <v>Fraction of Eligible Industrial Energy Use Shifted to Electricity</v>
      </c>
      <c r="D849" s="348" t="s">
        <v>824</v>
      </c>
      <c r="E849" t="s">
        <v>848</v>
      </c>
      <c r="F849" t="s">
        <v>825</v>
      </c>
      <c r="G849" s="253" t="s">
        <v>849</v>
      </c>
      <c r="H849" s="18">
        <v>1999</v>
      </c>
      <c r="I849" s="367" t="s">
        <v>670</v>
      </c>
      <c r="J849" s="368" t="str">
        <f>IF(ISBLANK(INDEX('Policy Characteristics'!D:D,MATCH($C849,'Policy Characteristics'!$C:$C,0))),"",INDEX('Policy Characteristics'!D:D,MATCH($C849,'Policy Characteristics'!$C:$C,0)))</f>
        <v>Electrification</v>
      </c>
      <c r="K849" s="354"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4" t="str">
        <f>IF(ISBLANK(INDEX('Policy Characteristics'!I:I,MATCH($C849,'Policy Characteristics'!$C:$C,0))),"",INDEX('Policy Characteristics'!I:I,MATCH($C849,'Policy Characteristics'!$C:$C,0)))</f>
        <v>% of fuel shifted</v>
      </c>
      <c r="P849" s="354"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4" t="str">
        <f>IF(ISBLANK(INDEX('Policy Characteristics'!K:K,MATCH($C849,'Policy Characteristics'!$C:$C,0))),"",INDEX('Policy Characteristics'!K:K,MATCH($C849,'Policy Characteristics'!$C:$C,0)))</f>
        <v>industry-ag-main.html#fuel-switching</v>
      </c>
      <c r="R849" s="354" t="str">
        <f>IF(ISBLANK(INDEX('Policy Characteristics'!L:L,MATCH($C849,'Policy Characteristics'!$C:$C,0))),"",INDEX('Policy Characteristics'!L:L,MATCH($C849,'Policy Characteristics'!$C:$C,0)))</f>
        <v>industry-elec-and-hydrogen.html</v>
      </c>
    </row>
    <row r="850" spans="1:18" ht="20" customHeight="1">
      <c r="A850" s="354" t="str">
        <f>IF(ISBLANK(INDEX('Policy Characteristics'!A:A,MATCH($C850,'Policy Characteristics'!$C:$C,0))),"",INDEX('Policy Characteristics'!A:A,MATCH($C850,'Policy Characteristics'!$C:$C,0)))</f>
        <v>Industry</v>
      </c>
      <c r="B850" s="366" t="str">
        <f>IF(ISBLANK(INDEX('Policy Characteristics'!B:B,MATCH($C850,'Policy Characteristics'!$C:$C,0))),"",INDEX('Policy Characteristics'!B:B,MATCH($C850,'Policy Characteristics'!$C:$C,0)))</f>
        <v>Electrification</v>
      </c>
      <c r="C850" s="354" t="str">
        <f t="shared" si="40"/>
        <v>Fraction of Eligible Industrial Energy Use Shifted to Electricity</v>
      </c>
      <c r="D850" s="348" t="s">
        <v>824</v>
      </c>
      <c r="E850" t="s">
        <v>850</v>
      </c>
      <c r="F850" t="s">
        <v>825</v>
      </c>
      <c r="G850" s="253" t="s">
        <v>851</v>
      </c>
      <c r="H850" s="18">
        <v>2000</v>
      </c>
      <c r="I850" s="367" t="s">
        <v>670</v>
      </c>
      <c r="J850" s="368" t="str">
        <f>IF(ISBLANK(INDEX('Policy Characteristics'!D:D,MATCH($C850,'Policy Characteristics'!$C:$C,0))),"",INDEX('Policy Characteristics'!D:D,MATCH($C850,'Policy Characteristics'!$C:$C,0)))</f>
        <v>Electrification</v>
      </c>
      <c r="K850" s="354"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4" t="str">
        <f>IF(ISBLANK(INDEX('Policy Characteristics'!I:I,MATCH($C850,'Policy Characteristics'!$C:$C,0))),"",INDEX('Policy Characteristics'!I:I,MATCH($C850,'Policy Characteristics'!$C:$C,0)))</f>
        <v>% of fuel shifted</v>
      </c>
      <c r="P850" s="354"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4" t="str">
        <f>IF(ISBLANK(INDEX('Policy Characteristics'!K:K,MATCH($C850,'Policy Characteristics'!$C:$C,0))),"",INDEX('Policy Characteristics'!K:K,MATCH($C850,'Policy Characteristics'!$C:$C,0)))</f>
        <v>industry-ag-main.html#fuel-switching</v>
      </c>
      <c r="R850" s="354" t="str">
        <f>IF(ISBLANK(INDEX('Policy Characteristics'!L:L,MATCH($C850,'Policy Characteristics'!$C:$C,0))),"",INDEX('Policy Characteristics'!L:L,MATCH($C850,'Policy Characteristics'!$C:$C,0)))</f>
        <v>industry-elec-and-hydrogen.html</v>
      </c>
    </row>
    <row r="851" spans="1:18" ht="20" customHeight="1">
      <c r="A851" s="354" t="str">
        <f>IF(ISBLANK(INDEX('Policy Characteristics'!A:A,MATCH($C851,'Policy Characteristics'!$C:$C,0))),"",INDEX('Policy Characteristics'!A:A,MATCH($C851,'Policy Characteristics'!$C:$C,0)))</f>
        <v>Industry</v>
      </c>
      <c r="B851" s="366" t="str">
        <f>IF(ISBLANK(INDEX('Policy Characteristics'!B:B,MATCH($C851,'Policy Characteristics'!$C:$C,0))),"",INDEX('Policy Characteristics'!B:B,MATCH($C851,'Policy Characteristics'!$C:$C,0)))</f>
        <v>Electrification</v>
      </c>
      <c r="C851" s="354" t="str">
        <f t="shared" si="40"/>
        <v>Fraction of Eligible Industrial Energy Use Shifted to Electricity</v>
      </c>
      <c r="D851" s="348" t="s">
        <v>824</v>
      </c>
      <c r="E851" t="s">
        <v>852</v>
      </c>
      <c r="F851" t="s">
        <v>825</v>
      </c>
      <c r="G851" s="253" t="s">
        <v>852</v>
      </c>
      <c r="H851" s="18">
        <v>2001</v>
      </c>
      <c r="I851" s="367" t="s">
        <v>670</v>
      </c>
      <c r="J851" s="368" t="str">
        <f>IF(ISBLANK(INDEX('Policy Characteristics'!D:D,MATCH($C851,'Policy Characteristics'!$C:$C,0))),"",INDEX('Policy Characteristics'!D:D,MATCH($C851,'Policy Characteristics'!$C:$C,0)))</f>
        <v>Electrification</v>
      </c>
      <c r="K851" s="354"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4" t="str">
        <f>IF(ISBLANK(INDEX('Policy Characteristics'!I:I,MATCH($C851,'Policy Characteristics'!$C:$C,0))),"",INDEX('Policy Characteristics'!I:I,MATCH($C851,'Policy Characteristics'!$C:$C,0)))</f>
        <v>% of fuel shifted</v>
      </c>
      <c r="P851" s="354"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4" t="str">
        <f>IF(ISBLANK(INDEX('Policy Characteristics'!K:K,MATCH($C851,'Policy Characteristics'!$C:$C,0))),"",INDEX('Policy Characteristics'!K:K,MATCH($C851,'Policy Characteristics'!$C:$C,0)))</f>
        <v>industry-ag-main.html#fuel-switching</v>
      </c>
      <c r="R851" s="354" t="str">
        <f>IF(ISBLANK(INDEX('Policy Characteristics'!L:L,MATCH($C851,'Policy Characteristics'!$C:$C,0))),"",INDEX('Policy Characteristics'!L:L,MATCH($C851,'Policy Characteristics'!$C:$C,0)))</f>
        <v>industry-elec-and-hydrogen.html</v>
      </c>
    </row>
    <row r="852" spans="1:18" ht="20" customHeight="1">
      <c r="A852" s="354" t="str">
        <f>IF(ISBLANK(INDEX('Policy Characteristics'!A:A,MATCH($C852,'Policy Characteristics'!$C:$C,0))),"",INDEX('Policy Characteristics'!A:A,MATCH($C852,'Policy Characteristics'!$C:$C,0)))</f>
        <v>Industry</v>
      </c>
      <c r="B852" s="366" t="str">
        <f>IF(ISBLANK(INDEX('Policy Characteristics'!B:B,MATCH($C852,'Policy Characteristics'!$C:$C,0))),"",INDEX('Policy Characteristics'!B:B,MATCH($C852,'Policy Characteristics'!$C:$C,0)))</f>
        <v>Electrification</v>
      </c>
      <c r="C852" s="354" t="str">
        <f t="shared" ref="C852:C883" si="41">C$684</f>
        <v>Fraction of Eligible Industrial Energy Use Shifted to Electricity</v>
      </c>
      <c r="D852" s="348" t="s">
        <v>826</v>
      </c>
      <c r="E852" t="s">
        <v>838</v>
      </c>
      <c r="F852" t="s">
        <v>827</v>
      </c>
      <c r="G852" s="253" t="s">
        <v>839</v>
      </c>
      <c r="H852" s="18">
        <v>2002</v>
      </c>
      <c r="I852" s="367" t="s">
        <v>670</v>
      </c>
      <c r="J852" s="368" t="str">
        <f>IF(ISBLANK(INDEX('Policy Characteristics'!D:D,MATCH($C852,'Policy Characteristics'!$C:$C,0))),"",INDEX('Policy Characteristics'!D:D,MATCH($C852,'Policy Characteristics'!$C:$C,0)))</f>
        <v>Electrification</v>
      </c>
      <c r="K852" s="354"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4" t="str">
        <f>IF(ISBLANK(INDEX('Policy Characteristics'!I:I,MATCH($C852,'Policy Characteristics'!$C:$C,0))),"",INDEX('Policy Characteristics'!I:I,MATCH($C852,'Policy Characteristics'!$C:$C,0)))</f>
        <v>% of fuel shifted</v>
      </c>
      <c r="P852" s="354"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4" t="str">
        <f>IF(ISBLANK(INDEX('Policy Characteristics'!K:K,MATCH($C852,'Policy Characteristics'!$C:$C,0))),"",INDEX('Policy Characteristics'!K:K,MATCH($C852,'Policy Characteristics'!$C:$C,0)))</f>
        <v>industry-ag-main.html#fuel-switching</v>
      </c>
      <c r="R852" s="354" t="str">
        <f>IF(ISBLANK(INDEX('Policy Characteristics'!L:L,MATCH($C852,'Policy Characteristics'!$C:$C,0))),"",INDEX('Policy Characteristics'!L:L,MATCH($C852,'Policy Characteristics'!$C:$C,0)))</f>
        <v>industry-elec-and-hydrogen.html</v>
      </c>
    </row>
    <row r="853" spans="1:18" ht="20" customHeight="1">
      <c r="A853" s="354" t="str">
        <f>IF(ISBLANK(INDEX('Policy Characteristics'!A:A,MATCH($C853,'Policy Characteristics'!$C:$C,0))),"",INDEX('Policy Characteristics'!A:A,MATCH($C853,'Policy Characteristics'!$C:$C,0)))</f>
        <v>Industry</v>
      </c>
      <c r="B853" s="366" t="str">
        <f>IF(ISBLANK(INDEX('Policy Characteristics'!B:B,MATCH($C853,'Policy Characteristics'!$C:$C,0))),"",INDEX('Policy Characteristics'!B:B,MATCH($C853,'Policy Characteristics'!$C:$C,0)))</f>
        <v>Electrification</v>
      </c>
      <c r="C853" s="354" t="str">
        <f t="shared" si="41"/>
        <v>Fraction of Eligible Industrial Energy Use Shifted to Electricity</v>
      </c>
      <c r="D853" s="348" t="s">
        <v>826</v>
      </c>
      <c r="E853" t="s">
        <v>840</v>
      </c>
      <c r="F853" t="s">
        <v>827</v>
      </c>
      <c r="G853" s="253" t="s">
        <v>841</v>
      </c>
      <c r="H853" s="18">
        <v>2003</v>
      </c>
      <c r="I853" s="367" t="s">
        <v>670</v>
      </c>
      <c r="J853" s="368" t="str">
        <f>IF(ISBLANK(INDEX('Policy Characteristics'!D:D,MATCH($C853,'Policy Characteristics'!$C:$C,0))),"",INDEX('Policy Characteristics'!D:D,MATCH($C853,'Policy Characteristics'!$C:$C,0)))</f>
        <v>Electrification</v>
      </c>
      <c r="K853" s="354"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4" t="str">
        <f>IF(ISBLANK(INDEX('Policy Characteristics'!I:I,MATCH($C853,'Policy Characteristics'!$C:$C,0))),"",INDEX('Policy Characteristics'!I:I,MATCH($C853,'Policy Characteristics'!$C:$C,0)))</f>
        <v>% of fuel shifted</v>
      </c>
      <c r="P853" s="354"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4" t="str">
        <f>IF(ISBLANK(INDEX('Policy Characteristics'!K:K,MATCH($C853,'Policy Characteristics'!$C:$C,0))),"",INDEX('Policy Characteristics'!K:K,MATCH($C853,'Policy Characteristics'!$C:$C,0)))</f>
        <v>industry-ag-main.html#fuel-switching</v>
      </c>
      <c r="R853" s="354" t="str">
        <f>IF(ISBLANK(INDEX('Policy Characteristics'!L:L,MATCH($C853,'Policy Characteristics'!$C:$C,0))),"",INDEX('Policy Characteristics'!L:L,MATCH($C853,'Policy Characteristics'!$C:$C,0)))</f>
        <v>industry-elec-and-hydrogen.html</v>
      </c>
    </row>
    <row r="854" spans="1:18" ht="20" customHeight="1">
      <c r="A854" s="354" t="str">
        <f>IF(ISBLANK(INDEX('Policy Characteristics'!A:A,MATCH($C854,'Policy Characteristics'!$C:$C,0))),"",INDEX('Policy Characteristics'!A:A,MATCH($C854,'Policy Characteristics'!$C:$C,0)))</f>
        <v>Industry</v>
      </c>
      <c r="B854" s="366" t="str">
        <f>IF(ISBLANK(INDEX('Policy Characteristics'!B:B,MATCH($C854,'Policy Characteristics'!$C:$C,0))),"",INDEX('Policy Characteristics'!B:B,MATCH($C854,'Policy Characteristics'!$C:$C,0)))</f>
        <v>Electrification</v>
      </c>
      <c r="C854" s="354" t="str">
        <f t="shared" si="41"/>
        <v>Fraction of Eligible Industrial Energy Use Shifted to Electricity</v>
      </c>
      <c r="D854" s="348" t="s">
        <v>826</v>
      </c>
      <c r="E854" t="s">
        <v>842</v>
      </c>
      <c r="F854" t="s">
        <v>827</v>
      </c>
      <c r="G854" s="253" t="s">
        <v>843</v>
      </c>
      <c r="H854" s="18">
        <v>2004</v>
      </c>
      <c r="I854" s="367" t="s">
        <v>670</v>
      </c>
      <c r="J854" s="368" t="str">
        <f>IF(ISBLANK(INDEX('Policy Characteristics'!D:D,MATCH($C854,'Policy Characteristics'!$C:$C,0))),"",INDEX('Policy Characteristics'!D:D,MATCH($C854,'Policy Characteristics'!$C:$C,0)))</f>
        <v>Electrification</v>
      </c>
      <c r="K854" s="354"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4" t="str">
        <f>IF(ISBLANK(INDEX('Policy Characteristics'!I:I,MATCH($C854,'Policy Characteristics'!$C:$C,0))),"",INDEX('Policy Characteristics'!I:I,MATCH($C854,'Policy Characteristics'!$C:$C,0)))</f>
        <v>% of fuel shifted</v>
      </c>
      <c r="P854" s="354"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4" t="str">
        <f>IF(ISBLANK(INDEX('Policy Characteristics'!K:K,MATCH($C854,'Policy Characteristics'!$C:$C,0))),"",INDEX('Policy Characteristics'!K:K,MATCH($C854,'Policy Characteristics'!$C:$C,0)))</f>
        <v>industry-ag-main.html#fuel-switching</v>
      </c>
      <c r="R854" s="354" t="str">
        <f>IF(ISBLANK(INDEX('Policy Characteristics'!L:L,MATCH($C854,'Policy Characteristics'!$C:$C,0))),"",INDEX('Policy Characteristics'!L:L,MATCH($C854,'Policy Characteristics'!$C:$C,0)))</f>
        <v>industry-elec-and-hydrogen.html</v>
      </c>
    </row>
    <row r="855" spans="1:18" ht="20" customHeight="1">
      <c r="A855" s="354" t="str">
        <f>IF(ISBLANK(INDEX('Policy Characteristics'!A:A,MATCH($C855,'Policy Characteristics'!$C:$C,0))),"",INDEX('Policy Characteristics'!A:A,MATCH($C855,'Policy Characteristics'!$C:$C,0)))</f>
        <v>Industry</v>
      </c>
      <c r="B855" s="366" t="str">
        <f>IF(ISBLANK(INDEX('Policy Characteristics'!B:B,MATCH($C855,'Policy Characteristics'!$C:$C,0))),"",INDEX('Policy Characteristics'!B:B,MATCH($C855,'Policy Characteristics'!$C:$C,0)))</f>
        <v>Electrification</v>
      </c>
      <c r="C855" s="354" t="str">
        <f t="shared" si="41"/>
        <v>Fraction of Eligible Industrial Energy Use Shifted to Electricity</v>
      </c>
      <c r="D855" s="348" t="s">
        <v>826</v>
      </c>
      <c r="E855" t="s">
        <v>844</v>
      </c>
      <c r="F855" t="s">
        <v>827</v>
      </c>
      <c r="G855" s="253" t="s">
        <v>845</v>
      </c>
      <c r="H855" s="18">
        <v>2005</v>
      </c>
      <c r="I855" s="367" t="s">
        <v>670</v>
      </c>
      <c r="J855" s="368" t="str">
        <f>IF(ISBLANK(INDEX('Policy Characteristics'!D:D,MATCH($C855,'Policy Characteristics'!$C:$C,0))),"",INDEX('Policy Characteristics'!D:D,MATCH($C855,'Policy Characteristics'!$C:$C,0)))</f>
        <v>Electrification</v>
      </c>
      <c r="K855" s="354"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4" t="str">
        <f>IF(ISBLANK(INDEX('Policy Characteristics'!I:I,MATCH($C855,'Policy Characteristics'!$C:$C,0))),"",INDEX('Policy Characteristics'!I:I,MATCH($C855,'Policy Characteristics'!$C:$C,0)))</f>
        <v>% of fuel shifted</v>
      </c>
      <c r="P855" s="354"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4" t="str">
        <f>IF(ISBLANK(INDEX('Policy Characteristics'!K:K,MATCH($C855,'Policy Characteristics'!$C:$C,0))),"",INDEX('Policy Characteristics'!K:K,MATCH($C855,'Policy Characteristics'!$C:$C,0)))</f>
        <v>industry-ag-main.html#fuel-switching</v>
      </c>
      <c r="R855" s="354" t="str">
        <f>IF(ISBLANK(INDEX('Policy Characteristics'!L:L,MATCH($C855,'Policy Characteristics'!$C:$C,0))),"",INDEX('Policy Characteristics'!L:L,MATCH($C855,'Policy Characteristics'!$C:$C,0)))</f>
        <v>industry-elec-and-hydrogen.html</v>
      </c>
    </row>
    <row r="856" spans="1:18" ht="20" customHeight="1">
      <c r="A856" s="354" t="str">
        <f>IF(ISBLANK(INDEX('Policy Characteristics'!A:A,MATCH($C856,'Policy Characteristics'!$C:$C,0))),"",INDEX('Policy Characteristics'!A:A,MATCH($C856,'Policy Characteristics'!$C:$C,0)))</f>
        <v>Industry</v>
      </c>
      <c r="B856" s="366" t="str">
        <f>IF(ISBLANK(INDEX('Policy Characteristics'!B:B,MATCH($C856,'Policy Characteristics'!$C:$C,0))),"",INDEX('Policy Characteristics'!B:B,MATCH($C856,'Policy Characteristics'!$C:$C,0)))</f>
        <v>Electrification</v>
      </c>
      <c r="C856" s="354" t="str">
        <f t="shared" si="41"/>
        <v>Fraction of Eligible Industrial Energy Use Shifted to Electricity</v>
      </c>
      <c r="D856" s="348" t="s">
        <v>826</v>
      </c>
      <c r="E856" t="s">
        <v>846</v>
      </c>
      <c r="F856" t="s">
        <v>827</v>
      </c>
      <c r="G856" s="253" t="s">
        <v>847</v>
      </c>
      <c r="H856" s="18">
        <v>2006</v>
      </c>
      <c r="I856" s="367" t="s">
        <v>670</v>
      </c>
      <c r="J856" s="368" t="str">
        <f>IF(ISBLANK(INDEX('Policy Characteristics'!D:D,MATCH($C856,'Policy Characteristics'!$C:$C,0))),"",INDEX('Policy Characteristics'!D:D,MATCH($C856,'Policy Characteristics'!$C:$C,0)))</f>
        <v>Electrification</v>
      </c>
      <c r="K856" s="354"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4" t="str">
        <f>IF(ISBLANK(INDEX('Policy Characteristics'!I:I,MATCH($C856,'Policy Characteristics'!$C:$C,0))),"",INDEX('Policy Characteristics'!I:I,MATCH($C856,'Policy Characteristics'!$C:$C,0)))</f>
        <v>% of fuel shifted</v>
      </c>
      <c r="P856" s="354"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4" t="str">
        <f>IF(ISBLANK(INDEX('Policy Characteristics'!K:K,MATCH($C856,'Policy Characteristics'!$C:$C,0))),"",INDEX('Policy Characteristics'!K:K,MATCH($C856,'Policy Characteristics'!$C:$C,0)))</f>
        <v>industry-ag-main.html#fuel-switching</v>
      </c>
      <c r="R856" s="354" t="str">
        <f>IF(ISBLANK(INDEX('Policy Characteristics'!L:L,MATCH($C856,'Policy Characteristics'!$C:$C,0))),"",INDEX('Policy Characteristics'!L:L,MATCH($C856,'Policy Characteristics'!$C:$C,0)))</f>
        <v>industry-elec-and-hydrogen.html</v>
      </c>
    </row>
    <row r="857" spans="1:18" ht="20" customHeight="1">
      <c r="A857" s="354" t="str">
        <f>IF(ISBLANK(INDEX('Policy Characteristics'!A:A,MATCH($C857,'Policy Characteristics'!$C:$C,0))),"",INDEX('Policy Characteristics'!A:A,MATCH($C857,'Policy Characteristics'!$C:$C,0)))</f>
        <v>Industry</v>
      </c>
      <c r="B857" s="366" t="str">
        <f>IF(ISBLANK(INDEX('Policy Characteristics'!B:B,MATCH($C857,'Policy Characteristics'!$C:$C,0))),"",INDEX('Policy Characteristics'!B:B,MATCH($C857,'Policy Characteristics'!$C:$C,0)))</f>
        <v>Electrification</v>
      </c>
      <c r="C857" s="354" t="str">
        <f t="shared" si="41"/>
        <v>Fraction of Eligible Industrial Energy Use Shifted to Electricity</v>
      </c>
      <c r="D857" s="348" t="s">
        <v>826</v>
      </c>
      <c r="E857" t="s">
        <v>848</v>
      </c>
      <c r="F857" t="s">
        <v>827</v>
      </c>
      <c r="G857" s="253" t="s">
        <v>849</v>
      </c>
      <c r="H857" s="18">
        <v>2007</v>
      </c>
      <c r="I857" s="367" t="s">
        <v>670</v>
      </c>
      <c r="J857" s="368" t="str">
        <f>IF(ISBLANK(INDEX('Policy Characteristics'!D:D,MATCH($C857,'Policy Characteristics'!$C:$C,0))),"",INDEX('Policy Characteristics'!D:D,MATCH($C857,'Policy Characteristics'!$C:$C,0)))</f>
        <v>Electrification</v>
      </c>
      <c r="K857" s="354"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4" t="str">
        <f>IF(ISBLANK(INDEX('Policy Characteristics'!I:I,MATCH($C857,'Policy Characteristics'!$C:$C,0))),"",INDEX('Policy Characteristics'!I:I,MATCH($C857,'Policy Characteristics'!$C:$C,0)))</f>
        <v>% of fuel shifted</v>
      </c>
      <c r="P857" s="354"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4" t="str">
        <f>IF(ISBLANK(INDEX('Policy Characteristics'!K:K,MATCH($C857,'Policy Characteristics'!$C:$C,0))),"",INDEX('Policy Characteristics'!K:K,MATCH($C857,'Policy Characteristics'!$C:$C,0)))</f>
        <v>industry-ag-main.html#fuel-switching</v>
      </c>
      <c r="R857" s="354" t="str">
        <f>IF(ISBLANK(INDEX('Policy Characteristics'!L:L,MATCH($C857,'Policy Characteristics'!$C:$C,0))),"",INDEX('Policy Characteristics'!L:L,MATCH($C857,'Policy Characteristics'!$C:$C,0)))</f>
        <v>industry-elec-and-hydrogen.html</v>
      </c>
    </row>
    <row r="858" spans="1:18" ht="20" customHeight="1">
      <c r="A858" s="354" t="str">
        <f>IF(ISBLANK(INDEX('Policy Characteristics'!A:A,MATCH($C858,'Policy Characteristics'!$C:$C,0))),"",INDEX('Policy Characteristics'!A:A,MATCH($C858,'Policy Characteristics'!$C:$C,0)))</f>
        <v>Industry</v>
      </c>
      <c r="B858" s="366" t="str">
        <f>IF(ISBLANK(INDEX('Policy Characteristics'!B:B,MATCH($C858,'Policy Characteristics'!$C:$C,0))),"",INDEX('Policy Characteristics'!B:B,MATCH($C858,'Policy Characteristics'!$C:$C,0)))</f>
        <v>Electrification</v>
      </c>
      <c r="C858" s="354" t="str">
        <f t="shared" si="41"/>
        <v>Fraction of Eligible Industrial Energy Use Shifted to Electricity</v>
      </c>
      <c r="D858" s="348" t="s">
        <v>826</v>
      </c>
      <c r="E858" t="s">
        <v>850</v>
      </c>
      <c r="F858" t="s">
        <v>827</v>
      </c>
      <c r="G858" s="253" t="s">
        <v>851</v>
      </c>
      <c r="H858" s="18">
        <v>2008</v>
      </c>
      <c r="I858" s="367" t="s">
        <v>670</v>
      </c>
      <c r="J858" s="368" t="str">
        <f>IF(ISBLANK(INDEX('Policy Characteristics'!D:D,MATCH($C858,'Policy Characteristics'!$C:$C,0))),"",INDEX('Policy Characteristics'!D:D,MATCH($C858,'Policy Characteristics'!$C:$C,0)))</f>
        <v>Electrification</v>
      </c>
      <c r="K858" s="354"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4" t="str">
        <f>IF(ISBLANK(INDEX('Policy Characteristics'!I:I,MATCH($C858,'Policy Characteristics'!$C:$C,0))),"",INDEX('Policy Characteristics'!I:I,MATCH($C858,'Policy Characteristics'!$C:$C,0)))</f>
        <v>% of fuel shifted</v>
      </c>
      <c r="P858" s="354"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4" t="str">
        <f>IF(ISBLANK(INDEX('Policy Characteristics'!K:K,MATCH($C858,'Policy Characteristics'!$C:$C,0))),"",INDEX('Policy Characteristics'!K:K,MATCH($C858,'Policy Characteristics'!$C:$C,0)))</f>
        <v>industry-ag-main.html#fuel-switching</v>
      </c>
      <c r="R858" s="354" t="str">
        <f>IF(ISBLANK(INDEX('Policy Characteristics'!L:L,MATCH($C858,'Policy Characteristics'!$C:$C,0))),"",INDEX('Policy Characteristics'!L:L,MATCH($C858,'Policy Characteristics'!$C:$C,0)))</f>
        <v>industry-elec-and-hydrogen.html</v>
      </c>
    </row>
    <row r="859" spans="1:18" ht="20" customHeight="1">
      <c r="A859" s="354" t="str">
        <f>IF(ISBLANK(INDEX('Policy Characteristics'!A:A,MATCH($C859,'Policy Characteristics'!$C:$C,0))),"",INDEX('Policy Characteristics'!A:A,MATCH($C859,'Policy Characteristics'!$C:$C,0)))</f>
        <v>Industry</v>
      </c>
      <c r="B859" s="366" t="str">
        <f>IF(ISBLANK(INDEX('Policy Characteristics'!B:B,MATCH($C859,'Policy Characteristics'!$C:$C,0))),"",INDEX('Policy Characteristics'!B:B,MATCH($C859,'Policy Characteristics'!$C:$C,0)))</f>
        <v>Electrification</v>
      </c>
      <c r="C859" s="354" t="str">
        <f t="shared" si="41"/>
        <v>Fraction of Eligible Industrial Energy Use Shifted to Electricity</v>
      </c>
      <c r="D859" s="348" t="s">
        <v>826</v>
      </c>
      <c r="E859" t="s">
        <v>852</v>
      </c>
      <c r="F859" t="s">
        <v>827</v>
      </c>
      <c r="G859" s="253" t="s">
        <v>852</v>
      </c>
      <c r="H859" s="18">
        <v>2009</v>
      </c>
      <c r="I859" s="367" t="s">
        <v>670</v>
      </c>
      <c r="J859" s="368" t="str">
        <f>IF(ISBLANK(INDEX('Policy Characteristics'!D:D,MATCH($C859,'Policy Characteristics'!$C:$C,0))),"",INDEX('Policy Characteristics'!D:D,MATCH($C859,'Policy Characteristics'!$C:$C,0)))</f>
        <v>Electrification</v>
      </c>
      <c r="K859" s="354" t="str">
        <f>IF(ISBLANK(INDEX('Policy Characteristics'!E:E,MATCH($C859,'Policy Characteristics'!$C:$C,0))),"",INDEX('Policy Characteristics'!E:E,MATCH($C859,'Policy Characteristics'!$C:$C,0)))</f>
        <v>indst shift to electricity</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4" t="str">
        <f>IF(ISBLANK(INDEX('Policy Characteristics'!I:I,MATCH($C859,'Policy Characteristics'!$C:$C,0))),"",INDEX('Policy Characteristics'!I:I,MATCH($C859,'Policy Characteristics'!$C:$C,0)))</f>
        <v>% of fuel shifted</v>
      </c>
      <c r="P859" s="354" t="str">
        <f>IF(ISBLANK(INDEX('Policy Characteristics'!J:J,MATCH($C859,'Policy Characteristics'!$C:$C,0))),"",INDEX('Policy Characteristics'!J:J,MATCH($C859,'Policy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9" s="354" t="str">
        <f>IF(ISBLANK(INDEX('Policy Characteristics'!K:K,MATCH($C859,'Policy Characteristics'!$C:$C,0))),"",INDEX('Policy Characteristics'!K:K,MATCH($C859,'Policy Characteristics'!$C:$C,0)))</f>
        <v>industry-ag-main.html#fuel-switching</v>
      </c>
      <c r="R859" s="354" t="str">
        <f>IF(ISBLANK(INDEX('Policy Characteristics'!L:L,MATCH($C859,'Policy Characteristics'!$C:$C,0))),"",INDEX('Policy Characteristics'!L:L,MATCH($C859,'Policy Characteristics'!$C:$C,0)))</f>
        <v>industry-elec-and-hydrogen.html</v>
      </c>
    </row>
    <row r="860" spans="1:18" ht="20" customHeight="1">
      <c r="A860" s="354" t="str">
        <f>IF(ISBLANK(INDEX('Policy Characteristics'!A:A,MATCH($C860,'Policy Characteristics'!$C:$C,0))),"",INDEX('Policy Characteristics'!A:A,MATCH($C860,'Policy Characteristics'!$C:$C,0)))</f>
        <v>Industry</v>
      </c>
      <c r="B860" s="366" t="str">
        <f>IF(ISBLANK(INDEX('Policy Characteristics'!B:B,MATCH($C860,'Policy Characteristics'!$C:$C,0))),"",INDEX('Policy Characteristics'!B:B,MATCH($C860,'Policy Characteristics'!$C:$C,0)))</f>
        <v>Electrification</v>
      </c>
      <c r="C860" s="354" t="str">
        <f t="shared" si="41"/>
        <v>Fraction of Eligible Industrial Energy Use Shifted to Electricity</v>
      </c>
      <c r="D860" s="348" t="s">
        <v>828</v>
      </c>
      <c r="E860" t="s">
        <v>838</v>
      </c>
      <c r="F860" t="s">
        <v>829</v>
      </c>
      <c r="G860" s="253" t="s">
        <v>839</v>
      </c>
      <c r="H860" s="18">
        <v>2010</v>
      </c>
      <c r="I860" s="367" t="s">
        <v>670</v>
      </c>
      <c r="J860" s="368" t="str">
        <f>IF(ISBLANK(INDEX('Policy Characteristics'!D:D,MATCH($C860,'Policy Characteristics'!$C:$C,0))),"",INDEX('Policy Characteristics'!D:D,MATCH($C860,'Policy Characteristics'!$C:$C,0)))</f>
        <v>Electrification</v>
      </c>
      <c r="K860" s="354" t="str">
        <f>IF(ISBLANK(INDEX('Policy Characteristics'!E:E,MATCH($C860,'Policy Characteristics'!$C:$C,0))),"",INDEX('Policy Characteristics'!E:E,MATCH($C860,'Policy Characteristics'!$C:$C,0)))</f>
        <v>indst shift to electricity</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4" t="str">
        <f>IF(ISBLANK(INDEX('Policy Characteristics'!I:I,MATCH($C860,'Policy Characteristics'!$C:$C,0))),"",INDEX('Policy Characteristics'!I:I,MATCH($C860,'Policy Characteristics'!$C:$C,0)))</f>
        <v>% of fuel shifted</v>
      </c>
      <c r="P860" s="354" t="str">
        <f>IF(ISBLANK(INDEX('Policy Characteristics'!J:J,MATCH($C860,'Policy Characteristics'!$C:$C,0))),"",INDEX('Policy Characteristics'!J:J,MATCH($C860,'Policy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0" s="354" t="str">
        <f>IF(ISBLANK(INDEX('Policy Characteristics'!K:K,MATCH($C860,'Policy Characteristics'!$C:$C,0))),"",INDEX('Policy Characteristics'!K:K,MATCH($C860,'Policy Characteristics'!$C:$C,0)))</f>
        <v>industry-ag-main.html#fuel-switching</v>
      </c>
      <c r="R860" s="354" t="str">
        <f>IF(ISBLANK(INDEX('Policy Characteristics'!L:L,MATCH($C860,'Policy Characteristics'!$C:$C,0))),"",INDEX('Policy Characteristics'!L:L,MATCH($C860,'Policy Characteristics'!$C:$C,0)))</f>
        <v>industry-elec-and-hydrogen.html</v>
      </c>
    </row>
    <row r="861" spans="1:18" ht="20" customHeight="1">
      <c r="A861" s="354" t="str">
        <f>IF(ISBLANK(INDEX('Policy Characteristics'!A:A,MATCH($C861,'Policy Characteristics'!$C:$C,0))),"",INDEX('Policy Characteristics'!A:A,MATCH($C861,'Policy Characteristics'!$C:$C,0)))</f>
        <v>Industry</v>
      </c>
      <c r="B861" s="366" t="str">
        <f>IF(ISBLANK(INDEX('Policy Characteristics'!B:B,MATCH($C861,'Policy Characteristics'!$C:$C,0))),"",INDEX('Policy Characteristics'!B:B,MATCH($C861,'Policy Characteristics'!$C:$C,0)))</f>
        <v>Electrification</v>
      </c>
      <c r="C861" s="354" t="str">
        <f t="shared" si="41"/>
        <v>Fraction of Eligible Industrial Energy Use Shifted to Electricity</v>
      </c>
      <c r="D861" s="348" t="s">
        <v>828</v>
      </c>
      <c r="E861" t="s">
        <v>840</v>
      </c>
      <c r="F861" t="s">
        <v>829</v>
      </c>
      <c r="G861" s="253" t="s">
        <v>841</v>
      </c>
      <c r="H861" s="18">
        <v>2011</v>
      </c>
      <c r="I861" s="367" t="s">
        <v>670</v>
      </c>
      <c r="J861" s="368" t="str">
        <f>IF(ISBLANK(INDEX('Policy Characteristics'!D:D,MATCH($C861,'Policy Characteristics'!$C:$C,0))),"",INDEX('Policy Characteristics'!D:D,MATCH($C861,'Policy Characteristics'!$C:$C,0)))</f>
        <v>Electrification</v>
      </c>
      <c r="K861" s="354" t="str">
        <f>IF(ISBLANK(INDEX('Policy Characteristics'!E:E,MATCH($C861,'Policy Characteristics'!$C:$C,0))),"",INDEX('Policy Characteristics'!E:E,MATCH($C861,'Policy Characteristics'!$C:$C,0)))</f>
        <v>indst shift to electricity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4" t="str">
        <f>IF(ISBLANK(INDEX('Policy Characteristics'!I:I,MATCH($C861,'Policy Characteristics'!$C:$C,0))),"",INDEX('Policy Characteristics'!I:I,MATCH($C861,'Policy Characteristics'!$C:$C,0)))</f>
        <v>% of fuel shifted</v>
      </c>
      <c r="P861" s="354" t="str">
        <f>IF(ISBLANK(INDEX('Policy Characteristics'!J:J,MATCH($C861,'Policy Characteristics'!$C:$C,0))),"",INDEX('Policy Characteristics'!J:J,MATCH($C861,'Policy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1" s="354" t="str">
        <f>IF(ISBLANK(INDEX('Policy Characteristics'!K:K,MATCH($C861,'Policy Characteristics'!$C:$C,0))),"",INDEX('Policy Characteristics'!K:K,MATCH($C861,'Policy Characteristics'!$C:$C,0)))</f>
        <v>industry-ag-main.html#fuel-switching</v>
      </c>
      <c r="R861" s="354" t="str">
        <f>IF(ISBLANK(INDEX('Policy Characteristics'!L:L,MATCH($C861,'Policy Characteristics'!$C:$C,0))),"",INDEX('Policy Characteristics'!L:L,MATCH($C861,'Policy Characteristics'!$C:$C,0)))</f>
        <v>industry-elec-and-hydrogen.html</v>
      </c>
    </row>
    <row r="862" spans="1:18" ht="20" customHeight="1">
      <c r="A862" s="354" t="str">
        <f>IF(ISBLANK(INDEX('Policy Characteristics'!A:A,MATCH($C862,'Policy Characteristics'!$C:$C,0))),"",INDEX('Policy Characteristics'!A:A,MATCH($C862,'Policy Characteristics'!$C:$C,0)))</f>
        <v>Industry</v>
      </c>
      <c r="B862" s="366" t="str">
        <f>IF(ISBLANK(INDEX('Policy Characteristics'!B:B,MATCH($C862,'Policy Characteristics'!$C:$C,0))),"",INDEX('Policy Characteristics'!B:B,MATCH($C862,'Policy Characteristics'!$C:$C,0)))</f>
        <v>Electrification</v>
      </c>
      <c r="C862" s="354" t="str">
        <f t="shared" si="41"/>
        <v>Fraction of Eligible Industrial Energy Use Shifted to Electricity</v>
      </c>
      <c r="D862" s="348" t="s">
        <v>828</v>
      </c>
      <c r="E862" t="s">
        <v>842</v>
      </c>
      <c r="F862" t="s">
        <v>829</v>
      </c>
      <c r="G862" s="253" t="s">
        <v>843</v>
      </c>
      <c r="H862" s="18">
        <v>2012</v>
      </c>
      <c r="I862" s="367" t="s">
        <v>670</v>
      </c>
      <c r="J862" s="368" t="str">
        <f>IF(ISBLANK(INDEX('Policy Characteristics'!D:D,MATCH($C862,'Policy Characteristics'!$C:$C,0))),"",INDEX('Policy Characteristics'!D:D,MATCH($C862,'Policy Characteristics'!$C:$C,0)))</f>
        <v>Electrification</v>
      </c>
      <c r="K862" s="354" t="str">
        <f>IF(ISBLANK(INDEX('Policy Characteristics'!E:E,MATCH($C862,'Policy Characteristics'!$C:$C,0))),"",INDEX('Policy Characteristics'!E:E,MATCH($C862,'Policy Characteristics'!$C:$C,0)))</f>
        <v>indst shift to electricity</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4" t="str">
        <f>IF(ISBLANK(INDEX('Policy Characteristics'!I:I,MATCH($C862,'Policy Characteristics'!$C:$C,0))),"",INDEX('Policy Characteristics'!I:I,MATCH($C862,'Policy Characteristics'!$C:$C,0)))</f>
        <v>% of fuel shifted</v>
      </c>
      <c r="P862" s="354" t="str">
        <f>IF(ISBLANK(INDEX('Policy Characteristics'!J:J,MATCH($C862,'Policy Characteristics'!$C:$C,0))),"",INDEX('Policy Characteristics'!J:J,MATCH($C862,'Policy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2" s="354" t="str">
        <f>IF(ISBLANK(INDEX('Policy Characteristics'!K:K,MATCH($C862,'Policy Characteristics'!$C:$C,0))),"",INDEX('Policy Characteristics'!K:K,MATCH($C862,'Policy Characteristics'!$C:$C,0)))</f>
        <v>industry-ag-main.html#fuel-switching</v>
      </c>
      <c r="R862" s="354" t="str">
        <f>IF(ISBLANK(INDEX('Policy Characteristics'!L:L,MATCH($C862,'Policy Characteristics'!$C:$C,0))),"",INDEX('Policy Characteristics'!L:L,MATCH($C862,'Policy Characteristics'!$C:$C,0)))</f>
        <v>industry-elec-and-hydrogen.html</v>
      </c>
    </row>
    <row r="863" spans="1:18" ht="20" customHeight="1">
      <c r="A863" s="354" t="str">
        <f>IF(ISBLANK(INDEX('Policy Characteristics'!A:A,MATCH($C863,'Policy Characteristics'!$C:$C,0))),"",INDEX('Policy Characteristics'!A:A,MATCH($C863,'Policy Characteristics'!$C:$C,0)))</f>
        <v>Industry</v>
      </c>
      <c r="B863" s="366" t="str">
        <f>IF(ISBLANK(INDEX('Policy Characteristics'!B:B,MATCH($C863,'Policy Characteristics'!$C:$C,0))),"",INDEX('Policy Characteristics'!B:B,MATCH($C863,'Policy Characteristics'!$C:$C,0)))</f>
        <v>Electrification</v>
      </c>
      <c r="C863" s="354" t="str">
        <f t="shared" si="41"/>
        <v>Fraction of Eligible Industrial Energy Use Shifted to Electricity</v>
      </c>
      <c r="D863" s="348" t="s">
        <v>828</v>
      </c>
      <c r="E863" t="s">
        <v>844</v>
      </c>
      <c r="F863" t="s">
        <v>829</v>
      </c>
      <c r="G863" s="253" t="s">
        <v>845</v>
      </c>
      <c r="H863" s="18">
        <v>2013</v>
      </c>
      <c r="I863" s="367" t="s">
        <v>670</v>
      </c>
      <c r="J863" s="368" t="str">
        <f>IF(ISBLANK(INDEX('Policy Characteristics'!D:D,MATCH($C863,'Policy Characteristics'!$C:$C,0))),"",INDEX('Policy Characteristics'!D:D,MATCH($C863,'Policy Characteristics'!$C:$C,0)))</f>
        <v>Electrification</v>
      </c>
      <c r="K863" s="354" t="str">
        <f>IF(ISBLANK(INDEX('Policy Characteristics'!E:E,MATCH($C863,'Policy Characteristics'!$C:$C,0))),"",INDEX('Policy Characteristics'!E:E,MATCH($C863,'Policy Characteristics'!$C:$C,0)))</f>
        <v>indst shift to electricity</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4" t="str">
        <f>IF(ISBLANK(INDEX('Policy Characteristics'!I:I,MATCH($C863,'Policy Characteristics'!$C:$C,0))),"",INDEX('Policy Characteristics'!I:I,MATCH($C863,'Policy Characteristics'!$C:$C,0)))</f>
        <v>% of fuel shifted</v>
      </c>
      <c r="P863" s="354" t="str">
        <f>IF(ISBLANK(INDEX('Policy Characteristics'!J:J,MATCH($C863,'Policy Characteristics'!$C:$C,0))),"",INDEX('Policy Characteristics'!J:J,MATCH($C863,'Policy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3" s="354" t="str">
        <f>IF(ISBLANK(INDEX('Policy Characteristics'!K:K,MATCH($C863,'Policy Characteristics'!$C:$C,0))),"",INDEX('Policy Characteristics'!K:K,MATCH($C863,'Policy Characteristics'!$C:$C,0)))</f>
        <v>industry-ag-main.html#fuel-switching</v>
      </c>
      <c r="R863" s="354" t="str">
        <f>IF(ISBLANK(INDEX('Policy Characteristics'!L:L,MATCH($C863,'Policy Characteristics'!$C:$C,0))),"",INDEX('Policy Characteristics'!L:L,MATCH($C863,'Policy Characteristics'!$C:$C,0)))</f>
        <v>industry-elec-and-hydrogen.html</v>
      </c>
    </row>
    <row r="864" spans="1:18" ht="20" customHeight="1">
      <c r="A864" s="354" t="str">
        <f>IF(ISBLANK(INDEX('Policy Characteristics'!A:A,MATCH($C864,'Policy Characteristics'!$C:$C,0))),"",INDEX('Policy Characteristics'!A:A,MATCH($C864,'Policy Characteristics'!$C:$C,0)))</f>
        <v>Industry</v>
      </c>
      <c r="B864" s="366" t="str">
        <f>IF(ISBLANK(INDEX('Policy Characteristics'!B:B,MATCH($C864,'Policy Characteristics'!$C:$C,0))),"",INDEX('Policy Characteristics'!B:B,MATCH($C864,'Policy Characteristics'!$C:$C,0)))</f>
        <v>Electrification</v>
      </c>
      <c r="C864" s="354" t="str">
        <f t="shared" si="41"/>
        <v>Fraction of Eligible Industrial Energy Use Shifted to Electricity</v>
      </c>
      <c r="D864" s="348" t="s">
        <v>828</v>
      </c>
      <c r="E864" t="s">
        <v>846</v>
      </c>
      <c r="F864" t="s">
        <v>829</v>
      </c>
      <c r="G864" s="253" t="s">
        <v>847</v>
      </c>
      <c r="H864" s="18">
        <v>2014</v>
      </c>
      <c r="I864" s="367" t="s">
        <v>670</v>
      </c>
      <c r="J864" s="368" t="str">
        <f>IF(ISBLANK(INDEX('Policy Characteristics'!D:D,MATCH($C864,'Policy Characteristics'!$C:$C,0))),"",INDEX('Policy Characteristics'!D:D,MATCH($C864,'Policy Characteristics'!$C:$C,0)))</f>
        <v>Electrification</v>
      </c>
      <c r="K864" s="354" t="str">
        <f>IF(ISBLANK(INDEX('Policy Characteristics'!E:E,MATCH($C864,'Policy Characteristics'!$C:$C,0))),"",INDEX('Policy Characteristics'!E:E,MATCH($C864,'Policy Characteristics'!$C:$C,0)))</f>
        <v>indst shift to electricity</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4" t="str">
        <f>IF(ISBLANK(INDEX('Policy Characteristics'!I:I,MATCH($C864,'Policy Characteristics'!$C:$C,0))),"",INDEX('Policy Characteristics'!I:I,MATCH($C864,'Policy Characteristics'!$C:$C,0)))</f>
        <v>% of fuel shifted</v>
      </c>
      <c r="P864" s="354" t="str">
        <f>IF(ISBLANK(INDEX('Policy Characteristics'!J:J,MATCH($C864,'Policy Characteristics'!$C:$C,0))),"",INDEX('Policy Characteristics'!J:J,MATCH($C864,'Policy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4" s="354" t="str">
        <f>IF(ISBLANK(INDEX('Policy Characteristics'!K:K,MATCH($C864,'Policy Characteristics'!$C:$C,0))),"",INDEX('Policy Characteristics'!K:K,MATCH($C864,'Policy Characteristics'!$C:$C,0)))</f>
        <v>industry-ag-main.html#fuel-switching</v>
      </c>
      <c r="R864" s="354" t="str">
        <f>IF(ISBLANK(INDEX('Policy Characteristics'!L:L,MATCH($C864,'Policy Characteristics'!$C:$C,0))),"",INDEX('Policy Characteristics'!L:L,MATCH($C864,'Policy Characteristics'!$C:$C,0)))</f>
        <v>industry-elec-and-hydrogen.html</v>
      </c>
    </row>
    <row r="865" spans="1:18" ht="20" customHeight="1">
      <c r="A865" s="354" t="str">
        <f>IF(ISBLANK(INDEX('Policy Characteristics'!A:A,MATCH($C865,'Policy Characteristics'!$C:$C,0))),"",INDEX('Policy Characteristics'!A:A,MATCH($C865,'Policy Characteristics'!$C:$C,0)))</f>
        <v>Industry</v>
      </c>
      <c r="B865" s="366" t="str">
        <f>IF(ISBLANK(INDEX('Policy Characteristics'!B:B,MATCH($C865,'Policy Characteristics'!$C:$C,0))),"",INDEX('Policy Characteristics'!B:B,MATCH($C865,'Policy Characteristics'!$C:$C,0)))</f>
        <v>Electrification</v>
      </c>
      <c r="C865" s="354" t="str">
        <f t="shared" si="41"/>
        <v>Fraction of Eligible Industrial Energy Use Shifted to Electricity</v>
      </c>
      <c r="D865" s="348" t="s">
        <v>828</v>
      </c>
      <c r="E865" t="s">
        <v>848</v>
      </c>
      <c r="F865" t="s">
        <v>829</v>
      </c>
      <c r="G865" s="253" t="s">
        <v>849</v>
      </c>
      <c r="H865" s="18">
        <v>2015</v>
      </c>
      <c r="I865" s="367" t="s">
        <v>670</v>
      </c>
      <c r="J865" s="368" t="str">
        <f>IF(ISBLANK(INDEX('Policy Characteristics'!D:D,MATCH($C865,'Policy Characteristics'!$C:$C,0))),"",INDEX('Policy Characteristics'!D:D,MATCH($C865,'Policy Characteristics'!$C:$C,0)))</f>
        <v>Electrification</v>
      </c>
      <c r="K865" s="354" t="str">
        <f>IF(ISBLANK(INDEX('Policy Characteristics'!E:E,MATCH($C865,'Policy Characteristics'!$C:$C,0))),"",INDEX('Policy Characteristics'!E:E,MATCH($C865,'Policy Characteristics'!$C:$C,0)))</f>
        <v>indst shift to electricity</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4" t="str">
        <f>IF(ISBLANK(INDEX('Policy Characteristics'!I:I,MATCH($C865,'Policy Characteristics'!$C:$C,0))),"",INDEX('Policy Characteristics'!I:I,MATCH($C865,'Policy Characteristics'!$C:$C,0)))</f>
        <v>% of fuel shifted</v>
      </c>
      <c r="P865" s="354" t="str">
        <f>IF(ISBLANK(INDEX('Policy Characteristics'!J:J,MATCH($C865,'Policy Characteristics'!$C:$C,0))),"",INDEX('Policy Characteristics'!J:J,MATCH($C865,'Policy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5" s="354" t="str">
        <f>IF(ISBLANK(INDEX('Policy Characteristics'!K:K,MATCH($C865,'Policy Characteristics'!$C:$C,0))),"",INDEX('Policy Characteristics'!K:K,MATCH($C865,'Policy Characteristics'!$C:$C,0)))</f>
        <v>industry-ag-main.html#fuel-switching</v>
      </c>
      <c r="R865" s="354" t="str">
        <f>IF(ISBLANK(INDEX('Policy Characteristics'!L:L,MATCH($C865,'Policy Characteristics'!$C:$C,0))),"",INDEX('Policy Characteristics'!L:L,MATCH($C865,'Policy Characteristics'!$C:$C,0)))</f>
        <v>industry-elec-and-hydrogen.html</v>
      </c>
    </row>
    <row r="866" spans="1:18" ht="20" customHeight="1">
      <c r="A866" s="354" t="str">
        <f>IF(ISBLANK(INDEX('Policy Characteristics'!A:A,MATCH($C866,'Policy Characteristics'!$C:$C,0))),"",INDEX('Policy Characteristics'!A:A,MATCH($C866,'Policy Characteristics'!$C:$C,0)))</f>
        <v>Industry</v>
      </c>
      <c r="B866" s="366" t="str">
        <f>IF(ISBLANK(INDEX('Policy Characteristics'!B:B,MATCH($C866,'Policy Characteristics'!$C:$C,0))),"",INDEX('Policy Characteristics'!B:B,MATCH($C866,'Policy Characteristics'!$C:$C,0)))</f>
        <v>Electrification</v>
      </c>
      <c r="C866" s="354" t="str">
        <f t="shared" si="41"/>
        <v>Fraction of Eligible Industrial Energy Use Shifted to Electricity</v>
      </c>
      <c r="D866" s="348" t="s">
        <v>828</v>
      </c>
      <c r="E866" t="s">
        <v>850</v>
      </c>
      <c r="F866" t="s">
        <v>829</v>
      </c>
      <c r="G866" s="253" t="s">
        <v>851</v>
      </c>
      <c r="H866" s="18">
        <v>2016</v>
      </c>
      <c r="I866" s="367" t="s">
        <v>670</v>
      </c>
      <c r="J866" s="368" t="str">
        <f>IF(ISBLANK(INDEX('Policy Characteristics'!D:D,MATCH($C866,'Policy Characteristics'!$C:$C,0))),"",INDEX('Policy Characteristics'!D:D,MATCH($C866,'Policy Characteristics'!$C:$C,0)))</f>
        <v>Electrification</v>
      </c>
      <c r="K866" s="354" t="str">
        <f>IF(ISBLANK(INDEX('Policy Characteristics'!E:E,MATCH($C866,'Policy Characteristics'!$C:$C,0))),"",INDEX('Policy Characteristics'!E:E,MATCH($C866,'Policy Characteristics'!$C:$C,0)))</f>
        <v>indst shift to electricity</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4" t="str">
        <f>IF(ISBLANK(INDEX('Policy Characteristics'!I:I,MATCH($C866,'Policy Characteristics'!$C:$C,0))),"",INDEX('Policy Characteristics'!I:I,MATCH($C866,'Policy Characteristics'!$C:$C,0)))</f>
        <v>% of fuel shifted</v>
      </c>
      <c r="P866" s="354" t="str">
        <f>IF(ISBLANK(INDEX('Policy Characteristics'!J:J,MATCH($C866,'Policy Characteristics'!$C:$C,0))),"",INDEX('Policy Characteristics'!J:J,MATCH($C866,'Policy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6" s="354" t="str">
        <f>IF(ISBLANK(INDEX('Policy Characteristics'!K:K,MATCH($C866,'Policy Characteristics'!$C:$C,0))),"",INDEX('Policy Characteristics'!K:K,MATCH($C866,'Policy Characteristics'!$C:$C,0)))</f>
        <v>industry-ag-main.html#fuel-switching</v>
      </c>
      <c r="R866" s="354" t="str">
        <f>IF(ISBLANK(INDEX('Policy Characteristics'!L:L,MATCH($C866,'Policy Characteristics'!$C:$C,0))),"",INDEX('Policy Characteristics'!L:L,MATCH($C866,'Policy Characteristics'!$C:$C,0)))</f>
        <v>industry-elec-and-hydrogen.html</v>
      </c>
    </row>
    <row r="867" spans="1:18" ht="20" customHeight="1">
      <c r="A867" s="354" t="str">
        <f>IF(ISBLANK(INDEX('Policy Characteristics'!A:A,MATCH($C867,'Policy Characteristics'!$C:$C,0))),"",INDEX('Policy Characteristics'!A:A,MATCH($C867,'Policy Characteristics'!$C:$C,0)))</f>
        <v>Industry</v>
      </c>
      <c r="B867" s="366" t="str">
        <f>IF(ISBLANK(INDEX('Policy Characteristics'!B:B,MATCH($C867,'Policy Characteristics'!$C:$C,0))),"",INDEX('Policy Characteristics'!B:B,MATCH($C867,'Policy Characteristics'!$C:$C,0)))</f>
        <v>Electrification</v>
      </c>
      <c r="C867" s="354" t="str">
        <f t="shared" si="41"/>
        <v>Fraction of Eligible Industrial Energy Use Shifted to Electricity</v>
      </c>
      <c r="D867" s="348" t="s">
        <v>828</v>
      </c>
      <c r="E867" t="s">
        <v>852</v>
      </c>
      <c r="F867" t="s">
        <v>829</v>
      </c>
      <c r="G867" s="253" t="s">
        <v>852</v>
      </c>
      <c r="H867" s="18">
        <v>2017</v>
      </c>
      <c r="I867" s="367" t="s">
        <v>670</v>
      </c>
      <c r="J867" s="368" t="str">
        <f>IF(ISBLANK(INDEX('Policy Characteristics'!D:D,MATCH($C867,'Policy Characteristics'!$C:$C,0))),"",INDEX('Policy Characteristics'!D:D,MATCH($C867,'Policy Characteristics'!$C:$C,0)))</f>
        <v>Electrification</v>
      </c>
      <c r="K867" s="354" t="str">
        <f>IF(ISBLANK(INDEX('Policy Characteristics'!E:E,MATCH($C867,'Policy Characteristics'!$C:$C,0))),"",INDEX('Policy Characteristics'!E:E,MATCH($C867,'Policy Characteristics'!$C:$C,0)))</f>
        <v>indst shift to electricity</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4" t="str">
        <f>IF(ISBLANK(INDEX('Policy Characteristics'!I:I,MATCH($C867,'Policy Characteristics'!$C:$C,0))),"",INDEX('Policy Characteristics'!I:I,MATCH($C867,'Policy Characteristics'!$C:$C,0)))</f>
        <v>% of fuel shifted</v>
      </c>
      <c r="P867" s="354" t="str">
        <f>IF(ISBLANK(INDEX('Policy Characteristics'!J:J,MATCH($C867,'Policy Characteristics'!$C:$C,0))),"",INDEX('Policy Characteristics'!J:J,MATCH($C867,'Policy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7" s="354" t="str">
        <f>IF(ISBLANK(INDEX('Policy Characteristics'!K:K,MATCH($C867,'Policy Characteristics'!$C:$C,0))),"",INDEX('Policy Characteristics'!K:K,MATCH($C867,'Policy Characteristics'!$C:$C,0)))</f>
        <v>industry-ag-main.html#fuel-switching</v>
      </c>
      <c r="R867" s="354" t="str">
        <f>IF(ISBLANK(INDEX('Policy Characteristics'!L:L,MATCH($C867,'Policy Characteristics'!$C:$C,0))),"",INDEX('Policy Characteristics'!L:L,MATCH($C867,'Policy Characteristics'!$C:$C,0)))</f>
        <v>industry-elec-and-hydrogen.html</v>
      </c>
    </row>
    <row r="868" spans="1:18" ht="20" customHeight="1">
      <c r="A868" s="354" t="str">
        <f>IF(ISBLANK(INDEX('Policy Characteristics'!A:A,MATCH($C868,'Policy Characteristics'!$C:$C,0))),"",INDEX('Policy Characteristics'!A:A,MATCH($C868,'Policy Characteristics'!$C:$C,0)))</f>
        <v>Industry</v>
      </c>
      <c r="B868" s="366" t="str">
        <f>IF(ISBLANK(INDEX('Policy Characteristics'!B:B,MATCH($C868,'Policy Characteristics'!$C:$C,0))),"",INDEX('Policy Characteristics'!B:B,MATCH($C868,'Policy Characteristics'!$C:$C,0)))</f>
        <v>Electrification</v>
      </c>
      <c r="C868" s="354" t="str">
        <f t="shared" si="41"/>
        <v>Fraction of Eligible Industrial Energy Use Shifted to Electricity</v>
      </c>
      <c r="D868" s="348" t="s">
        <v>830</v>
      </c>
      <c r="E868" t="s">
        <v>838</v>
      </c>
      <c r="F868" t="s">
        <v>831</v>
      </c>
      <c r="G868" s="253" t="s">
        <v>839</v>
      </c>
      <c r="H868" s="18">
        <v>2018</v>
      </c>
      <c r="I868" s="367" t="s">
        <v>670</v>
      </c>
      <c r="J868" s="368" t="str">
        <f>IF(ISBLANK(INDEX('Policy Characteristics'!D:D,MATCH($C868,'Policy Characteristics'!$C:$C,0))),"",INDEX('Policy Characteristics'!D:D,MATCH($C868,'Policy Characteristics'!$C:$C,0)))</f>
        <v>Electrification</v>
      </c>
      <c r="K868" s="354" t="str">
        <f>IF(ISBLANK(INDEX('Policy Characteristics'!E:E,MATCH($C868,'Policy Characteristics'!$C:$C,0))),"",INDEX('Policy Characteristics'!E:E,MATCH($C868,'Policy Characteristics'!$C:$C,0)))</f>
        <v>indst shift to electricity</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4" t="str">
        <f>IF(ISBLANK(INDEX('Policy Characteristics'!I:I,MATCH($C868,'Policy Characteristics'!$C:$C,0))),"",INDEX('Policy Characteristics'!I:I,MATCH($C868,'Policy Characteristics'!$C:$C,0)))</f>
        <v>% of fuel shifted</v>
      </c>
      <c r="P868" s="354" t="str">
        <f>IF(ISBLANK(INDEX('Policy Characteristics'!J:J,MATCH($C868,'Policy Characteristics'!$C:$C,0))),"",INDEX('Policy Characteristics'!J:J,MATCH($C868,'Policy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8" s="354" t="str">
        <f>IF(ISBLANK(INDEX('Policy Characteristics'!K:K,MATCH($C868,'Policy Characteristics'!$C:$C,0))),"",INDEX('Policy Characteristics'!K:K,MATCH($C868,'Policy Characteristics'!$C:$C,0)))</f>
        <v>industry-ag-main.html#fuel-switching</v>
      </c>
      <c r="R868" s="354" t="str">
        <f>IF(ISBLANK(INDEX('Policy Characteristics'!L:L,MATCH($C868,'Policy Characteristics'!$C:$C,0))),"",INDEX('Policy Characteristics'!L:L,MATCH($C868,'Policy Characteristics'!$C:$C,0)))</f>
        <v>industry-elec-and-hydrogen.html</v>
      </c>
    </row>
    <row r="869" spans="1:18" ht="20" customHeight="1">
      <c r="A869" s="354" t="str">
        <f>IF(ISBLANK(INDEX('Policy Characteristics'!A:A,MATCH($C869,'Policy Characteristics'!$C:$C,0))),"",INDEX('Policy Characteristics'!A:A,MATCH($C869,'Policy Characteristics'!$C:$C,0)))</f>
        <v>Industry</v>
      </c>
      <c r="B869" s="366" t="str">
        <f>IF(ISBLANK(INDEX('Policy Characteristics'!B:B,MATCH($C869,'Policy Characteristics'!$C:$C,0))),"",INDEX('Policy Characteristics'!B:B,MATCH($C869,'Policy Characteristics'!$C:$C,0)))</f>
        <v>Electrification</v>
      </c>
      <c r="C869" s="354" t="str">
        <f t="shared" si="41"/>
        <v>Fraction of Eligible Industrial Energy Use Shifted to Electricity</v>
      </c>
      <c r="D869" s="348" t="s">
        <v>830</v>
      </c>
      <c r="E869" t="s">
        <v>840</v>
      </c>
      <c r="F869" t="s">
        <v>831</v>
      </c>
      <c r="G869" s="253" t="s">
        <v>841</v>
      </c>
      <c r="H869" s="18">
        <v>2019</v>
      </c>
      <c r="I869" s="367" t="s">
        <v>670</v>
      </c>
      <c r="J869" s="368" t="str">
        <f>IF(ISBLANK(INDEX('Policy Characteristics'!D:D,MATCH($C869,'Policy Characteristics'!$C:$C,0))),"",INDEX('Policy Characteristics'!D:D,MATCH($C869,'Policy Characteristics'!$C:$C,0)))</f>
        <v>Electrification</v>
      </c>
      <c r="K869" s="354" t="str">
        <f>IF(ISBLANK(INDEX('Policy Characteristics'!E:E,MATCH($C869,'Policy Characteristics'!$C:$C,0))),"",INDEX('Policy Characteristics'!E:E,MATCH($C869,'Policy Characteristics'!$C:$C,0)))</f>
        <v>indst shift to electricity</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4" t="str">
        <f>IF(ISBLANK(INDEX('Policy Characteristics'!I:I,MATCH($C869,'Policy Characteristics'!$C:$C,0))),"",INDEX('Policy Characteristics'!I:I,MATCH($C869,'Policy Characteristics'!$C:$C,0)))</f>
        <v>% of fuel shifted</v>
      </c>
      <c r="P869" s="354" t="str">
        <f>IF(ISBLANK(INDEX('Policy Characteristics'!J:J,MATCH($C869,'Policy Characteristics'!$C:$C,0))),"",INDEX('Policy Characteristics'!J:J,MATCH($C869,'Policy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69" s="354" t="str">
        <f>IF(ISBLANK(INDEX('Policy Characteristics'!K:K,MATCH($C869,'Policy Characteristics'!$C:$C,0))),"",INDEX('Policy Characteristics'!K:K,MATCH($C869,'Policy Characteristics'!$C:$C,0)))</f>
        <v>industry-ag-main.html#fuel-switching</v>
      </c>
      <c r="R869" s="354" t="str">
        <f>IF(ISBLANK(INDEX('Policy Characteristics'!L:L,MATCH($C869,'Policy Characteristics'!$C:$C,0))),"",INDEX('Policy Characteristics'!L:L,MATCH($C869,'Policy Characteristics'!$C:$C,0)))</f>
        <v>industry-elec-and-hydrogen.html</v>
      </c>
    </row>
    <row r="870" spans="1:18" ht="20" customHeight="1">
      <c r="A870" s="354" t="str">
        <f>IF(ISBLANK(INDEX('Policy Characteristics'!A:A,MATCH($C870,'Policy Characteristics'!$C:$C,0))),"",INDEX('Policy Characteristics'!A:A,MATCH($C870,'Policy Characteristics'!$C:$C,0)))</f>
        <v>Industry</v>
      </c>
      <c r="B870" s="366" t="str">
        <f>IF(ISBLANK(INDEX('Policy Characteristics'!B:B,MATCH($C870,'Policy Characteristics'!$C:$C,0))),"",INDEX('Policy Characteristics'!B:B,MATCH($C870,'Policy Characteristics'!$C:$C,0)))</f>
        <v>Electrification</v>
      </c>
      <c r="C870" s="354" t="str">
        <f t="shared" si="41"/>
        <v>Fraction of Eligible Industrial Energy Use Shifted to Electricity</v>
      </c>
      <c r="D870" s="348" t="s">
        <v>830</v>
      </c>
      <c r="E870" t="s">
        <v>842</v>
      </c>
      <c r="F870" t="s">
        <v>831</v>
      </c>
      <c r="G870" s="253" t="s">
        <v>843</v>
      </c>
      <c r="H870" s="18">
        <v>2020</v>
      </c>
      <c r="I870" s="367" t="s">
        <v>670</v>
      </c>
      <c r="J870" s="368" t="str">
        <f>IF(ISBLANK(INDEX('Policy Characteristics'!D:D,MATCH($C870,'Policy Characteristics'!$C:$C,0))),"",INDEX('Policy Characteristics'!D:D,MATCH($C870,'Policy Characteristics'!$C:$C,0)))</f>
        <v>Electrification</v>
      </c>
      <c r="K870" s="354" t="str">
        <f>IF(ISBLANK(INDEX('Policy Characteristics'!E:E,MATCH($C870,'Policy Characteristics'!$C:$C,0))),"",INDEX('Policy Characteristics'!E:E,MATCH($C870,'Policy Characteristics'!$C:$C,0)))</f>
        <v>indst shift to electricity</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4" t="str">
        <f>IF(ISBLANK(INDEX('Policy Characteristics'!I:I,MATCH($C870,'Policy Characteristics'!$C:$C,0))),"",INDEX('Policy Characteristics'!I:I,MATCH($C870,'Policy Characteristics'!$C:$C,0)))</f>
        <v>% of fuel shifted</v>
      </c>
      <c r="P870" s="354" t="str">
        <f>IF(ISBLANK(INDEX('Policy Characteristics'!J:J,MATCH($C870,'Policy Characteristics'!$C:$C,0))),"",INDEX('Policy Characteristics'!J:J,MATCH($C870,'Policy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0" s="354" t="str">
        <f>IF(ISBLANK(INDEX('Policy Characteristics'!K:K,MATCH($C870,'Policy Characteristics'!$C:$C,0))),"",INDEX('Policy Characteristics'!K:K,MATCH($C870,'Policy Characteristics'!$C:$C,0)))</f>
        <v>industry-ag-main.html#fuel-switching</v>
      </c>
      <c r="R870" s="354" t="str">
        <f>IF(ISBLANK(INDEX('Policy Characteristics'!L:L,MATCH($C870,'Policy Characteristics'!$C:$C,0))),"",INDEX('Policy Characteristics'!L:L,MATCH($C870,'Policy Characteristics'!$C:$C,0)))</f>
        <v>industry-elec-and-hydrogen.html</v>
      </c>
    </row>
    <row r="871" spans="1:18" ht="20" customHeight="1">
      <c r="A871" s="354" t="str">
        <f>IF(ISBLANK(INDEX('Policy Characteristics'!A:A,MATCH($C871,'Policy Characteristics'!$C:$C,0))),"",INDEX('Policy Characteristics'!A:A,MATCH($C871,'Policy Characteristics'!$C:$C,0)))</f>
        <v>Industry</v>
      </c>
      <c r="B871" s="366" t="str">
        <f>IF(ISBLANK(INDEX('Policy Characteristics'!B:B,MATCH($C871,'Policy Characteristics'!$C:$C,0))),"",INDEX('Policy Characteristics'!B:B,MATCH($C871,'Policy Characteristics'!$C:$C,0)))</f>
        <v>Electrification</v>
      </c>
      <c r="C871" s="354" t="str">
        <f t="shared" si="41"/>
        <v>Fraction of Eligible Industrial Energy Use Shifted to Electricity</v>
      </c>
      <c r="D871" s="348" t="s">
        <v>830</v>
      </c>
      <c r="E871" t="s">
        <v>844</v>
      </c>
      <c r="F871" t="s">
        <v>831</v>
      </c>
      <c r="G871" s="253" t="s">
        <v>845</v>
      </c>
      <c r="H871" s="18">
        <v>2021</v>
      </c>
      <c r="I871" s="367" t="s">
        <v>670</v>
      </c>
      <c r="J871" s="368" t="str">
        <f>IF(ISBLANK(INDEX('Policy Characteristics'!D:D,MATCH($C871,'Policy Characteristics'!$C:$C,0))),"",INDEX('Policy Characteristics'!D:D,MATCH($C871,'Policy Characteristics'!$C:$C,0)))</f>
        <v>Electrification</v>
      </c>
      <c r="K871" s="354" t="str">
        <f>IF(ISBLANK(INDEX('Policy Characteristics'!E:E,MATCH($C871,'Policy Characteristics'!$C:$C,0))),"",INDEX('Policy Characteristics'!E:E,MATCH($C871,'Policy Characteristics'!$C:$C,0)))</f>
        <v>indst shift to electricity</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4" t="str">
        <f>IF(ISBLANK(INDEX('Policy Characteristics'!I:I,MATCH($C871,'Policy Characteristics'!$C:$C,0))),"",INDEX('Policy Characteristics'!I:I,MATCH($C871,'Policy Characteristics'!$C:$C,0)))</f>
        <v>% of fuel shifted</v>
      </c>
      <c r="P871" s="354" t="str">
        <f>IF(ISBLANK(INDEX('Policy Characteristics'!J:J,MATCH($C871,'Policy Characteristics'!$C:$C,0))),"",INDEX('Policy Characteristics'!J:J,MATCH($C871,'Policy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1" s="354" t="str">
        <f>IF(ISBLANK(INDEX('Policy Characteristics'!K:K,MATCH($C871,'Policy Characteristics'!$C:$C,0))),"",INDEX('Policy Characteristics'!K:K,MATCH($C871,'Policy Characteristics'!$C:$C,0)))</f>
        <v>industry-ag-main.html#fuel-switching</v>
      </c>
      <c r="R871" s="354" t="str">
        <f>IF(ISBLANK(INDEX('Policy Characteristics'!L:L,MATCH($C871,'Policy Characteristics'!$C:$C,0))),"",INDEX('Policy Characteristics'!L:L,MATCH($C871,'Policy Characteristics'!$C:$C,0)))</f>
        <v>industry-elec-and-hydrogen.html</v>
      </c>
    </row>
    <row r="872" spans="1:18" ht="20" customHeight="1">
      <c r="A872" s="354" t="str">
        <f>IF(ISBLANK(INDEX('Policy Characteristics'!A:A,MATCH($C872,'Policy Characteristics'!$C:$C,0))),"",INDEX('Policy Characteristics'!A:A,MATCH($C872,'Policy Characteristics'!$C:$C,0)))</f>
        <v>Industry</v>
      </c>
      <c r="B872" s="366" t="str">
        <f>IF(ISBLANK(INDEX('Policy Characteristics'!B:B,MATCH($C872,'Policy Characteristics'!$C:$C,0))),"",INDEX('Policy Characteristics'!B:B,MATCH($C872,'Policy Characteristics'!$C:$C,0)))</f>
        <v>Electrification</v>
      </c>
      <c r="C872" s="354" t="str">
        <f t="shared" si="41"/>
        <v>Fraction of Eligible Industrial Energy Use Shifted to Electricity</v>
      </c>
      <c r="D872" s="348" t="s">
        <v>830</v>
      </c>
      <c r="E872" t="s">
        <v>846</v>
      </c>
      <c r="F872" t="s">
        <v>831</v>
      </c>
      <c r="G872" s="253" t="s">
        <v>847</v>
      </c>
      <c r="H872" s="18">
        <v>2022</v>
      </c>
      <c r="I872" s="367" t="s">
        <v>670</v>
      </c>
      <c r="J872" s="368" t="str">
        <f>IF(ISBLANK(INDEX('Policy Characteristics'!D:D,MATCH($C872,'Policy Characteristics'!$C:$C,0))),"",INDEX('Policy Characteristics'!D:D,MATCH($C872,'Policy Characteristics'!$C:$C,0)))</f>
        <v>Electrification</v>
      </c>
      <c r="K872" s="354" t="str">
        <f>IF(ISBLANK(INDEX('Policy Characteristics'!E:E,MATCH($C872,'Policy Characteristics'!$C:$C,0))),"",INDEX('Policy Characteristics'!E:E,MATCH($C872,'Policy Characteristics'!$C:$C,0)))</f>
        <v>indst shift to electricity</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4" t="str">
        <f>IF(ISBLANK(INDEX('Policy Characteristics'!I:I,MATCH($C872,'Policy Characteristics'!$C:$C,0))),"",INDEX('Policy Characteristics'!I:I,MATCH($C872,'Policy Characteristics'!$C:$C,0)))</f>
        <v>% of fuel shifted</v>
      </c>
      <c r="P872" s="354" t="str">
        <f>IF(ISBLANK(INDEX('Policy Characteristics'!J:J,MATCH($C872,'Policy Characteristics'!$C:$C,0))),"",INDEX('Policy Characteristics'!J:J,MATCH($C872,'Policy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2" s="354" t="str">
        <f>IF(ISBLANK(INDEX('Policy Characteristics'!K:K,MATCH($C872,'Policy Characteristics'!$C:$C,0))),"",INDEX('Policy Characteristics'!K:K,MATCH($C872,'Policy Characteristics'!$C:$C,0)))</f>
        <v>industry-ag-main.html#fuel-switching</v>
      </c>
      <c r="R872" s="354" t="str">
        <f>IF(ISBLANK(INDEX('Policy Characteristics'!L:L,MATCH($C872,'Policy Characteristics'!$C:$C,0))),"",INDEX('Policy Characteristics'!L:L,MATCH($C872,'Policy Characteristics'!$C:$C,0)))</f>
        <v>industry-elec-and-hydrogen.html</v>
      </c>
    </row>
    <row r="873" spans="1:18" ht="20" customHeight="1">
      <c r="A873" s="354" t="str">
        <f>IF(ISBLANK(INDEX('Policy Characteristics'!A:A,MATCH($C873,'Policy Characteristics'!$C:$C,0))),"",INDEX('Policy Characteristics'!A:A,MATCH($C873,'Policy Characteristics'!$C:$C,0)))</f>
        <v>Industry</v>
      </c>
      <c r="B873" s="366" t="str">
        <f>IF(ISBLANK(INDEX('Policy Characteristics'!B:B,MATCH($C873,'Policy Characteristics'!$C:$C,0))),"",INDEX('Policy Characteristics'!B:B,MATCH($C873,'Policy Characteristics'!$C:$C,0)))</f>
        <v>Electrification</v>
      </c>
      <c r="C873" s="354" t="str">
        <f t="shared" si="41"/>
        <v>Fraction of Eligible Industrial Energy Use Shifted to Electricity</v>
      </c>
      <c r="D873" s="348" t="s">
        <v>830</v>
      </c>
      <c r="E873" t="s">
        <v>848</v>
      </c>
      <c r="F873" t="s">
        <v>831</v>
      </c>
      <c r="G873" s="253" t="s">
        <v>849</v>
      </c>
      <c r="H873" s="18">
        <v>2023</v>
      </c>
      <c r="I873" s="367" t="s">
        <v>670</v>
      </c>
      <c r="J873" s="368" t="str">
        <f>IF(ISBLANK(INDEX('Policy Characteristics'!D:D,MATCH($C873,'Policy Characteristics'!$C:$C,0))),"",INDEX('Policy Characteristics'!D:D,MATCH($C873,'Policy Characteristics'!$C:$C,0)))</f>
        <v>Electrification</v>
      </c>
      <c r="K873" s="354" t="str">
        <f>IF(ISBLANK(INDEX('Policy Characteristics'!E:E,MATCH($C873,'Policy Characteristics'!$C:$C,0))),"",INDEX('Policy Characteristics'!E:E,MATCH($C873,'Policy Characteristics'!$C:$C,0)))</f>
        <v>indst shift to electricity</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4" t="str">
        <f>IF(ISBLANK(INDEX('Policy Characteristics'!I:I,MATCH($C873,'Policy Characteristics'!$C:$C,0))),"",INDEX('Policy Characteristics'!I:I,MATCH($C873,'Policy Characteristics'!$C:$C,0)))</f>
        <v>% of fuel shifted</v>
      </c>
      <c r="P873" s="354" t="str">
        <f>IF(ISBLANK(INDEX('Policy Characteristics'!J:J,MATCH($C873,'Policy Characteristics'!$C:$C,0))),"",INDEX('Policy Characteristics'!J:J,MATCH($C873,'Policy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3" s="354" t="str">
        <f>IF(ISBLANK(INDEX('Policy Characteristics'!K:K,MATCH($C873,'Policy Characteristics'!$C:$C,0))),"",INDEX('Policy Characteristics'!K:K,MATCH($C873,'Policy Characteristics'!$C:$C,0)))</f>
        <v>industry-ag-main.html#fuel-switching</v>
      </c>
      <c r="R873" s="354" t="str">
        <f>IF(ISBLANK(INDEX('Policy Characteristics'!L:L,MATCH($C873,'Policy Characteristics'!$C:$C,0))),"",INDEX('Policy Characteristics'!L:L,MATCH($C873,'Policy Characteristics'!$C:$C,0)))</f>
        <v>industry-elec-and-hydrogen.html</v>
      </c>
    </row>
    <row r="874" spans="1:18" ht="20" customHeight="1">
      <c r="A874" s="354" t="str">
        <f>IF(ISBLANK(INDEX('Policy Characteristics'!A:A,MATCH($C874,'Policy Characteristics'!$C:$C,0))),"",INDEX('Policy Characteristics'!A:A,MATCH($C874,'Policy Characteristics'!$C:$C,0)))</f>
        <v>Industry</v>
      </c>
      <c r="B874" s="366" t="str">
        <f>IF(ISBLANK(INDEX('Policy Characteristics'!B:B,MATCH($C874,'Policy Characteristics'!$C:$C,0))),"",INDEX('Policy Characteristics'!B:B,MATCH($C874,'Policy Characteristics'!$C:$C,0)))</f>
        <v>Electrification</v>
      </c>
      <c r="C874" s="354" t="str">
        <f t="shared" si="41"/>
        <v>Fraction of Eligible Industrial Energy Use Shifted to Electricity</v>
      </c>
      <c r="D874" s="348" t="s">
        <v>830</v>
      </c>
      <c r="E874" t="s">
        <v>850</v>
      </c>
      <c r="F874" t="s">
        <v>831</v>
      </c>
      <c r="G874" s="253" t="s">
        <v>851</v>
      </c>
      <c r="H874" s="18">
        <v>2024</v>
      </c>
      <c r="I874" s="367" t="s">
        <v>670</v>
      </c>
      <c r="J874" s="368" t="str">
        <f>IF(ISBLANK(INDEX('Policy Characteristics'!D:D,MATCH($C874,'Policy Characteristics'!$C:$C,0))),"",INDEX('Policy Characteristics'!D:D,MATCH($C874,'Policy Characteristics'!$C:$C,0)))</f>
        <v>Electrification</v>
      </c>
      <c r="K874" s="354" t="str">
        <f>IF(ISBLANK(INDEX('Policy Characteristics'!E:E,MATCH($C874,'Policy Characteristics'!$C:$C,0))),"",INDEX('Policy Characteristics'!E:E,MATCH($C874,'Policy Characteristics'!$C:$C,0)))</f>
        <v>indst shift to electricity</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4" t="str">
        <f>IF(ISBLANK(INDEX('Policy Characteristics'!I:I,MATCH($C874,'Policy Characteristics'!$C:$C,0))),"",INDEX('Policy Characteristics'!I:I,MATCH($C874,'Policy Characteristics'!$C:$C,0)))</f>
        <v>% of fuel shifted</v>
      </c>
      <c r="P874" s="354" t="str">
        <f>IF(ISBLANK(INDEX('Policy Characteristics'!J:J,MATCH($C874,'Policy Characteristics'!$C:$C,0))),"",INDEX('Policy Characteristics'!J:J,MATCH($C874,'Policy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4" s="354" t="str">
        <f>IF(ISBLANK(INDEX('Policy Characteristics'!K:K,MATCH($C874,'Policy Characteristics'!$C:$C,0))),"",INDEX('Policy Characteristics'!K:K,MATCH($C874,'Policy Characteristics'!$C:$C,0)))</f>
        <v>industry-ag-main.html#fuel-switching</v>
      </c>
      <c r="R874" s="354" t="str">
        <f>IF(ISBLANK(INDEX('Policy Characteristics'!L:L,MATCH($C874,'Policy Characteristics'!$C:$C,0))),"",INDEX('Policy Characteristics'!L:L,MATCH($C874,'Policy Characteristics'!$C:$C,0)))</f>
        <v>industry-elec-and-hydrogen.html</v>
      </c>
    </row>
    <row r="875" spans="1:18" ht="20" customHeight="1">
      <c r="A875" s="354" t="str">
        <f>IF(ISBLANK(INDEX('Policy Characteristics'!A:A,MATCH($C875,'Policy Characteristics'!$C:$C,0))),"",INDEX('Policy Characteristics'!A:A,MATCH($C875,'Policy Characteristics'!$C:$C,0)))</f>
        <v>Industry</v>
      </c>
      <c r="B875" s="366" t="str">
        <f>IF(ISBLANK(INDEX('Policy Characteristics'!B:B,MATCH($C875,'Policy Characteristics'!$C:$C,0))),"",INDEX('Policy Characteristics'!B:B,MATCH($C875,'Policy Characteristics'!$C:$C,0)))</f>
        <v>Electrification</v>
      </c>
      <c r="C875" s="354" t="str">
        <f t="shared" si="41"/>
        <v>Fraction of Eligible Industrial Energy Use Shifted to Electricity</v>
      </c>
      <c r="D875" s="348" t="s">
        <v>830</v>
      </c>
      <c r="E875" t="s">
        <v>852</v>
      </c>
      <c r="F875" t="s">
        <v>831</v>
      </c>
      <c r="G875" s="253" t="s">
        <v>852</v>
      </c>
      <c r="H875" s="18">
        <v>2025</v>
      </c>
      <c r="I875" s="367" t="s">
        <v>670</v>
      </c>
      <c r="J875" s="368" t="str">
        <f>IF(ISBLANK(INDEX('Policy Characteristics'!D:D,MATCH($C875,'Policy Characteristics'!$C:$C,0))),"",INDEX('Policy Characteristics'!D:D,MATCH($C875,'Policy Characteristics'!$C:$C,0)))</f>
        <v>Electrification</v>
      </c>
      <c r="K875" s="354" t="str">
        <f>IF(ISBLANK(INDEX('Policy Characteristics'!E:E,MATCH($C875,'Policy Characteristics'!$C:$C,0))),"",INDEX('Policy Characteristics'!E:E,MATCH($C875,'Policy Characteristics'!$C:$C,0)))</f>
        <v>indst shift to electricity</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4" t="str">
        <f>IF(ISBLANK(INDEX('Policy Characteristics'!I:I,MATCH($C875,'Policy Characteristics'!$C:$C,0))),"",INDEX('Policy Characteristics'!I:I,MATCH($C875,'Policy Characteristics'!$C:$C,0)))</f>
        <v>% of fuel shifted</v>
      </c>
      <c r="P875" s="354" t="str">
        <f>IF(ISBLANK(INDEX('Policy Characteristics'!J:J,MATCH($C875,'Policy Characteristics'!$C:$C,0))),"",INDEX('Policy Characteristics'!J:J,MATCH($C875,'Policy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5" s="354" t="str">
        <f>IF(ISBLANK(INDEX('Policy Characteristics'!K:K,MATCH($C875,'Policy Characteristics'!$C:$C,0))),"",INDEX('Policy Characteristics'!K:K,MATCH($C875,'Policy Characteristics'!$C:$C,0)))</f>
        <v>industry-ag-main.html#fuel-switching</v>
      </c>
      <c r="R875" s="354" t="str">
        <f>IF(ISBLANK(INDEX('Policy Characteristics'!L:L,MATCH($C875,'Policy Characteristics'!$C:$C,0))),"",INDEX('Policy Characteristics'!L:L,MATCH($C875,'Policy Characteristics'!$C:$C,0)))</f>
        <v>industry-elec-and-hydrogen.html</v>
      </c>
    </row>
    <row r="876" spans="1:18" ht="20" customHeight="1">
      <c r="A876" s="354" t="str">
        <f>IF(ISBLANK(INDEX('Policy Characteristics'!A:A,MATCH($C876,'Policy Characteristics'!$C:$C,0))),"",INDEX('Policy Characteristics'!A:A,MATCH($C876,'Policy Characteristics'!$C:$C,0)))</f>
        <v>Industry</v>
      </c>
      <c r="B876" s="366" t="str">
        <f>IF(ISBLANK(INDEX('Policy Characteristics'!B:B,MATCH($C876,'Policy Characteristics'!$C:$C,0))),"",INDEX('Policy Characteristics'!B:B,MATCH($C876,'Policy Characteristics'!$C:$C,0)))</f>
        <v>Electrification</v>
      </c>
      <c r="C876" s="354" t="str">
        <f t="shared" si="41"/>
        <v>Fraction of Eligible Industrial Energy Use Shifted to Electricity</v>
      </c>
      <c r="D876" s="348" t="s">
        <v>832</v>
      </c>
      <c r="E876" t="s">
        <v>838</v>
      </c>
      <c r="F876" t="s">
        <v>833</v>
      </c>
      <c r="G876" s="253" t="s">
        <v>839</v>
      </c>
      <c r="H876" s="18">
        <v>2026</v>
      </c>
      <c r="I876" s="367" t="s">
        <v>670</v>
      </c>
      <c r="J876" s="368" t="str">
        <f>IF(ISBLANK(INDEX('Policy Characteristics'!D:D,MATCH($C876,'Policy Characteristics'!$C:$C,0))),"",INDEX('Policy Characteristics'!D:D,MATCH($C876,'Policy Characteristics'!$C:$C,0)))</f>
        <v>Electrification</v>
      </c>
      <c r="K876" s="354" t="str">
        <f>IF(ISBLANK(INDEX('Policy Characteristics'!E:E,MATCH($C876,'Policy Characteristics'!$C:$C,0))),"",INDEX('Policy Characteristics'!E:E,MATCH($C876,'Policy Characteristics'!$C:$C,0)))</f>
        <v>indst shift to electricity</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4" t="str">
        <f>IF(ISBLANK(INDEX('Policy Characteristics'!I:I,MATCH($C876,'Policy Characteristics'!$C:$C,0))),"",INDEX('Policy Characteristics'!I:I,MATCH($C876,'Policy Characteristics'!$C:$C,0)))</f>
        <v>% of fuel shifted</v>
      </c>
      <c r="P876" s="354" t="str">
        <f>IF(ISBLANK(INDEX('Policy Characteristics'!J:J,MATCH($C876,'Policy Characteristics'!$C:$C,0))),"",INDEX('Policy Characteristics'!J:J,MATCH($C876,'Policy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6" s="354" t="str">
        <f>IF(ISBLANK(INDEX('Policy Characteristics'!K:K,MATCH($C876,'Policy Characteristics'!$C:$C,0))),"",INDEX('Policy Characteristics'!K:K,MATCH($C876,'Policy Characteristics'!$C:$C,0)))</f>
        <v>industry-ag-main.html#fuel-switching</v>
      </c>
      <c r="R876" s="354" t="str">
        <f>IF(ISBLANK(INDEX('Policy Characteristics'!L:L,MATCH($C876,'Policy Characteristics'!$C:$C,0))),"",INDEX('Policy Characteristics'!L:L,MATCH($C876,'Policy Characteristics'!$C:$C,0)))</f>
        <v>industry-elec-and-hydrogen.html</v>
      </c>
    </row>
    <row r="877" spans="1:18" ht="20" customHeight="1">
      <c r="A877" s="354" t="str">
        <f>IF(ISBLANK(INDEX('Policy Characteristics'!A:A,MATCH($C877,'Policy Characteristics'!$C:$C,0))),"",INDEX('Policy Characteristics'!A:A,MATCH($C877,'Policy Characteristics'!$C:$C,0)))</f>
        <v>Industry</v>
      </c>
      <c r="B877" s="366" t="str">
        <f>IF(ISBLANK(INDEX('Policy Characteristics'!B:B,MATCH($C877,'Policy Characteristics'!$C:$C,0))),"",INDEX('Policy Characteristics'!B:B,MATCH($C877,'Policy Characteristics'!$C:$C,0)))</f>
        <v>Electrification</v>
      </c>
      <c r="C877" s="354" t="str">
        <f t="shared" si="41"/>
        <v>Fraction of Eligible Industrial Energy Use Shifted to Electricity</v>
      </c>
      <c r="D877" s="348" t="s">
        <v>832</v>
      </c>
      <c r="E877" t="s">
        <v>840</v>
      </c>
      <c r="F877" t="s">
        <v>833</v>
      </c>
      <c r="G877" s="253" t="s">
        <v>841</v>
      </c>
      <c r="H877" s="18">
        <v>2027</v>
      </c>
      <c r="I877" s="367" t="s">
        <v>670</v>
      </c>
      <c r="J877" s="368" t="str">
        <f>IF(ISBLANK(INDEX('Policy Characteristics'!D:D,MATCH($C877,'Policy Characteristics'!$C:$C,0))),"",INDEX('Policy Characteristics'!D:D,MATCH($C877,'Policy Characteristics'!$C:$C,0)))</f>
        <v>Electrification</v>
      </c>
      <c r="K877" s="354" t="str">
        <f>IF(ISBLANK(INDEX('Policy Characteristics'!E:E,MATCH($C877,'Policy Characteristics'!$C:$C,0))),"",INDEX('Policy Characteristics'!E:E,MATCH($C877,'Policy Characteristics'!$C:$C,0)))</f>
        <v>indst shift to electricity</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4" t="str">
        <f>IF(ISBLANK(INDEX('Policy Characteristics'!I:I,MATCH($C877,'Policy Characteristics'!$C:$C,0))),"",INDEX('Policy Characteristics'!I:I,MATCH($C877,'Policy Characteristics'!$C:$C,0)))</f>
        <v>% of fuel shifted</v>
      </c>
      <c r="P877" s="354" t="str">
        <f>IF(ISBLANK(INDEX('Policy Characteristics'!J:J,MATCH($C877,'Policy Characteristics'!$C:$C,0))),"",INDEX('Policy Characteristics'!J:J,MATCH($C877,'Policy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7" s="354" t="str">
        <f>IF(ISBLANK(INDEX('Policy Characteristics'!K:K,MATCH($C877,'Policy Characteristics'!$C:$C,0))),"",INDEX('Policy Characteristics'!K:K,MATCH($C877,'Policy Characteristics'!$C:$C,0)))</f>
        <v>industry-ag-main.html#fuel-switching</v>
      </c>
      <c r="R877" s="354" t="str">
        <f>IF(ISBLANK(INDEX('Policy Characteristics'!L:L,MATCH($C877,'Policy Characteristics'!$C:$C,0))),"",INDEX('Policy Characteristics'!L:L,MATCH($C877,'Policy Characteristics'!$C:$C,0)))</f>
        <v>industry-elec-and-hydrogen.html</v>
      </c>
    </row>
    <row r="878" spans="1:18" ht="20" customHeight="1">
      <c r="A878" s="354" t="str">
        <f>IF(ISBLANK(INDEX('Policy Characteristics'!A:A,MATCH($C878,'Policy Characteristics'!$C:$C,0))),"",INDEX('Policy Characteristics'!A:A,MATCH($C878,'Policy Characteristics'!$C:$C,0)))</f>
        <v>Industry</v>
      </c>
      <c r="B878" s="366" t="str">
        <f>IF(ISBLANK(INDEX('Policy Characteristics'!B:B,MATCH($C878,'Policy Characteristics'!$C:$C,0))),"",INDEX('Policy Characteristics'!B:B,MATCH($C878,'Policy Characteristics'!$C:$C,0)))</f>
        <v>Electrification</v>
      </c>
      <c r="C878" s="354" t="str">
        <f t="shared" si="41"/>
        <v>Fraction of Eligible Industrial Energy Use Shifted to Electricity</v>
      </c>
      <c r="D878" s="348" t="s">
        <v>832</v>
      </c>
      <c r="E878" t="s">
        <v>842</v>
      </c>
      <c r="F878" t="s">
        <v>833</v>
      </c>
      <c r="G878" s="253" t="s">
        <v>843</v>
      </c>
      <c r="H878" s="18">
        <v>2028</v>
      </c>
      <c r="I878" s="367" t="s">
        <v>670</v>
      </c>
      <c r="J878" s="368" t="str">
        <f>IF(ISBLANK(INDEX('Policy Characteristics'!D:D,MATCH($C878,'Policy Characteristics'!$C:$C,0))),"",INDEX('Policy Characteristics'!D:D,MATCH($C878,'Policy Characteristics'!$C:$C,0)))</f>
        <v>Electrification</v>
      </c>
      <c r="K878" s="354" t="str">
        <f>IF(ISBLANK(INDEX('Policy Characteristics'!E:E,MATCH($C878,'Policy Characteristics'!$C:$C,0))),"",INDEX('Policy Characteristics'!E:E,MATCH($C878,'Policy Characteristics'!$C:$C,0)))</f>
        <v>indst shift to electricity</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4" t="str">
        <f>IF(ISBLANK(INDEX('Policy Characteristics'!I:I,MATCH($C878,'Policy Characteristics'!$C:$C,0))),"",INDEX('Policy Characteristics'!I:I,MATCH($C878,'Policy Characteristics'!$C:$C,0)))</f>
        <v>% of fuel shifted</v>
      </c>
      <c r="P878" s="354" t="str">
        <f>IF(ISBLANK(INDEX('Policy Characteristics'!J:J,MATCH($C878,'Policy Characteristics'!$C:$C,0))),"",INDEX('Policy Characteristics'!J:J,MATCH($C878,'Policy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8" s="354" t="str">
        <f>IF(ISBLANK(INDEX('Policy Characteristics'!K:K,MATCH($C878,'Policy Characteristics'!$C:$C,0))),"",INDEX('Policy Characteristics'!K:K,MATCH($C878,'Policy Characteristics'!$C:$C,0)))</f>
        <v>industry-ag-main.html#fuel-switching</v>
      </c>
      <c r="R878" s="354" t="str">
        <f>IF(ISBLANK(INDEX('Policy Characteristics'!L:L,MATCH($C878,'Policy Characteristics'!$C:$C,0))),"",INDEX('Policy Characteristics'!L:L,MATCH($C878,'Policy Characteristics'!$C:$C,0)))</f>
        <v>industry-elec-and-hydrogen.html</v>
      </c>
    </row>
    <row r="879" spans="1:18" ht="20" customHeight="1">
      <c r="A879" s="354" t="str">
        <f>IF(ISBLANK(INDEX('Policy Characteristics'!A:A,MATCH($C879,'Policy Characteristics'!$C:$C,0))),"",INDEX('Policy Characteristics'!A:A,MATCH($C879,'Policy Characteristics'!$C:$C,0)))</f>
        <v>Industry</v>
      </c>
      <c r="B879" s="366" t="str">
        <f>IF(ISBLANK(INDEX('Policy Characteristics'!B:B,MATCH($C879,'Policy Characteristics'!$C:$C,0))),"",INDEX('Policy Characteristics'!B:B,MATCH($C879,'Policy Characteristics'!$C:$C,0)))</f>
        <v>Electrification</v>
      </c>
      <c r="C879" s="354" t="str">
        <f t="shared" si="41"/>
        <v>Fraction of Eligible Industrial Energy Use Shifted to Electricity</v>
      </c>
      <c r="D879" s="348" t="s">
        <v>832</v>
      </c>
      <c r="E879" t="s">
        <v>844</v>
      </c>
      <c r="F879" t="s">
        <v>833</v>
      </c>
      <c r="G879" s="253" t="s">
        <v>845</v>
      </c>
      <c r="H879" s="18">
        <v>2029</v>
      </c>
      <c r="I879" s="367" t="s">
        <v>670</v>
      </c>
      <c r="J879" s="368" t="str">
        <f>IF(ISBLANK(INDEX('Policy Characteristics'!D:D,MATCH($C879,'Policy Characteristics'!$C:$C,0))),"",INDEX('Policy Characteristics'!D:D,MATCH($C879,'Policy Characteristics'!$C:$C,0)))</f>
        <v>Electrification</v>
      </c>
      <c r="K879" s="354" t="str">
        <f>IF(ISBLANK(INDEX('Policy Characteristics'!E:E,MATCH($C879,'Policy Characteristics'!$C:$C,0))),"",INDEX('Policy Characteristics'!E:E,MATCH($C879,'Policy Characteristics'!$C:$C,0)))</f>
        <v>indst shift to electricity</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4" t="str">
        <f>IF(ISBLANK(INDEX('Policy Characteristics'!I:I,MATCH($C879,'Policy Characteristics'!$C:$C,0))),"",INDEX('Policy Characteristics'!I:I,MATCH($C879,'Policy Characteristics'!$C:$C,0)))</f>
        <v>% of fuel shifted</v>
      </c>
      <c r="P879" s="354" t="str">
        <f>IF(ISBLANK(INDEX('Policy Characteristics'!J:J,MATCH($C879,'Policy Characteristics'!$C:$C,0))),"",INDEX('Policy Characteristics'!J:J,MATCH($C879,'Policy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79" s="354" t="str">
        <f>IF(ISBLANK(INDEX('Policy Characteristics'!K:K,MATCH($C879,'Policy Characteristics'!$C:$C,0))),"",INDEX('Policy Characteristics'!K:K,MATCH($C879,'Policy Characteristics'!$C:$C,0)))</f>
        <v>industry-ag-main.html#fuel-switching</v>
      </c>
      <c r="R879" s="354" t="str">
        <f>IF(ISBLANK(INDEX('Policy Characteristics'!L:L,MATCH($C879,'Policy Characteristics'!$C:$C,0))),"",INDEX('Policy Characteristics'!L:L,MATCH($C879,'Policy Characteristics'!$C:$C,0)))</f>
        <v>industry-elec-and-hydrogen.html</v>
      </c>
    </row>
    <row r="880" spans="1:18" ht="20" customHeight="1">
      <c r="A880" s="354" t="str">
        <f>IF(ISBLANK(INDEX('Policy Characteristics'!A:A,MATCH($C880,'Policy Characteristics'!$C:$C,0))),"",INDEX('Policy Characteristics'!A:A,MATCH($C880,'Policy Characteristics'!$C:$C,0)))</f>
        <v>Industry</v>
      </c>
      <c r="B880" s="366" t="str">
        <f>IF(ISBLANK(INDEX('Policy Characteristics'!B:B,MATCH($C880,'Policy Characteristics'!$C:$C,0))),"",INDEX('Policy Characteristics'!B:B,MATCH($C880,'Policy Characteristics'!$C:$C,0)))</f>
        <v>Electrification</v>
      </c>
      <c r="C880" s="354" t="str">
        <f t="shared" si="41"/>
        <v>Fraction of Eligible Industrial Energy Use Shifted to Electricity</v>
      </c>
      <c r="D880" s="348" t="s">
        <v>832</v>
      </c>
      <c r="E880" t="s">
        <v>846</v>
      </c>
      <c r="F880" t="s">
        <v>833</v>
      </c>
      <c r="G880" s="253" t="s">
        <v>847</v>
      </c>
      <c r="H880" s="18">
        <v>2030</v>
      </c>
      <c r="I880" s="367" t="s">
        <v>670</v>
      </c>
      <c r="J880" s="368" t="str">
        <f>IF(ISBLANK(INDEX('Policy Characteristics'!D:D,MATCH($C880,'Policy Characteristics'!$C:$C,0))),"",INDEX('Policy Characteristics'!D:D,MATCH($C880,'Policy Characteristics'!$C:$C,0)))</f>
        <v>Electrification</v>
      </c>
      <c r="K880" s="354" t="str">
        <f>IF(ISBLANK(INDEX('Policy Characteristics'!E:E,MATCH($C880,'Policy Characteristics'!$C:$C,0))),"",INDEX('Policy Characteristics'!E:E,MATCH($C880,'Policy Characteristics'!$C:$C,0)))</f>
        <v>indst shift to electricity</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4" t="str">
        <f>IF(ISBLANK(INDEX('Policy Characteristics'!I:I,MATCH($C880,'Policy Characteristics'!$C:$C,0))),"",INDEX('Policy Characteristics'!I:I,MATCH($C880,'Policy Characteristics'!$C:$C,0)))</f>
        <v>% of fuel shifted</v>
      </c>
      <c r="P880" s="354" t="str">
        <f>IF(ISBLANK(INDEX('Policy Characteristics'!J:J,MATCH($C880,'Policy Characteristics'!$C:$C,0))),"",INDEX('Policy Characteristics'!J:J,MATCH($C880,'Policy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0" s="354" t="str">
        <f>IF(ISBLANK(INDEX('Policy Characteristics'!K:K,MATCH($C880,'Policy Characteristics'!$C:$C,0))),"",INDEX('Policy Characteristics'!K:K,MATCH($C880,'Policy Characteristics'!$C:$C,0)))</f>
        <v>industry-ag-main.html#fuel-switching</v>
      </c>
      <c r="R880" s="354" t="str">
        <f>IF(ISBLANK(INDEX('Policy Characteristics'!L:L,MATCH($C880,'Policy Characteristics'!$C:$C,0))),"",INDEX('Policy Characteristics'!L:L,MATCH($C880,'Policy Characteristics'!$C:$C,0)))</f>
        <v>industry-elec-and-hydrogen.html</v>
      </c>
    </row>
    <row r="881" spans="1:18" ht="20" customHeight="1">
      <c r="A881" s="354" t="str">
        <f>IF(ISBLANK(INDEX('Policy Characteristics'!A:A,MATCH($C881,'Policy Characteristics'!$C:$C,0))),"",INDEX('Policy Characteristics'!A:A,MATCH($C881,'Policy Characteristics'!$C:$C,0)))</f>
        <v>Industry</v>
      </c>
      <c r="B881" s="366" t="str">
        <f>IF(ISBLANK(INDEX('Policy Characteristics'!B:B,MATCH($C881,'Policy Characteristics'!$C:$C,0))),"",INDEX('Policy Characteristics'!B:B,MATCH($C881,'Policy Characteristics'!$C:$C,0)))</f>
        <v>Electrification</v>
      </c>
      <c r="C881" s="354" t="str">
        <f t="shared" si="41"/>
        <v>Fraction of Eligible Industrial Energy Use Shifted to Electricity</v>
      </c>
      <c r="D881" s="348" t="s">
        <v>832</v>
      </c>
      <c r="E881" t="s">
        <v>848</v>
      </c>
      <c r="F881" t="s">
        <v>833</v>
      </c>
      <c r="G881" s="253" t="s">
        <v>849</v>
      </c>
      <c r="H881" s="18">
        <v>2031</v>
      </c>
      <c r="I881" s="367" t="s">
        <v>670</v>
      </c>
      <c r="J881" s="368" t="str">
        <f>IF(ISBLANK(INDEX('Policy Characteristics'!D:D,MATCH($C881,'Policy Characteristics'!$C:$C,0))),"",INDEX('Policy Characteristics'!D:D,MATCH($C881,'Policy Characteristics'!$C:$C,0)))</f>
        <v>Electrification</v>
      </c>
      <c r="K881" s="354" t="str">
        <f>IF(ISBLANK(INDEX('Policy Characteristics'!E:E,MATCH($C881,'Policy Characteristics'!$C:$C,0))),"",INDEX('Policy Characteristics'!E:E,MATCH($C881,'Policy Characteristics'!$C:$C,0)))</f>
        <v>indst shift to electricity</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4" t="str">
        <f>IF(ISBLANK(INDEX('Policy Characteristics'!I:I,MATCH($C881,'Policy Characteristics'!$C:$C,0))),"",INDEX('Policy Characteristics'!I:I,MATCH($C881,'Policy Characteristics'!$C:$C,0)))</f>
        <v>% of fuel shifted</v>
      </c>
      <c r="P881" s="354" t="str">
        <f>IF(ISBLANK(INDEX('Policy Characteristics'!J:J,MATCH($C881,'Policy Characteristics'!$C:$C,0))),"",INDEX('Policy Characteristics'!J:J,MATCH($C881,'Policy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1" s="354" t="str">
        <f>IF(ISBLANK(INDEX('Policy Characteristics'!K:K,MATCH($C881,'Policy Characteristics'!$C:$C,0))),"",INDEX('Policy Characteristics'!K:K,MATCH($C881,'Policy Characteristics'!$C:$C,0)))</f>
        <v>industry-ag-main.html#fuel-switching</v>
      </c>
      <c r="R881" s="354" t="str">
        <f>IF(ISBLANK(INDEX('Policy Characteristics'!L:L,MATCH($C881,'Policy Characteristics'!$C:$C,0))),"",INDEX('Policy Characteristics'!L:L,MATCH($C881,'Policy Characteristics'!$C:$C,0)))</f>
        <v>industry-elec-and-hydrogen.html</v>
      </c>
    </row>
    <row r="882" spans="1:18" ht="20" customHeight="1">
      <c r="A882" s="354" t="str">
        <f>IF(ISBLANK(INDEX('Policy Characteristics'!A:A,MATCH($C882,'Policy Characteristics'!$C:$C,0))),"",INDEX('Policy Characteristics'!A:A,MATCH($C882,'Policy Characteristics'!$C:$C,0)))</f>
        <v>Industry</v>
      </c>
      <c r="B882" s="366" t="str">
        <f>IF(ISBLANK(INDEX('Policy Characteristics'!B:B,MATCH($C882,'Policy Characteristics'!$C:$C,0))),"",INDEX('Policy Characteristics'!B:B,MATCH($C882,'Policy Characteristics'!$C:$C,0)))</f>
        <v>Electrification</v>
      </c>
      <c r="C882" s="354" t="str">
        <f t="shared" si="41"/>
        <v>Fraction of Eligible Industrial Energy Use Shifted to Electricity</v>
      </c>
      <c r="D882" s="348" t="s">
        <v>832</v>
      </c>
      <c r="E882" t="s">
        <v>850</v>
      </c>
      <c r="F882" t="s">
        <v>833</v>
      </c>
      <c r="G882" s="253" t="s">
        <v>851</v>
      </c>
      <c r="H882" s="18">
        <v>2032</v>
      </c>
      <c r="I882" s="367" t="s">
        <v>670</v>
      </c>
      <c r="J882" s="368" t="str">
        <f>IF(ISBLANK(INDEX('Policy Characteristics'!D:D,MATCH($C882,'Policy Characteristics'!$C:$C,0))),"",INDEX('Policy Characteristics'!D:D,MATCH($C882,'Policy Characteristics'!$C:$C,0)))</f>
        <v>Electrification</v>
      </c>
      <c r="K882" s="354" t="str">
        <f>IF(ISBLANK(INDEX('Policy Characteristics'!E:E,MATCH($C882,'Policy Characteristics'!$C:$C,0))),"",INDEX('Policy Characteristics'!E:E,MATCH($C882,'Policy Characteristics'!$C:$C,0)))</f>
        <v>indst shift to electricity</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4" t="str">
        <f>IF(ISBLANK(INDEX('Policy Characteristics'!I:I,MATCH($C882,'Policy Characteristics'!$C:$C,0))),"",INDEX('Policy Characteristics'!I:I,MATCH($C882,'Policy Characteristics'!$C:$C,0)))</f>
        <v>% of fuel shifted</v>
      </c>
      <c r="P882" s="354" t="str">
        <f>IF(ISBLANK(INDEX('Policy Characteristics'!J:J,MATCH($C882,'Policy Characteristics'!$C:$C,0))),"",INDEX('Policy Characteristics'!J:J,MATCH($C882,'Policy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2" s="354" t="str">
        <f>IF(ISBLANK(INDEX('Policy Characteristics'!K:K,MATCH($C882,'Policy Characteristics'!$C:$C,0))),"",INDEX('Policy Characteristics'!K:K,MATCH($C882,'Policy Characteristics'!$C:$C,0)))</f>
        <v>industry-ag-main.html#fuel-switching</v>
      </c>
      <c r="R882" s="354" t="str">
        <f>IF(ISBLANK(INDEX('Policy Characteristics'!L:L,MATCH($C882,'Policy Characteristics'!$C:$C,0))),"",INDEX('Policy Characteristics'!L:L,MATCH($C882,'Policy Characteristics'!$C:$C,0)))</f>
        <v>industry-elec-and-hydrogen.html</v>
      </c>
    </row>
    <row r="883" spans="1:18" ht="20" customHeight="1">
      <c r="A883" s="354" t="str">
        <f>IF(ISBLANK(INDEX('Policy Characteristics'!A:A,MATCH($C883,'Policy Characteristics'!$C:$C,0))),"",INDEX('Policy Characteristics'!A:A,MATCH($C883,'Policy Characteristics'!$C:$C,0)))</f>
        <v>Industry</v>
      </c>
      <c r="B883" s="366" t="str">
        <f>IF(ISBLANK(INDEX('Policy Characteristics'!B:B,MATCH($C883,'Policy Characteristics'!$C:$C,0))),"",INDEX('Policy Characteristics'!B:B,MATCH($C883,'Policy Characteristics'!$C:$C,0)))</f>
        <v>Electrification</v>
      </c>
      <c r="C883" s="354" t="str">
        <f t="shared" si="41"/>
        <v>Fraction of Eligible Industrial Energy Use Shifted to Electricity</v>
      </c>
      <c r="D883" s="348" t="s">
        <v>832</v>
      </c>
      <c r="E883" t="s">
        <v>852</v>
      </c>
      <c r="F883" t="s">
        <v>833</v>
      </c>
      <c r="G883" s="253" t="s">
        <v>852</v>
      </c>
      <c r="H883" s="18">
        <v>2033</v>
      </c>
      <c r="I883" s="367" t="s">
        <v>670</v>
      </c>
      <c r="J883" s="368" t="str">
        <f>IF(ISBLANK(INDEX('Policy Characteristics'!D:D,MATCH($C883,'Policy Characteristics'!$C:$C,0))),"",INDEX('Policy Characteristics'!D:D,MATCH($C883,'Policy Characteristics'!$C:$C,0)))</f>
        <v>Electrification</v>
      </c>
      <c r="K883" s="354" t="str">
        <f>IF(ISBLANK(INDEX('Policy Characteristics'!E:E,MATCH($C883,'Policy Characteristics'!$C:$C,0))),"",INDEX('Policy Characteristics'!E:E,MATCH($C883,'Policy Characteristics'!$C:$C,0)))</f>
        <v>indst shift to electricity</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4" t="str">
        <f>IF(ISBLANK(INDEX('Policy Characteristics'!I:I,MATCH($C883,'Policy Characteristics'!$C:$C,0))),"",INDEX('Policy Characteristics'!I:I,MATCH($C883,'Policy Characteristics'!$C:$C,0)))</f>
        <v>% of fuel shifted</v>
      </c>
      <c r="P883" s="354" t="str">
        <f>IF(ISBLANK(INDEX('Policy Characteristics'!J:J,MATCH($C883,'Policy Characteristics'!$C:$C,0))),"",INDEX('Policy Characteristics'!J:J,MATCH($C883,'Policy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83" s="354" t="str">
        <f>IF(ISBLANK(INDEX('Policy Characteristics'!K:K,MATCH($C883,'Policy Characteristics'!$C:$C,0))),"",INDEX('Policy Characteristics'!K:K,MATCH($C883,'Policy Characteristics'!$C:$C,0)))</f>
        <v>industry-ag-main.html#fuel-switching</v>
      </c>
      <c r="R883" s="354" t="str">
        <f>IF(ISBLANK(INDEX('Policy Characteristics'!L:L,MATCH($C883,'Policy Characteristics'!$C:$C,0))),"",INDEX('Policy Characteristics'!L:L,MATCH($C883,'Policy Characteristics'!$C:$C,0)))</f>
        <v>industry-elec-and-hydrogen.html</v>
      </c>
    </row>
    <row r="884" spans="1:18" s="345" customFormat="1" ht="20" customHeight="1">
      <c r="A884" s="354" t="str">
        <f>IF(ISBLANK(INDEX('Policy Characteristics'!A:A,MATCH($C884,'Policy Characteristics'!$C:$C,0))),"",INDEX('Policy Characteristics'!A:A,MATCH($C884,'Policy Characteristics'!$C:$C,0)))</f>
        <v>Industry</v>
      </c>
      <c r="B884" s="366" t="str">
        <f>IF(ISBLANK(INDEX('Policy Characteristics'!B:B,MATCH($C884,'Policy Characteristics'!$C:$C,0))),"",INDEX('Policy Characteristics'!B:B,MATCH($C884,'Policy Characteristics'!$C:$C,0)))</f>
        <v>F-Gas Substitution</v>
      </c>
      <c r="C884" s="345" t="s">
        <v>393</v>
      </c>
      <c r="D884" s="348"/>
      <c r="E884" s="348"/>
      <c r="F884" s="348"/>
      <c r="G884" s="348"/>
      <c r="H884" s="241">
        <v>58</v>
      </c>
      <c r="I884" s="367" t="s">
        <v>670</v>
      </c>
      <c r="J884" s="368" t="str">
        <f>IF(ISBLANK(INDEX('Policy Characteristics'!D:D,MATCH($C884,'Policy Characteristics'!$C:$C,0))),"",INDEX('Policy Characteristics'!D:D,MATCH($C884,'Policy Characteristics'!$C:$C,0)))</f>
        <v>F-gas Measures</v>
      </c>
      <c r="K884" s="354" t="str">
        <f>IF(ISBLANK(INDEX('Policy Characteristics'!E:E,MATCH($C884,'Policy Characteristics'!$C:$C,0))),"",INDEX('Policy Characteristics'!E:E,MATCH($C884,'Policy Characteristics'!$C:$C,0)))</f>
        <v>indst f gas substitution</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4" t="str">
        <f>IF(ISBLANK(INDEX('Policy Characteristics'!I:I,MATCH($C884,'Policy Characteristics'!$C:$C,0))),"",INDEX('Policy Characteristics'!I:I,MATCH($C884,'Policy Characteristics'!$C:$C,0)))</f>
        <v>% of potential achieved</v>
      </c>
      <c r="P884" s="354" t="str">
        <f>IF(ISBLANK(INDEX('[1]Policy Characteristics'!J:J,MATCH($C884,'[1]Policy Characteristics'!$C:$C,0))),"",INDEX('[1]Policy Characteristics'!J:J,MATCH($C884,'[1]Policy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
      <c r="Q884" s="354" t="str">
        <f>IF(ISBLANK(INDEX('Policy Characteristics'!K:K,MATCH($C884,'Policy Characteristics'!$C:$C,0))),"",INDEX('Policy Characteristics'!K:K,MATCH($C884,'Policy Characteristics'!$C:$C,0)))</f>
        <v>industry-ag-main.html#avoid-f-gases</v>
      </c>
      <c r="R884" s="354" t="str">
        <f>IF(ISBLANK(INDEX('Policy Characteristics'!L:L,MATCH($C884,'Policy Characteristics'!$C:$C,0))),"",INDEX('Policy Characteristics'!L:L,MATCH($C884,'Policy Characteristics'!$C:$C,0)))</f>
        <v>avoid-f-gases.html</v>
      </c>
    </row>
    <row r="885" spans="1:18" s="345" customFormat="1" ht="20" customHeight="1">
      <c r="A885" s="354" t="str">
        <f>IF(ISBLANK(INDEX('Policy Characteristics'!A:A,MATCH($C885,'Policy Characteristics'!$C:$C,0))),"",INDEX('Policy Characteristics'!A:A,MATCH($C885,'Policy Characteristics'!$C:$C,0)))</f>
        <v>Industry</v>
      </c>
      <c r="B885" s="366" t="str">
        <f>IF(ISBLANK(INDEX('Policy Characteristics'!B:B,MATCH($C885,'Policy Characteristics'!$C:$C,0))),"",INDEX('Policy Characteristics'!B:B,MATCH($C885,'Policy Characteristics'!$C:$C,0)))</f>
        <v>F-Gas Destruction</v>
      </c>
      <c r="C885" s="345" t="s">
        <v>399</v>
      </c>
      <c r="D885" s="348"/>
      <c r="E885" s="348"/>
      <c r="F885" s="348"/>
      <c r="G885" s="348"/>
      <c r="H885" s="241">
        <v>510</v>
      </c>
      <c r="I885" s="367" t="s">
        <v>670</v>
      </c>
      <c r="J885" s="368" t="str">
        <f>IF(ISBLANK(INDEX('Policy Characteristics'!D:D,MATCH($C885,'Policy Characteristics'!$C:$C,0))),"",INDEX('Policy Characteristics'!D:D,MATCH($C885,'Policy Characteristics'!$C:$C,0)))</f>
        <v>F-gas Measures</v>
      </c>
      <c r="K885" s="354" t="str">
        <f>IF(ISBLANK(INDEX('Policy Characteristics'!E:E,MATCH($C885,'Policy Characteristics'!$C:$C,0))),"",INDEX('Policy Characteristics'!E:E,MATCH($C885,'Policy Characteristics'!$C:$C,0)))</f>
        <v>indst f gas destruction</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4" t="str">
        <f>IF(ISBLANK(INDEX('Policy Characteristics'!I:I,MATCH($C885,'Policy Characteristics'!$C:$C,0))),"",INDEX('Policy Characteristics'!I:I,MATCH($C885,'Policy Characteristics'!$C:$C,0)))</f>
        <v>% of potential achieved</v>
      </c>
      <c r="P885" s="354" t="str">
        <f>IF(ISBLANK(INDEX('[1]Policy Characteristics'!J:J,MATCH($C885,'[1]Policy Characteristics'!$C:$C,0))),"",INDEX('[1]Policy Characteristics'!J:J,MATCH($C885,'[1]Policy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42.6 MMT CO₂e of F-gases in 2021. If this policy lever is set to 100% in 2050, approximately 54 MMT CO₂e of emissions are reduced.</v>
      </c>
      <c r="Q885" s="354" t="str">
        <f>IF(ISBLANK(INDEX('Policy Characteristics'!K:K,MATCH($C885,'Policy Characteristics'!$C:$C,0))),"",INDEX('Policy Characteristics'!K:K,MATCH($C885,'Policy Characteristics'!$C:$C,0)))</f>
        <v>industry-ag-main.html#avoid-f-gases</v>
      </c>
      <c r="R885" s="354" t="str">
        <f>IF(ISBLANK(INDEX('Policy Characteristics'!L:L,MATCH($C885,'Policy Characteristics'!$C:$C,0))),"",INDEX('Policy Characteristics'!L:L,MATCH($C885,'Policy Characteristics'!$C:$C,0)))</f>
        <v>avoid-f-gases.html</v>
      </c>
    </row>
    <row r="886" spans="1:18" s="345" customFormat="1" ht="20" customHeight="1">
      <c r="A886" s="354" t="str">
        <f>IF(ISBLANK(INDEX('Policy Characteristics'!A:A,MATCH($C886,'Policy Characteristics'!$C:$C,0))),"",INDEX('Policy Characteristics'!A:A,MATCH($C886,'Policy Characteristics'!$C:$C,0)))</f>
        <v>Industry</v>
      </c>
      <c r="B886" s="366" t="str">
        <f>IF(ISBLANK(INDEX('Policy Characteristics'!B:B,MATCH($C886,'Policy Characteristics'!$C:$C,0))),"",INDEX('Policy Characteristics'!B:B,MATCH($C886,'Policy Characteristics'!$C:$C,0)))</f>
        <v>F-Gas Recovery</v>
      </c>
      <c r="C886" s="345" t="s">
        <v>402</v>
      </c>
      <c r="D886" s="348"/>
      <c r="E886" s="348"/>
      <c r="F886" s="348"/>
      <c r="G886" s="348"/>
      <c r="H886" s="241">
        <v>511</v>
      </c>
      <c r="I886" s="367" t="s">
        <v>670</v>
      </c>
      <c r="J886" s="368" t="str">
        <f>IF(ISBLANK(INDEX('Policy Characteristics'!D:D,MATCH($C886,'Policy Characteristics'!$C:$C,0))),"",INDEX('Policy Characteristics'!D:D,MATCH($C886,'Policy Characteristics'!$C:$C,0)))</f>
        <v>F-gas Measures</v>
      </c>
      <c r="K886" s="354" t="str">
        <f>IF(ISBLANK(INDEX('Policy Characteristics'!E:E,MATCH($C886,'Policy Characteristics'!$C:$C,0))),"",INDEX('Policy Characteristics'!E:E,MATCH($C886,'Policy Characteristics'!$C:$C,0)))</f>
        <v>indst f gas recovery</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4" t="str">
        <f>IF(ISBLANK(INDEX('Policy Characteristics'!I:I,MATCH($C886,'Policy Characteristics'!$C:$C,0))),"",INDEX('Policy Characteristics'!I:I,MATCH($C886,'Policy Characteristics'!$C:$C,0)))</f>
        <v>% of potential achieved</v>
      </c>
      <c r="P886" s="354" t="str">
        <f>IF(ISBLANK(INDEX('[1]Policy Characteristics'!J:J,MATCH($C886,'[1]Policy Characteristics'!$C:$C,0))),"",INDEX('[1]Policy Characteristics'!J:J,MATCH($C886,'[1]Policy Characteristics'!$C:$C,0)))</f>
        <v>**Description:** This policy reduces emissions of high-GWP, fluorinated gases (F-gases) by recovering F-gases from equipment at the end of its service life and destroying or recycling those F-gases. // **Guidance for setting values:** This dataset is based on the global non-CO₂ mitigation potential (MAC) dataset developed by the U.S. EPA. South Korea is estimated to emit approximately 42.6 MMT CO₂e of F-gases in 2021. If this policy lever is set to 100% in 2050, approximately 5.9 MMT CO₂e of emissions are reduced.</v>
      </c>
      <c r="Q886" s="354" t="str">
        <f>IF(ISBLANK(INDEX('Policy Characteristics'!K:K,MATCH($C886,'Policy Characteristics'!$C:$C,0))),"",INDEX('Policy Characteristics'!K:K,MATCH($C886,'Policy Characteristics'!$C:$C,0)))</f>
        <v>industry-ag-main.html#avoid-f-gases</v>
      </c>
      <c r="R886" s="354" t="str">
        <f>IF(ISBLANK(INDEX('Policy Characteristics'!L:L,MATCH($C886,'Policy Characteristics'!$C:$C,0))),"",INDEX('Policy Characteristics'!L:L,MATCH($C886,'Policy Characteristics'!$C:$C,0)))</f>
        <v>avoid-f-gases.html</v>
      </c>
    </row>
    <row r="887" spans="1:18" s="345" customFormat="1" ht="20" customHeight="1">
      <c r="A887" s="354" t="str">
        <f>IF(ISBLANK(INDEX('Policy Characteristics'!A:A,MATCH($C887,'Policy Characteristics'!$C:$C,0))),"",INDEX('Policy Characteristics'!A:A,MATCH($C887,'Policy Characteristics'!$C:$C,0)))</f>
        <v>Industry</v>
      </c>
      <c r="B887" s="366" t="str">
        <f>IF(ISBLANK(INDEX('Policy Characteristics'!B:B,MATCH($C887,'Policy Characteristics'!$C:$C,0))),"",INDEX('Policy Characteristics'!B:B,MATCH($C887,'Policy Characteristics'!$C:$C,0)))</f>
        <v>F-Gas Eqpt. Maintenance &amp; Retrofits</v>
      </c>
      <c r="C887" s="345" t="s">
        <v>405</v>
      </c>
      <c r="D887" s="348" t="s">
        <v>802</v>
      </c>
      <c r="E887" s="348"/>
      <c r="F887" t="s">
        <v>803</v>
      </c>
      <c r="G887" s="348"/>
      <c r="H887" s="241">
        <v>512</v>
      </c>
      <c r="I887" s="367" t="s">
        <v>670</v>
      </c>
      <c r="J887" s="368" t="str">
        <f>IF(ISBLANK(INDEX('Policy Characteristics'!D:D,MATCH($C887,'Policy Characteristics'!$C:$C,0))),"",INDEX('Policy Characteristics'!D:D,MATCH($C887,'Policy Characteristics'!$C:$C,0)))</f>
        <v>F-gas Measures</v>
      </c>
      <c r="K887" s="354" t="str">
        <f>IF(ISBLANK(INDEX('Policy Characteristics'!E:E,MATCH($C887,'Policy Characteristics'!$C:$C,0))),"",INDEX('Policy Characteristics'!E:E,MATCH($C887,'Policy Characteristics'!$C:$C,0)))</f>
        <v>indst f gas inspct maint retrofit</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4" t="str">
        <f>IF(ISBLANK(INDEX('Policy Characteristics'!I:I,MATCH($C887,'Policy Characteristics'!$C:$C,0))),"",INDEX('Policy Characteristics'!I:I,MATCH($C887,'Policy Characteristics'!$C:$C,0)))</f>
        <v>% of potential achieved</v>
      </c>
      <c r="P887" s="354" t="str">
        <f>IF(ISBLANK(INDEX('[1]Policy Characteristics'!J:J,MATCH($C887,'[1]Policy Characteristics'!$C:$C,0))),"",INDEX('[1]Policy Characteristics'!J:J,MATCH($C887,'[1]Policy Characteristics'!$C:$C,0)))</f>
        <v>**Description:**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v>
      </c>
      <c r="Q887" s="354" t="str">
        <f>IF(ISBLANK(INDEX('Policy Characteristics'!K:K,MATCH($C887,'Policy Characteristics'!$C:$C,0))),"",INDEX('Policy Characteristics'!K:K,MATCH($C887,'Policy Characteristics'!$C:$C,0)))</f>
        <v>industry-ag-main.html#avoid-f-gases</v>
      </c>
      <c r="R887" s="354" t="str">
        <f>IF(ISBLANK(INDEX('Policy Characteristics'!L:L,MATCH($C887,'Policy Characteristics'!$C:$C,0))),"",INDEX('Policy Characteristics'!L:L,MATCH($C887,'Policy Characteristics'!$C:$C,0)))</f>
        <v>avoid-f-gases.html</v>
      </c>
    </row>
    <row r="888" spans="1:18" s="345" customFormat="1" ht="20" customHeight="1">
      <c r="A888" s="354" t="str">
        <f>IF(ISBLANK(INDEX('Policy Characteristics'!A:A,MATCH($C888,'Policy Characteristics'!$C:$C,0))),"",INDEX('Policy Characteristics'!A:A,MATCH($C888,'Policy Characteristics'!$C:$C,0)))</f>
        <v>Industry</v>
      </c>
      <c r="B888" s="366" t="str">
        <f>IF(ISBLANK(INDEX('Policy Characteristics'!B:B,MATCH($C888,'Policy Characteristics'!$C:$C,0))),"",INDEX('Policy Characteristics'!B:B,MATCH($C888,'Policy Characteristics'!$C:$C,0)))</f>
        <v>F-Gas Eqpt. Maintenance &amp; Retrofits</v>
      </c>
      <c r="C888" s="345" t="s">
        <v>405</v>
      </c>
      <c r="D888" s="348" t="s">
        <v>812</v>
      </c>
      <c r="E888" s="348"/>
      <c r="F888" t="s">
        <v>813</v>
      </c>
      <c r="G888" s="348"/>
      <c r="H888" s="241">
        <v>1653</v>
      </c>
      <c r="I888" s="367" t="s">
        <v>670</v>
      </c>
      <c r="J888" s="368" t="str">
        <f>IF(ISBLANK(INDEX('Policy Characteristics'!D:D,MATCH($C888,'Policy Characteristics'!$C:$C,0))),"",INDEX('Policy Characteristics'!D:D,MATCH($C888,'Policy Characteristics'!$C:$C,0)))</f>
        <v>F-gas Measures</v>
      </c>
      <c r="K888" s="354" t="str">
        <f>IF(ISBLANK(INDEX('Policy Characteristics'!E:E,MATCH($C888,'Policy Characteristics'!$C:$C,0))),"",INDEX('Policy Characteristics'!E:E,MATCH($C888,'Policy Characteristics'!$C:$C,0)))</f>
        <v>indst f gas inspct maint retrofit</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4" t="str">
        <f>IF(ISBLANK(INDEX('Policy Characteristics'!I:I,MATCH($C888,'Policy Characteristics'!$C:$C,0))),"",INDEX('Policy Characteristics'!I:I,MATCH($C888,'Policy Characteristics'!$C:$C,0)))</f>
        <v>% of potential achieved</v>
      </c>
      <c r="P888" s="354" t="str">
        <f>IF(ISBLANK(INDEX('[1]Policy Characteristics'!J:J,MATCH($C888,'[1]Policy Characteristics'!$C:$C,0))),"",INDEX('[1]Policy Characteristics'!J:J,MATCH($C888,'[1]Policy Characteristics'!$C:$C,0)))</f>
        <v>**Description:** This policy reduces emissions of high-GWP, fluorinated gases (F-gases) from the industry sector by reducing leakage and losses through improved inspections, maintenance, and retrofitting of equipment. // **Guidance for setting values:** This dataset is based on the global non-CO₂ mitigation potential (MAC) dataset developed by the U.S. EPA. South Korea is estimated to emit approximately 42.6 MMT CO₂e of F-gases in 2021. If this policy lever is set to 100% in 2050, approximately 0.3 MMT CO₂e of emissions are reduced.</v>
      </c>
      <c r="Q888" s="354" t="str">
        <f>IF(ISBLANK(INDEX('Policy Characteristics'!K:K,MATCH($C888,'Policy Characteristics'!$C:$C,0))),"",INDEX('Policy Characteristics'!K:K,MATCH($C888,'Policy Characteristics'!$C:$C,0)))</f>
        <v>industry-ag-main.html#avoid-f-gases</v>
      </c>
      <c r="R888" s="354" t="str">
        <f>IF(ISBLANK(INDEX('Policy Characteristics'!L:L,MATCH($C888,'Policy Characteristics'!$C:$C,0))),"",INDEX('Policy Characteristics'!L:L,MATCH($C888,'Policy Characteristics'!$C:$C,0)))</f>
        <v>avoid-f-gases.html</v>
      </c>
    </row>
    <row r="889" spans="1:18" s="345" customFormat="1" ht="20" customHeight="1">
      <c r="A889" s="354" t="str">
        <f>IF(ISBLANK(INDEX('Policy Characteristics'!A:A,MATCH($C889,'Policy Characteristics'!$C:$C,0))),"",INDEX('Policy Characteristics'!A:A,MATCH($C889,'Policy Characteristics'!$C:$C,0)))</f>
        <v>Industry</v>
      </c>
      <c r="B889" s="366" t="str">
        <f>IF(ISBLANK(INDEX('Policy Characteristics'!B:B,MATCH($C889,'Policy Characteristics'!$C:$C,0))),"",INDEX('Policy Characteristics'!B:B,MATCH($C889,'Policy Characteristics'!$C:$C,0)))</f>
        <v>Feedstock Shifting</v>
      </c>
      <c r="C889" t="s">
        <v>408</v>
      </c>
      <c r="D889" s="253" t="s">
        <v>784</v>
      </c>
      <c r="E889" s="253" t="s">
        <v>853</v>
      </c>
      <c r="F889" t="s">
        <v>785</v>
      </c>
      <c r="G889" s="253" t="s">
        <v>854</v>
      </c>
      <c r="H889" s="241">
        <v>2460</v>
      </c>
      <c r="I889" s="367" t="s">
        <v>680</v>
      </c>
      <c r="J889" s="368" t="str">
        <f>IF(ISBLANK(INDEX('Policy Characteristics'!D:D,MATCH($C889,'Policy Characteristics'!$C:$C,0))),"",INDEX('Policy Characteristics'!D:D,MATCH($C889,'Policy Characteristics'!$C:$C,0)))</f>
        <v>Feedstock Shifting</v>
      </c>
      <c r="K889" s="354"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4" t="str">
        <f>IF(ISBLANK(INDEX('Policy Characteristics'!I:I,MATCH($C889,'Policy Characteristics'!$C:$C,0))),"",INDEX('Policy Characteristics'!I:I,MATCH($C889,'Policy Characteristics'!$C:$C,0)))</f>
        <v>% of potential achieved</v>
      </c>
      <c r="P889" s="354"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54" t="str">
        <f>IF(ISBLANK(INDEX('Policy Characteristics'!K:K,MATCH($C889,'Policy Characteristics'!$C:$C,0))),"",INDEX('Policy Characteristics'!K:K,MATCH($C889,'Policy Characteristics'!$C:$C,0)))</f>
        <v/>
      </c>
      <c r="R889" s="354" t="str">
        <f>IF(ISBLANK(INDEX('Policy Characteristics'!L:L,MATCH($C889,'Policy Characteristics'!$C:$C,0))),"",INDEX('Policy Characteristics'!L:L,MATCH($C889,'Policy Characteristics'!$C:$C,0)))</f>
        <v/>
      </c>
    </row>
    <row r="890" spans="1:18" s="345" customFormat="1" ht="20" customHeight="1">
      <c r="A890" s="354" t="str">
        <f>IF(ISBLANK(INDEX('Policy Characteristics'!A:A,MATCH($C890,'Policy Characteristics'!$C:$C,0))),"",INDEX('Policy Characteristics'!A:A,MATCH($C890,'Policy Characteristics'!$C:$C,0)))</f>
        <v>Industry</v>
      </c>
      <c r="B890" s="366" t="str">
        <f>IF(ISBLANK(INDEX('Policy Characteristics'!B:B,MATCH($C890,'Policy Characteristics'!$C:$C,0))),"",INDEX('Policy Characteristics'!B:B,MATCH($C890,'Policy Characteristics'!$C:$C,0)))</f>
        <v>Feedstock Shifting</v>
      </c>
      <c r="C890" s="354" t="str">
        <f>C$889</f>
        <v>Fraction of Feedstock Shifted</v>
      </c>
      <c r="D890" s="253" t="s">
        <v>784</v>
      </c>
      <c r="E890" s="253" t="s">
        <v>855</v>
      </c>
      <c r="F890" t="s">
        <v>785</v>
      </c>
      <c r="G890" s="253" t="s">
        <v>856</v>
      </c>
      <c r="H890" s="241">
        <v>2461</v>
      </c>
      <c r="I890" s="367" t="s">
        <v>680</v>
      </c>
      <c r="J890" s="368" t="str">
        <f>IF(ISBLANK(INDEX('Policy Characteristics'!D:D,MATCH($C890,'Policy Characteristics'!$C:$C,0))),"",INDEX('Policy Characteristics'!D:D,MATCH($C890,'Policy Characteristics'!$C:$C,0)))</f>
        <v>Feedstock Shifting</v>
      </c>
      <c r="K890" s="354"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4" t="str">
        <f>IF(ISBLANK(INDEX('Policy Characteristics'!I:I,MATCH($C890,'Policy Characteristics'!$C:$C,0))),"",INDEX('Policy Characteristics'!I:I,MATCH($C890,'Policy Characteristics'!$C:$C,0)))</f>
        <v>% of potential achieved</v>
      </c>
      <c r="P890" s="354"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4" t="str">
        <f>IF(ISBLANK(INDEX('Policy Characteristics'!K:K,MATCH($C890,'Policy Characteristics'!$C:$C,0))),"",INDEX('Policy Characteristics'!K:K,MATCH($C890,'Policy Characteristics'!$C:$C,0)))</f>
        <v/>
      </c>
      <c r="R890" s="354" t="str">
        <f>IF(ISBLANK(INDEX('Policy Characteristics'!L:L,MATCH($C890,'Policy Characteristics'!$C:$C,0))),"",INDEX('Policy Characteristics'!L:L,MATCH($C890,'Policy Characteristics'!$C:$C,0)))</f>
        <v/>
      </c>
    </row>
    <row r="891" spans="1:18" s="345" customFormat="1" ht="20" customHeight="1">
      <c r="A891" s="354" t="str">
        <f>IF(ISBLANK(INDEX('Policy Characteristics'!A:A,MATCH($C891,'Policy Characteristics'!$C:$C,0))),"",INDEX('Policy Characteristics'!A:A,MATCH($C891,'Policy Characteristics'!$C:$C,0)))</f>
        <v>Industry</v>
      </c>
      <c r="B891" s="366" t="str">
        <f>IF(ISBLANK(INDEX('Policy Characteristics'!B:B,MATCH($C891,'Policy Characteristics'!$C:$C,0))),"",INDEX('Policy Characteristics'!B:B,MATCH($C891,'Policy Characteristics'!$C:$C,0)))</f>
        <v>Feedstock Shifting</v>
      </c>
      <c r="C891" s="354" t="str">
        <f t="shared" ref="C891:C954" si="42">C$889</f>
        <v>Fraction of Feedstock Shifted</v>
      </c>
      <c r="D891" s="253" t="s">
        <v>784</v>
      </c>
      <c r="E891" s="253" t="s">
        <v>857</v>
      </c>
      <c r="F891" t="s">
        <v>785</v>
      </c>
      <c r="G891" s="253" t="s">
        <v>858</v>
      </c>
      <c r="H891" s="241">
        <v>2462</v>
      </c>
      <c r="I891" s="367" t="s">
        <v>680</v>
      </c>
      <c r="J891" s="368" t="str">
        <f>IF(ISBLANK(INDEX('Policy Characteristics'!D:D,MATCH($C891,'Policy Characteristics'!$C:$C,0))),"",INDEX('Policy Characteristics'!D:D,MATCH($C891,'Policy Characteristics'!$C:$C,0)))</f>
        <v>Feedstock Shifting</v>
      </c>
      <c r="K891" s="354"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4" t="str">
        <f>IF(ISBLANK(INDEX('Policy Characteristics'!I:I,MATCH($C891,'Policy Characteristics'!$C:$C,0))),"",INDEX('Policy Characteristics'!I:I,MATCH($C891,'Policy Characteristics'!$C:$C,0)))</f>
        <v>% of potential achieved</v>
      </c>
      <c r="P891" s="354"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4" t="str">
        <f>IF(ISBLANK(INDEX('Policy Characteristics'!K:K,MATCH($C891,'Policy Characteristics'!$C:$C,0))),"",INDEX('Policy Characteristics'!K:K,MATCH($C891,'Policy Characteristics'!$C:$C,0)))</f>
        <v/>
      </c>
      <c r="R891" s="354" t="str">
        <f>IF(ISBLANK(INDEX('Policy Characteristics'!L:L,MATCH($C891,'Policy Characteristics'!$C:$C,0))),"",INDEX('Policy Characteristics'!L:L,MATCH($C891,'Policy Characteristics'!$C:$C,0)))</f>
        <v/>
      </c>
    </row>
    <row r="892" spans="1:18" s="345" customFormat="1" ht="20" customHeight="1">
      <c r="A892" s="354" t="str">
        <f>IF(ISBLANK(INDEX('Policy Characteristics'!A:A,MATCH($C892,'Policy Characteristics'!$C:$C,0))),"",INDEX('Policy Characteristics'!A:A,MATCH($C892,'Policy Characteristics'!$C:$C,0)))</f>
        <v>Industry</v>
      </c>
      <c r="B892" s="366" t="str">
        <f>IF(ISBLANK(INDEX('Policy Characteristics'!B:B,MATCH($C892,'Policy Characteristics'!$C:$C,0))),"",INDEX('Policy Characteristics'!B:B,MATCH($C892,'Policy Characteristics'!$C:$C,0)))</f>
        <v>Feedstock Shifting</v>
      </c>
      <c r="C892" s="354" t="str">
        <f t="shared" si="42"/>
        <v>Fraction of Feedstock Shifted</v>
      </c>
      <c r="D892" s="253" t="s">
        <v>784</v>
      </c>
      <c r="E892" s="253" t="s">
        <v>859</v>
      </c>
      <c r="F892" t="s">
        <v>785</v>
      </c>
      <c r="G892" s="253" t="s">
        <v>860</v>
      </c>
      <c r="H892" s="241">
        <v>2463</v>
      </c>
      <c r="I892" s="367" t="s">
        <v>680</v>
      </c>
      <c r="J892" s="368" t="str">
        <f>IF(ISBLANK(INDEX('Policy Characteristics'!D:D,MATCH($C892,'Policy Characteristics'!$C:$C,0))),"",INDEX('Policy Characteristics'!D:D,MATCH($C892,'Policy Characteristics'!$C:$C,0)))</f>
        <v>Feedstock Shifting</v>
      </c>
      <c r="K892" s="354"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4" t="str">
        <f>IF(ISBLANK(INDEX('Policy Characteristics'!I:I,MATCH($C892,'Policy Characteristics'!$C:$C,0))),"",INDEX('Policy Characteristics'!I:I,MATCH($C892,'Policy Characteristics'!$C:$C,0)))</f>
        <v>% of potential achieved</v>
      </c>
      <c r="P892" s="354"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4" t="str">
        <f>IF(ISBLANK(INDEX('Policy Characteristics'!K:K,MATCH($C892,'Policy Characteristics'!$C:$C,0))),"",INDEX('Policy Characteristics'!K:K,MATCH($C892,'Policy Characteristics'!$C:$C,0)))</f>
        <v/>
      </c>
      <c r="R892" s="354" t="str">
        <f>IF(ISBLANK(INDEX('Policy Characteristics'!L:L,MATCH($C892,'Policy Characteristics'!$C:$C,0))),"",INDEX('Policy Characteristics'!L:L,MATCH($C892,'Policy Characteristics'!$C:$C,0)))</f>
        <v/>
      </c>
    </row>
    <row r="893" spans="1:18" s="345" customFormat="1" ht="20" customHeight="1">
      <c r="A893" s="354" t="str">
        <f>IF(ISBLANK(INDEX('Policy Characteristics'!A:A,MATCH($C893,'Policy Characteristics'!$C:$C,0))),"",INDEX('Policy Characteristics'!A:A,MATCH($C893,'Policy Characteristics'!$C:$C,0)))</f>
        <v>Industry</v>
      </c>
      <c r="B893" s="366" t="str">
        <f>IF(ISBLANK(INDEX('Policy Characteristics'!B:B,MATCH($C893,'Policy Characteristics'!$C:$C,0))),"",INDEX('Policy Characteristics'!B:B,MATCH($C893,'Policy Characteristics'!$C:$C,0)))</f>
        <v>Feedstock Shifting</v>
      </c>
      <c r="C893" s="354" t="str">
        <f t="shared" si="42"/>
        <v>Fraction of Feedstock Shifted</v>
      </c>
      <c r="D893" s="253" t="s">
        <v>784</v>
      </c>
      <c r="E893" s="253" t="s">
        <v>861</v>
      </c>
      <c r="F893" t="s">
        <v>785</v>
      </c>
      <c r="G893" s="253" t="s">
        <v>862</v>
      </c>
      <c r="H893" s="241">
        <v>2464</v>
      </c>
      <c r="I893" s="367" t="s">
        <v>680</v>
      </c>
      <c r="J893" s="368" t="str">
        <f>IF(ISBLANK(INDEX('Policy Characteristics'!D:D,MATCH($C893,'Policy Characteristics'!$C:$C,0))),"",INDEX('Policy Characteristics'!D:D,MATCH($C893,'Policy Characteristics'!$C:$C,0)))</f>
        <v>Feedstock Shifting</v>
      </c>
      <c r="K893" s="354"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4" t="str">
        <f>IF(ISBLANK(INDEX('Policy Characteristics'!I:I,MATCH($C893,'Policy Characteristics'!$C:$C,0))),"",INDEX('Policy Characteristics'!I:I,MATCH($C893,'Policy Characteristics'!$C:$C,0)))</f>
        <v>% of potential achieved</v>
      </c>
      <c r="P893" s="354"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4" t="str">
        <f>IF(ISBLANK(INDEX('Policy Characteristics'!K:K,MATCH($C893,'Policy Characteristics'!$C:$C,0))),"",INDEX('Policy Characteristics'!K:K,MATCH($C893,'Policy Characteristics'!$C:$C,0)))</f>
        <v/>
      </c>
      <c r="R893" s="354" t="str">
        <f>IF(ISBLANK(INDEX('Policy Characteristics'!L:L,MATCH($C893,'Policy Characteristics'!$C:$C,0))),"",INDEX('Policy Characteristics'!L:L,MATCH($C893,'Policy Characteristics'!$C:$C,0)))</f>
        <v/>
      </c>
    </row>
    <row r="894" spans="1:18" s="345" customFormat="1" ht="20" customHeight="1">
      <c r="A894" s="354" t="str">
        <f>IF(ISBLANK(INDEX('Policy Characteristics'!A:A,MATCH($C894,'Policy Characteristics'!$C:$C,0))),"",INDEX('Policy Characteristics'!A:A,MATCH($C894,'Policy Characteristics'!$C:$C,0)))</f>
        <v>Industry</v>
      </c>
      <c r="B894" s="366" t="str">
        <f>IF(ISBLANK(INDEX('Policy Characteristics'!B:B,MATCH($C894,'Policy Characteristics'!$C:$C,0))),"",INDEX('Policy Characteristics'!B:B,MATCH($C894,'Policy Characteristics'!$C:$C,0)))</f>
        <v>Feedstock Shifting</v>
      </c>
      <c r="C894" s="354" t="str">
        <f t="shared" si="42"/>
        <v>Fraction of Feedstock Shifted</v>
      </c>
      <c r="D894" s="253" t="s">
        <v>784</v>
      </c>
      <c r="E894" s="253" t="s">
        <v>863</v>
      </c>
      <c r="F894" t="s">
        <v>785</v>
      </c>
      <c r="G894" s="253" t="s">
        <v>864</v>
      </c>
      <c r="H894" s="241">
        <v>2465</v>
      </c>
      <c r="I894" s="367" t="s">
        <v>680</v>
      </c>
      <c r="J894" s="368" t="str">
        <f>IF(ISBLANK(INDEX('Policy Characteristics'!D:D,MATCH($C894,'Policy Characteristics'!$C:$C,0))),"",INDEX('Policy Characteristics'!D:D,MATCH($C894,'Policy Characteristics'!$C:$C,0)))</f>
        <v>Feedstock Shifting</v>
      </c>
      <c r="K894" s="354"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4" t="str">
        <f>IF(ISBLANK(INDEX('Policy Characteristics'!I:I,MATCH($C894,'Policy Characteristics'!$C:$C,0))),"",INDEX('Policy Characteristics'!I:I,MATCH($C894,'Policy Characteristics'!$C:$C,0)))</f>
        <v>% of potential achieved</v>
      </c>
      <c r="P894" s="354"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4" t="str">
        <f>IF(ISBLANK(INDEX('Policy Characteristics'!K:K,MATCH($C894,'Policy Characteristics'!$C:$C,0))),"",INDEX('Policy Characteristics'!K:K,MATCH($C894,'Policy Characteristics'!$C:$C,0)))</f>
        <v/>
      </c>
      <c r="R894" s="354" t="str">
        <f>IF(ISBLANK(INDEX('Policy Characteristics'!L:L,MATCH($C894,'Policy Characteristics'!$C:$C,0))),"",INDEX('Policy Characteristics'!L:L,MATCH($C894,'Policy Characteristics'!$C:$C,0)))</f>
        <v/>
      </c>
    </row>
    <row r="895" spans="1:18" s="345" customFormat="1" ht="20" customHeight="1">
      <c r="A895" s="354" t="str">
        <f>IF(ISBLANK(INDEX('Policy Characteristics'!A:A,MATCH($C895,'Policy Characteristics'!$C:$C,0))),"",INDEX('Policy Characteristics'!A:A,MATCH($C895,'Policy Characteristics'!$C:$C,0)))</f>
        <v>Industry</v>
      </c>
      <c r="B895" s="366" t="str">
        <f>IF(ISBLANK(INDEX('Policy Characteristics'!B:B,MATCH($C895,'Policy Characteristics'!$C:$C,0))),"",INDEX('Policy Characteristics'!B:B,MATCH($C895,'Policy Characteristics'!$C:$C,0)))</f>
        <v>Feedstock Shifting</v>
      </c>
      <c r="C895" s="354" t="str">
        <f t="shared" si="42"/>
        <v>Fraction of Feedstock Shifted</v>
      </c>
      <c r="D895" s="253" t="s">
        <v>784</v>
      </c>
      <c r="E895" s="253" t="s">
        <v>865</v>
      </c>
      <c r="F895" t="s">
        <v>785</v>
      </c>
      <c r="G895" s="253" t="s">
        <v>866</v>
      </c>
      <c r="H895" s="241">
        <v>2466</v>
      </c>
      <c r="I895" s="367" t="s">
        <v>680</v>
      </c>
      <c r="J895" s="368" t="str">
        <f>IF(ISBLANK(INDEX('Policy Characteristics'!D:D,MATCH($C895,'Policy Characteristics'!$C:$C,0))),"",INDEX('Policy Characteristics'!D:D,MATCH($C895,'Policy Characteristics'!$C:$C,0)))</f>
        <v>Feedstock Shifting</v>
      </c>
      <c r="K895" s="354"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4" t="str">
        <f>IF(ISBLANK(INDEX('Policy Characteristics'!I:I,MATCH($C895,'Policy Characteristics'!$C:$C,0))),"",INDEX('Policy Characteristics'!I:I,MATCH($C895,'Policy Characteristics'!$C:$C,0)))</f>
        <v>% of potential achieved</v>
      </c>
      <c r="P895" s="354"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4" t="str">
        <f>IF(ISBLANK(INDEX('Policy Characteristics'!K:K,MATCH($C895,'Policy Characteristics'!$C:$C,0))),"",INDEX('Policy Characteristics'!K:K,MATCH($C895,'Policy Characteristics'!$C:$C,0)))</f>
        <v/>
      </c>
      <c r="R895" s="354" t="str">
        <f>IF(ISBLANK(INDEX('Policy Characteristics'!L:L,MATCH($C895,'Policy Characteristics'!$C:$C,0))),"",INDEX('Policy Characteristics'!L:L,MATCH($C895,'Policy Characteristics'!$C:$C,0)))</f>
        <v/>
      </c>
    </row>
    <row r="896" spans="1:18" s="345" customFormat="1" ht="20" customHeight="1">
      <c r="A896" s="354" t="str">
        <f>IF(ISBLANK(INDEX('Policy Characteristics'!A:A,MATCH($C896,'Policy Characteristics'!$C:$C,0))),"",INDEX('Policy Characteristics'!A:A,MATCH($C896,'Policy Characteristics'!$C:$C,0)))</f>
        <v>Industry</v>
      </c>
      <c r="B896" s="366" t="str">
        <f>IF(ISBLANK(INDEX('Policy Characteristics'!B:B,MATCH($C896,'Policy Characteristics'!$C:$C,0))),"",INDEX('Policy Characteristics'!B:B,MATCH($C896,'Policy Characteristics'!$C:$C,0)))</f>
        <v>Feedstock Shifting</v>
      </c>
      <c r="C896" s="354" t="str">
        <f t="shared" si="42"/>
        <v>Fraction of Feedstock Shifted</v>
      </c>
      <c r="D896" s="253" t="s">
        <v>784</v>
      </c>
      <c r="E896" s="253" t="s">
        <v>867</v>
      </c>
      <c r="F896" t="s">
        <v>785</v>
      </c>
      <c r="G896" s="253" t="s">
        <v>868</v>
      </c>
      <c r="H896" s="241">
        <v>2467</v>
      </c>
      <c r="I896" s="367" t="s">
        <v>680</v>
      </c>
      <c r="J896" s="368" t="str">
        <f>IF(ISBLANK(INDEX('Policy Characteristics'!D:D,MATCH($C896,'Policy Characteristics'!$C:$C,0))),"",INDEX('Policy Characteristics'!D:D,MATCH($C896,'Policy Characteristics'!$C:$C,0)))</f>
        <v>Feedstock Shifting</v>
      </c>
      <c r="K896" s="354"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4" t="str">
        <f>IF(ISBLANK(INDEX('Policy Characteristics'!I:I,MATCH($C896,'Policy Characteristics'!$C:$C,0))),"",INDEX('Policy Characteristics'!I:I,MATCH($C896,'Policy Characteristics'!$C:$C,0)))</f>
        <v>% of potential achieved</v>
      </c>
      <c r="P896" s="354"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4" t="str">
        <f>IF(ISBLANK(INDEX('Policy Characteristics'!K:K,MATCH($C896,'Policy Characteristics'!$C:$C,0))),"",INDEX('Policy Characteristics'!K:K,MATCH($C896,'Policy Characteristics'!$C:$C,0)))</f>
        <v/>
      </c>
      <c r="R896" s="354" t="str">
        <f>IF(ISBLANK(INDEX('Policy Characteristics'!L:L,MATCH($C896,'Policy Characteristics'!$C:$C,0))),"",INDEX('Policy Characteristics'!L:L,MATCH($C896,'Policy Characteristics'!$C:$C,0)))</f>
        <v/>
      </c>
    </row>
    <row r="897" spans="1:18" s="345" customFormat="1" ht="20" customHeight="1">
      <c r="A897" s="354" t="str">
        <f>IF(ISBLANK(INDEX('Policy Characteristics'!A:A,MATCH($C897,'Policy Characteristics'!$C:$C,0))),"",INDEX('Policy Characteristics'!A:A,MATCH($C897,'Policy Characteristics'!$C:$C,0)))</f>
        <v>Industry</v>
      </c>
      <c r="B897" s="366" t="str">
        <f>IF(ISBLANK(INDEX('Policy Characteristics'!B:B,MATCH($C897,'Policy Characteristics'!$C:$C,0))),"",INDEX('Policy Characteristics'!B:B,MATCH($C897,'Policy Characteristics'!$C:$C,0)))</f>
        <v>Feedstock Shifting</v>
      </c>
      <c r="C897" s="354" t="str">
        <f t="shared" si="42"/>
        <v>Fraction of Feedstock Shifted</v>
      </c>
      <c r="D897" s="253" t="s">
        <v>784</v>
      </c>
      <c r="E897" s="253" t="s">
        <v>869</v>
      </c>
      <c r="F897" t="s">
        <v>785</v>
      </c>
      <c r="G897" s="253" t="s">
        <v>870</v>
      </c>
      <c r="H897" s="241">
        <v>2468</v>
      </c>
      <c r="I897" s="367" t="s">
        <v>680</v>
      </c>
      <c r="J897" s="368" t="str">
        <f>IF(ISBLANK(INDEX('Policy Characteristics'!D:D,MATCH($C897,'Policy Characteristics'!$C:$C,0))),"",INDEX('Policy Characteristics'!D:D,MATCH($C897,'Policy Characteristics'!$C:$C,0)))</f>
        <v>Feedstock Shifting</v>
      </c>
      <c r="K897" s="354"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4" t="str">
        <f>IF(ISBLANK(INDEX('Policy Characteristics'!I:I,MATCH($C897,'Policy Characteristics'!$C:$C,0))),"",INDEX('Policy Characteristics'!I:I,MATCH($C897,'Policy Characteristics'!$C:$C,0)))</f>
        <v>% of potential achieved</v>
      </c>
      <c r="P897" s="354"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4" t="str">
        <f>IF(ISBLANK(INDEX('Policy Characteristics'!K:K,MATCH($C897,'Policy Characteristics'!$C:$C,0))),"",INDEX('Policy Characteristics'!K:K,MATCH($C897,'Policy Characteristics'!$C:$C,0)))</f>
        <v/>
      </c>
      <c r="R897" s="354" t="str">
        <f>IF(ISBLANK(INDEX('Policy Characteristics'!L:L,MATCH($C897,'Policy Characteristics'!$C:$C,0))),"",INDEX('Policy Characteristics'!L:L,MATCH($C897,'Policy Characteristics'!$C:$C,0)))</f>
        <v/>
      </c>
    </row>
    <row r="898" spans="1:18" s="345" customFormat="1" ht="20" customHeight="1">
      <c r="A898" s="354" t="str">
        <f>IF(ISBLANK(INDEX('Policy Characteristics'!A:A,MATCH($C898,'Policy Characteristics'!$C:$C,0))),"",INDEX('Policy Characteristics'!A:A,MATCH($C898,'Policy Characteristics'!$C:$C,0)))</f>
        <v>Industry</v>
      </c>
      <c r="B898" s="366" t="str">
        <f>IF(ISBLANK(INDEX('Policy Characteristics'!B:B,MATCH($C898,'Policy Characteristics'!$C:$C,0))),"",INDEX('Policy Characteristics'!B:B,MATCH($C898,'Policy Characteristics'!$C:$C,0)))</f>
        <v>Feedstock Shifting</v>
      </c>
      <c r="C898" s="354" t="str">
        <f t="shared" si="42"/>
        <v>Fraction of Feedstock Shifted</v>
      </c>
      <c r="D898" s="253" t="s">
        <v>784</v>
      </c>
      <c r="E898" s="253" t="s">
        <v>871</v>
      </c>
      <c r="F898" t="s">
        <v>785</v>
      </c>
      <c r="G898" s="253" t="s">
        <v>872</v>
      </c>
      <c r="H898" s="241">
        <v>2469</v>
      </c>
      <c r="I898" s="367" t="s">
        <v>680</v>
      </c>
      <c r="J898" s="368" t="str">
        <f>IF(ISBLANK(INDEX('Policy Characteristics'!D:D,MATCH($C898,'Policy Characteristics'!$C:$C,0))),"",INDEX('Policy Characteristics'!D:D,MATCH($C898,'Policy Characteristics'!$C:$C,0)))</f>
        <v>Feedstock Shifting</v>
      </c>
      <c r="K898" s="354"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4" t="str">
        <f>IF(ISBLANK(INDEX('Policy Characteristics'!I:I,MATCH($C898,'Policy Characteristics'!$C:$C,0))),"",INDEX('Policy Characteristics'!I:I,MATCH($C898,'Policy Characteristics'!$C:$C,0)))</f>
        <v>% of potential achieved</v>
      </c>
      <c r="P898" s="354"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4" t="str">
        <f>IF(ISBLANK(INDEX('Policy Characteristics'!K:K,MATCH($C898,'Policy Characteristics'!$C:$C,0))),"",INDEX('Policy Characteristics'!K:K,MATCH($C898,'Policy Characteristics'!$C:$C,0)))</f>
        <v/>
      </c>
      <c r="R898" s="354" t="str">
        <f>IF(ISBLANK(INDEX('Policy Characteristics'!L:L,MATCH($C898,'Policy Characteristics'!$C:$C,0))),"",INDEX('Policy Characteristics'!L:L,MATCH($C898,'Policy Characteristics'!$C:$C,0)))</f>
        <v/>
      </c>
    </row>
    <row r="899" spans="1:18" s="345" customFormat="1" ht="20" customHeight="1">
      <c r="A899" s="354" t="str">
        <f>IF(ISBLANK(INDEX('Policy Characteristics'!A:A,MATCH($C899,'Policy Characteristics'!$C:$C,0))),"",INDEX('Policy Characteristics'!A:A,MATCH($C899,'Policy Characteristics'!$C:$C,0)))</f>
        <v>Industry</v>
      </c>
      <c r="B899" s="366" t="str">
        <f>IF(ISBLANK(INDEX('Policy Characteristics'!B:B,MATCH($C899,'Policy Characteristics'!$C:$C,0))),"",INDEX('Policy Characteristics'!B:B,MATCH($C899,'Policy Characteristics'!$C:$C,0)))</f>
        <v>Feedstock Shifting</v>
      </c>
      <c r="C899" s="354" t="str">
        <f t="shared" si="42"/>
        <v>Fraction of Feedstock Shifted</v>
      </c>
      <c r="D899" s="348" t="s">
        <v>786</v>
      </c>
      <c r="E899" s="253" t="s">
        <v>853</v>
      </c>
      <c r="F899" t="s">
        <v>787</v>
      </c>
      <c r="G899" s="253" t="s">
        <v>854</v>
      </c>
      <c r="H899" s="241">
        <v>2470</v>
      </c>
      <c r="I899" s="367" t="s">
        <v>680</v>
      </c>
      <c r="J899" s="368" t="str">
        <f>IF(ISBLANK(INDEX('Policy Characteristics'!D:D,MATCH($C899,'Policy Characteristics'!$C:$C,0))),"",INDEX('Policy Characteristics'!D:D,MATCH($C899,'Policy Characteristics'!$C:$C,0)))</f>
        <v>Feedstock Shifting</v>
      </c>
      <c r="K899" s="354"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4" t="str">
        <f>IF(ISBLANK(INDEX('Policy Characteristics'!I:I,MATCH($C899,'Policy Characteristics'!$C:$C,0))),"",INDEX('Policy Characteristics'!I:I,MATCH($C899,'Policy Characteristics'!$C:$C,0)))</f>
        <v>% of potential achieved</v>
      </c>
      <c r="P899" s="354"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4" t="str">
        <f>IF(ISBLANK(INDEX('Policy Characteristics'!K:K,MATCH($C899,'Policy Characteristics'!$C:$C,0))),"",INDEX('Policy Characteristics'!K:K,MATCH($C899,'Policy Characteristics'!$C:$C,0)))</f>
        <v/>
      </c>
      <c r="R899" s="354" t="str">
        <f>IF(ISBLANK(INDEX('Policy Characteristics'!L:L,MATCH($C899,'Policy Characteristics'!$C:$C,0))),"",INDEX('Policy Characteristics'!L:L,MATCH($C899,'Policy Characteristics'!$C:$C,0)))</f>
        <v/>
      </c>
    </row>
    <row r="900" spans="1:18" s="345" customFormat="1" ht="20" customHeight="1">
      <c r="A900" s="354" t="str">
        <f>IF(ISBLANK(INDEX('Policy Characteristics'!A:A,MATCH($C900,'Policy Characteristics'!$C:$C,0))),"",INDEX('Policy Characteristics'!A:A,MATCH($C900,'Policy Characteristics'!$C:$C,0)))</f>
        <v>Industry</v>
      </c>
      <c r="B900" s="366" t="str">
        <f>IF(ISBLANK(INDEX('Policy Characteristics'!B:B,MATCH($C900,'Policy Characteristics'!$C:$C,0))),"",INDEX('Policy Characteristics'!B:B,MATCH($C900,'Policy Characteristics'!$C:$C,0)))</f>
        <v>Feedstock Shifting</v>
      </c>
      <c r="C900" s="354" t="str">
        <f t="shared" si="42"/>
        <v>Fraction of Feedstock Shifted</v>
      </c>
      <c r="D900" s="348" t="s">
        <v>786</v>
      </c>
      <c r="E900" s="253" t="s">
        <v>855</v>
      </c>
      <c r="F900" t="s">
        <v>787</v>
      </c>
      <c r="G900" s="253" t="s">
        <v>856</v>
      </c>
      <c r="H900" s="241">
        <v>2471</v>
      </c>
      <c r="I900" s="367" t="s">
        <v>680</v>
      </c>
      <c r="J900" s="368" t="str">
        <f>IF(ISBLANK(INDEX('Policy Characteristics'!D:D,MATCH($C900,'Policy Characteristics'!$C:$C,0))),"",INDEX('Policy Characteristics'!D:D,MATCH($C900,'Policy Characteristics'!$C:$C,0)))</f>
        <v>Feedstock Shifting</v>
      </c>
      <c r="K900" s="354"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4" t="str">
        <f>IF(ISBLANK(INDEX('Policy Characteristics'!I:I,MATCH($C900,'Policy Characteristics'!$C:$C,0))),"",INDEX('Policy Characteristics'!I:I,MATCH($C900,'Policy Characteristics'!$C:$C,0)))</f>
        <v>% of potential achieved</v>
      </c>
      <c r="P900" s="354"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4" t="str">
        <f>IF(ISBLANK(INDEX('Policy Characteristics'!K:K,MATCH($C900,'Policy Characteristics'!$C:$C,0))),"",INDEX('Policy Characteristics'!K:K,MATCH($C900,'Policy Characteristics'!$C:$C,0)))</f>
        <v/>
      </c>
      <c r="R900" s="354" t="str">
        <f>IF(ISBLANK(INDEX('Policy Characteristics'!L:L,MATCH($C900,'Policy Characteristics'!$C:$C,0))),"",INDEX('Policy Characteristics'!L:L,MATCH($C900,'Policy Characteristics'!$C:$C,0)))</f>
        <v/>
      </c>
    </row>
    <row r="901" spans="1:18" s="345" customFormat="1" ht="20" customHeight="1">
      <c r="A901" s="354" t="str">
        <f>IF(ISBLANK(INDEX('Policy Characteristics'!A:A,MATCH($C901,'Policy Characteristics'!$C:$C,0))),"",INDEX('Policy Characteristics'!A:A,MATCH($C901,'Policy Characteristics'!$C:$C,0)))</f>
        <v>Industry</v>
      </c>
      <c r="B901" s="366" t="str">
        <f>IF(ISBLANK(INDEX('Policy Characteristics'!B:B,MATCH($C901,'Policy Characteristics'!$C:$C,0))),"",INDEX('Policy Characteristics'!B:B,MATCH($C901,'Policy Characteristics'!$C:$C,0)))</f>
        <v>Feedstock Shifting</v>
      </c>
      <c r="C901" s="354" t="str">
        <f t="shared" si="42"/>
        <v>Fraction of Feedstock Shifted</v>
      </c>
      <c r="D901" s="348" t="s">
        <v>786</v>
      </c>
      <c r="E901" s="253" t="s">
        <v>857</v>
      </c>
      <c r="F901" t="s">
        <v>787</v>
      </c>
      <c r="G901" s="253" t="s">
        <v>858</v>
      </c>
      <c r="H901" s="241">
        <v>2472</v>
      </c>
      <c r="I901" s="367" t="s">
        <v>680</v>
      </c>
      <c r="J901" s="368" t="str">
        <f>IF(ISBLANK(INDEX('Policy Characteristics'!D:D,MATCH($C901,'Policy Characteristics'!$C:$C,0))),"",INDEX('Policy Characteristics'!D:D,MATCH($C901,'Policy Characteristics'!$C:$C,0)))</f>
        <v>Feedstock Shifting</v>
      </c>
      <c r="K901" s="354"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4" t="str">
        <f>IF(ISBLANK(INDEX('Policy Characteristics'!I:I,MATCH($C901,'Policy Characteristics'!$C:$C,0))),"",INDEX('Policy Characteristics'!I:I,MATCH($C901,'Policy Characteristics'!$C:$C,0)))</f>
        <v>% of potential achieved</v>
      </c>
      <c r="P901" s="354"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4" t="str">
        <f>IF(ISBLANK(INDEX('Policy Characteristics'!K:K,MATCH($C901,'Policy Characteristics'!$C:$C,0))),"",INDEX('Policy Characteristics'!K:K,MATCH($C901,'Policy Characteristics'!$C:$C,0)))</f>
        <v/>
      </c>
      <c r="R901" s="354" t="str">
        <f>IF(ISBLANK(INDEX('Policy Characteristics'!L:L,MATCH($C901,'Policy Characteristics'!$C:$C,0))),"",INDEX('Policy Characteristics'!L:L,MATCH($C901,'Policy Characteristics'!$C:$C,0)))</f>
        <v/>
      </c>
    </row>
    <row r="902" spans="1:18" s="345" customFormat="1" ht="20" customHeight="1">
      <c r="A902" s="354" t="str">
        <f>IF(ISBLANK(INDEX('Policy Characteristics'!A:A,MATCH($C902,'Policy Characteristics'!$C:$C,0))),"",INDEX('Policy Characteristics'!A:A,MATCH($C902,'Policy Characteristics'!$C:$C,0)))</f>
        <v>Industry</v>
      </c>
      <c r="B902" s="366" t="str">
        <f>IF(ISBLANK(INDEX('Policy Characteristics'!B:B,MATCH($C902,'Policy Characteristics'!$C:$C,0))),"",INDEX('Policy Characteristics'!B:B,MATCH($C902,'Policy Characteristics'!$C:$C,0)))</f>
        <v>Feedstock Shifting</v>
      </c>
      <c r="C902" s="354" t="str">
        <f t="shared" si="42"/>
        <v>Fraction of Feedstock Shifted</v>
      </c>
      <c r="D902" s="348" t="s">
        <v>786</v>
      </c>
      <c r="E902" s="253" t="s">
        <v>859</v>
      </c>
      <c r="F902" t="s">
        <v>787</v>
      </c>
      <c r="G902" s="253" t="s">
        <v>860</v>
      </c>
      <c r="H902" s="241">
        <v>2473</v>
      </c>
      <c r="I902" s="367" t="s">
        <v>680</v>
      </c>
      <c r="J902" s="368" t="str">
        <f>IF(ISBLANK(INDEX('Policy Characteristics'!D:D,MATCH($C902,'Policy Characteristics'!$C:$C,0))),"",INDEX('Policy Characteristics'!D:D,MATCH($C902,'Policy Characteristics'!$C:$C,0)))</f>
        <v>Feedstock Shifting</v>
      </c>
      <c r="K902" s="354"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4" t="str">
        <f>IF(ISBLANK(INDEX('Policy Characteristics'!I:I,MATCH($C902,'Policy Characteristics'!$C:$C,0))),"",INDEX('Policy Characteristics'!I:I,MATCH($C902,'Policy Characteristics'!$C:$C,0)))</f>
        <v>% of potential achieved</v>
      </c>
      <c r="P902" s="354"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4" t="str">
        <f>IF(ISBLANK(INDEX('Policy Characteristics'!K:K,MATCH($C902,'Policy Characteristics'!$C:$C,0))),"",INDEX('Policy Characteristics'!K:K,MATCH($C902,'Policy Characteristics'!$C:$C,0)))</f>
        <v/>
      </c>
      <c r="R902" s="354" t="str">
        <f>IF(ISBLANK(INDEX('Policy Characteristics'!L:L,MATCH($C902,'Policy Characteristics'!$C:$C,0))),"",INDEX('Policy Characteristics'!L:L,MATCH($C902,'Policy Characteristics'!$C:$C,0)))</f>
        <v/>
      </c>
    </row>
    <row r="903" spans="1:18" s="345" customFormat="1" ht="20" customHeight="1">
      <c r="A903" s="354" t="str">
        <f>IF(ISBLANK(INDEX('Policy Characteristics'!A:A,MATCH($C903,'Policy Characteristics'!$C:$C,0))),"",INDEX('Policy Characteristics'!A:A,MATCH($C903,'Policy Characteristics'!$C:$C,0)))</f>
        <v>Industry</v>
      </c>
      <c r="B903" s="366" t="str">
        <f>IF(ISBLANK(INDEX('Policy Characteristics'!B:B,MATCH($C903,'Policy Characteristics'!$C:$C,0))),"",INDEX('Policy Characteristics'!B:B,MATCH($C903,'Policy Characteristics'!$C:$C,0)))</f>
        <v>Feedstock Shifting</v>
      </c>
      <c r="C903" s="354" t="str">
        <f t="shared" si="42"/>
        <v>Fraction of Feedstock Shifted</v>
      </c>
      <c r="D903" s="348" t="s">
        <v>786</v>
      </c>
      <c r="E903" s="253" t="s">
        <v>861</v>
      </c>
      <c r="F903" t="s">
        <v>787</v>
      </c>
      <c r="G903" s="253" t="s">
        <v>862</v>
      </c>
      <c r="H903" s="241">
        <v>2474</v>
      </c>
      <c r="I903" s="367" t="s">
        <v>680</v>
      </c>
      <c r="J903" s="368" t="str">
        <f>IF(ISBLANK(INDEX('Policy Characteristics'!D:D,MATCH($C903,'Policy Characteristics'!$C:$C,0))),"",INDEX('Policy Characteristics'!D:D,MATCH($C903,'Policy Characteristics'!$C:$C,0)))</f>
        <v>Feedstock Shifting</v>
      </c>
      <c r="K903" s="354"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4" t="str">
        <f>IF(ISBLANK(INDEX('Policy Characteristics'!I:I,MATCH($C903,'Policy Characteristics'!$C:$C,0))),"",INDEX('Policy Characteristics'!I:I,MATCH($C903,'Policy Characteristics'!$C:$C,0)))</f>
        <v>% of potential achieved</v>
      </c>
      <c r="P903" s="354"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4" t="str">
        <f>IF(ISBLANK(INDEX('Policy Characteristics'!K:K,MATCH($C903,'Policy Characteristics'!$C:$C,0))),"",INDEX('Policy Characteristics'!K:K,MATCH($C903,'Policy Characteristics'!$C:$C,0)))</f>
        <v/>
      </c>
      <c r="R903" s="354" t="str">
        <f>IF(ISBLANK(INDEX('Policy Characteristics'!L:L,MATCH($C903,'Policy Characteristics'!$C:$C,0))),"",INDEX('Policy Characteristics'!L:L,MATCH($C903,'Policy Characteristics'!$C:$C,0)))</f>
        <v/>
      </c>
    </row>
    <row r="904" spans="1:18" s="345" customFormat="1" ht="20" customHeight="1">
      <c r="A904" s="354" t="str">
        <f>IF(ISBLANK(INDEX('Policy Characteristics'!A:A,MATCH($C904,'Policy Characteristics'!$C:$C,0))),"",INDEX('Policy Characteristics'!A:A,MATCH($C904,'Policy Characteristics'!$C:$C,0)))</f>
        <v>Industry</v>
      </c>
      <c r="B904" s="366" t="str">
        <f>IF(ISBLANK(INDEX('Policy Characteristics'!B:B,MATCH($C904,'Policy Characteristics'!$C:$C,0))),"",INDEX('Policy Characteristics'!B:B,MATCH($C904,'Policy Characteristics'!$C:$C,0)))</f>
        <v>Feedstock Shifting</v>
      </c>
      <c r="C904" s="354" t="str">
        <f t="shared" si="42"/>
        <v>Fraction of Feedstock Shifted</v>
      </c>
      <c r="D904" s="348" t="s">
        <v>786</v>
      </c>
      <c r="E904" s="253" t="s">
        <v>863</v>
      </c>
      <c r="F904" t="s">
        <v>787</v>
      </c>
      <c r="G904" s="253" t="s">
        <v>864</v>
      </c>
      <c r="H904" s="241">
        <v>2475</v>
      </c>
      <c r="I904" s="367" t="s">
        <v>680</v>
      </c>
      <c r="J904" s="368" t="str">
        <f>IF(ISBLANK(INDEX('Policy Characteristics'!D:D,MATCH($C904,'Policy Characteristics'!$C:$C,0))),"",INDEX('Policy Characteristics'!D:D,MATCH($C904,'Policy Characteristics'!$C:$C,0)))</f>
        <v>Feedstock Shifting</v>
      </c>
      <c r="K904" s="354"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4" t="str">
        <f>IF(ISBLANK(INDEX('Policy Characteristics'!I:I,MATCH($C904,'Policy Characteristics'!$C:$C,0))),"",INDEX('Policy Characteristics'!I:I,MATCH($C904,'Policy Characteristics'!$C:$C,0)))</f>
        <v>% of potential achieved</v>
      </c>
      <c r="P904" s="354"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4" t="str">
        <f>IF(ISBLANK(INDEX('Policy Characteristics'!K:K,MATCH($C904,'Policy Characteristics'!$C:$C,0))),"",INDEX('Policy Characteristics'!K:K,MATCH($C904,'Policy Characteristics'!$C:$C,0)))</f>
        <v/>
      </c>
      <c r="R904" s="354" t="str">
        <f>IF(ISBLANK(INDEX('Policy Characteristics'!L:L,MATCH($C904,'Policy Characteristics'!$C:$C,0))),"",INDEX('Policy Characteristics'!L:L,MATCH($C904,'Policy Characteristics'!$C:$C,0)))</f>
        <v/>
      </c>
    </row>
    <row r="905" spans="1:18" s="345" customFormat="1" ht="20" customHeight="1">
      <c r="A905" s="354" t="str">
        <f>IF(ISBLANK(INDEX('Policy Characteristics'!A:A,MATCH($C905,'Policy Characteristics'!$C:$C,0))),"",INDEX('Policy Characteristics'!A:A,MATCH($C905,'Policy Characteristics'!$C:$C,0)))</f>
        <v>Industry</v>
      </c>
      <c r="B905" s="366" t="str">
        <f>IF(ISBLANK(INDEX('Policy Characteristics'!B:B,MATCH($C905,'Policy Characteristics'!$C:$C,0))),"",INDEX('Policy Characteristics'!B:B,MATCH($C905,'Policy Characteristics'!$C:$C,0)))</f>
        <v>Feedstock Shifting</v>
      </c>
      <c r="C905" s="354" t="str">
        <f t="shared" si="42"/>
        <v>Fraction of Feedstock Shifted</v>
      </c>
      <c r="D905" s="348" t="s">
        <v>786</v>
      </c>
      <c r="E905" s="253" t="s">
        <v>865</v>
      </c>
      <c r="F905" t="s">
        <v>787</v>
      </c>
      <c r="G905" s="253" t="s">
        <v>866</v>
      </c>
      <c r="H905" s="241">
        <v>2476</v>
      </c>
      <c r="I905" s="367" t="s">
        <v>680</v>
      </c>
      <c r="J905" s="368" t="str">
        <f>IF(ISBLANK(INDEX('Policy Characteristics'!D:D,MATCH($C905,'Policy Characteristics'!$C:$C,0))),"",INDEX('Policy Characteristics'!D:D,MATCH($C905,'Policy Characteristics'!$C:$C,0)))</f>
        <v>Feedstock Shifting</v>
      </c>
      <c r="K905" s="354"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4" t="str">
        <f>IF(ISBLANK(INDEX('Policy Characteristics'!I:I,MATCH($C905,'Policy Characteristics'!$C:$C,0))),"",INDEX('Policy Characteristics'!I:I,MATCH($C905,'Policy Characteristics'!$C:$C,0)))</f>
        <v>% of potential achieved</v>
      </c>
      <c r="P905" s="354"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4" t="str">
        <f>IF(ISBLANK(INDEX('Policy Characteristics'!K:K,MATCH($C905,'Policy Characteristics'!$C:$C,0))),"",INDEX('Policy Characteristics'!K:K,MATCH($C905,'Policy Characteristics'!$C:$C,0)))</f>
        <v/>
      </c>
      <c r="R905" s="354" t="str">
        <f>IF(ISBLANK(INDEX('Policy Characteristics'!L:L,MATCH($C905,'Policy Characteristics'!$C:$C,0))),"",INDEX('Policy Characteristics'!L:L,MATCH($C905,'Policy Characteristics'!$C:$C,0)))</f>
        <v/>
      </c>
    </row>
    <row r="906" spans="1:18" s="345" customFormat="1" ht="20" customHeight="1">
      <c r="A906" s="354" t="str">
        <f>IF(ISBLANK(INDEX('Policy Characteristics'!A:A,MATCH($C906,'Policy Characteristics'!$C:$C,0))),"",INDEX('Policy Characteristics'!A:A,MATCH($C906,'Policy Characteristics'!$C:$C,0)))</f>
        <v>Industry</v>
      </c>
      <c r="B906" s="366" t="str">
        <f>IF(ISBLANK(INDEX('Policy Characteristics'!B:B,MATCH($C906,'Policy Characteristics'!$C:$C,0))),"",INDEX('Policy Characteristics'!B:B,MATCH($C906,'Policy Characteristics'!$C:$C,0)))</f>
        <v>Feedstock Shifting</v>
      </c>
      <c r="C906" s="354" t="str">
        <f t="shared" si="42"/>
        <v>Fraction of Feedstock Shifted</v>
      </c>
      <c r="D906" s="348" t="s">
        <v>786</v>
      </c>
      <c r="E906" s="253" t="s">
        <v>867</v>
      </c>
      <c r="F906" t="s">
        <v>787</v>
      </c>
      <c r="G906" s="253" t="s">
        <v>868</v>
      </c>
      <c r="H906" s="241">
        <v>2477</v>
      </c>
      <c r="I906" s="367" t="s">
        <v>680</v>
      </c>
      <c r="J906" s="368" t="str">
        <f>IF(ISBLANK(INDEX('Policy Characteristics'!D:D,MATCH($C906,'Policy Characteristics'!$C:$C,0))),"",INDEX('Policy Characteristics'!D:D,MATCH($C906,'Policy Characteristics'!$C:$C,0)))</f>
        <v>Feedstock Shifting</v>
      </c>
      <c r="K906" s="354"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4" t="str">
        <f>IF(ISBLANK(INDEX('Policy Characteristics'!I:I,MATCH($C906,'Policy Characteristics'!$C:$C,0))),"",INDEX('Policy Characteristics'!I:I,MATCH($C906,'Policy Characteristics'!$C:$C,0)))</f>
        <v>% of potential achieved</v>
      </c>
      <c r="P906" s="354"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4" t="str">
        <f>IF(ISBLANK(INDEX('Policy Characteristics'!K:K,MATCH($C906,'Policy Characteristics'!$C:$C,0))),"",INDEX('Policy Characteristics'!K:K,MATCH($C906,'Policy Characteristics'!$C:$C,0)))</f>
        <v/>
      </c>
      <c r="R906" s="354" t="str">
        <f>IF(ISBLANK(INDEX('Policy Characteristics'!L:L,MATCH($C906,'Policy Characteristics'!$C:$C,0))),"",INDEX('Policy Characteristics'!L:L,MATCH($C906,'Policy Characteristics'!$C:$C,0)))</f>
        <v/>
      </c>
    </row>
    <row r="907" spans="1:18" s="345" customFormat="1" ht="20" customHeight="1">
      <c r="A907" s="354" t="str">
        <f>IF(ISBLANK(INDEX('Policy Characteristics'!A:A,MATCH($C907,'Policy Characteristics'!$C:$C,0))),"",INDEX('Policy Characteristics'!A:A,MATCH($C907,'Policy Characteristics'!$C:$C,0)))</f>
        <v>Industry</v>
      </c>
      <c r="B907" s="366" t="str">
        <f>IF(ISBLANK(INDEX('Policy Characteristics'!B:B,MATCH($C907,'Policy Characteristics'!$C:$C,0))),"",INDEX('Policy Characteristics'!B:B,MATCH($C907,'Policy Characteristics'!$C:$C,0)))</f>
        <v>Feedstock Shifting</v>
      </c>
      <c r="C907" s="354" t="str">
        <f t="shared" si="42"/>
        <v>Fraction of Feedstock Shifted</v>
      </c>
      <c r="D907" s="348" t="s">
        <v>786</v>
      </c>
      <c r="E907" s="253" t="s">
        <v>869</v>
      </c>
      <c r="F907" t="s">
        <v>787</v>
      </c>
      <c r="G907" s="253" t="s">
        <v>870</v>
      </c>
      <c r="H907" s="241">
        <v>2478</v>
      </c>
      <c r="I907" s="367" t="s">
        <v>680</v>
      </c>
      <c r="J907" s="368" t="str">
        <f>IF(ISBLANK(INDEX('Policy Characteristics'!D:D,MATCH($C907,'Policy Characteristics'!$C:$C,0))),"",INDEX('Policy Characteristics'!D:D,MATCH($C907,'Policy Characteristics'!$C:$C,0)))</f>
        <v>Feedstock Shifting</v>
      </c>
      <c r="K907" s="354"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4" t="str">
        <f>IF(ISBLANK(INDEX('Policy Characteristics'!I:I,MATCH($C907,'Policy Characteristics'!$C:$C,0))),"",INDEX('Policy Characteristics'!I:I,MATCH($C907,'Policy Characteristics'!$C:$C,0)))</f>
        <v>% of potential achieved</v>
      </c>
      <c r="P907" s="354"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4" t="str">
        <f>IF(ISBLANK(INDEX('Policy Characteristics'!K:K,MATCH($C907,'Policy Characteristics'!$C:$C,0))),"",INDEX('Policy Characteristics'!K:K,MATCH($C907,'Policy Characteristics'!$C:$C,0)))</f>
        <v/>
      </c>
      <c r="R907" s="354" t="str">
        <f>IF(ISBLANK(INDEX('Policy Characteristics'!L:L,MATCH($C907,'Policy Characteristics'!$C:$C,0))),"",INDEX('Policy Characteristics'!L:L,MATCH($C907,'Policy Characteristics'!$C:$C,0)))</f>
        <v/>
      </c>
    </row>
    <row r="908" spans="1:18" s="345" customFormat="1" ht="20" customHeight="1">
      <c r="A908" s="354" t="str">
        <f>IF(ISBLANK(INDEX('Policy Characteristics'!A:A,MATCH($C908,'Policy Characteristics'!$C:$C,0))),"",INDEX('Policy Characteristics'!A:A,MATCH($C908,'Policy Characteristics'!$C:$C,0)))</f>
        <v>Industry</v>
      </c>
      <c r="B908" s="366" t="str">
        <f>IF(ISBLANK(INDEX('Policy Characteristics'!B:B,MATCH($C908,'Policy Characteristics'!$C:$C,0))),"",INDEX('Policy Characteristics'!B:B,MATCH($C908,'Policy Characteristics'!$C:$C,0)))</f>
        <v>Feedstock Shifting</v>
      </c>
      <c r="C908" s="354" t="str">
        <f t="shared" si="42"/>
        <v>Fraction of Feedstock Shifted</v>
      </c>
      <c r="D908" s="348" t="s">
        <v>786</v>
      </c>
      <c r="E908" s="253" t="s">
        <v>871</v>
      </c>
      <c r="F908" t="s">
        <v>787</v>
      </c>
      <c r="G908" s="253" t="s">
        <v>872</v>
      </c>
      <c r="H908" s="241">
        <v>2479</v>
      </c>
      <c r="I908" s="367" t="s">
        <v>680</v>
      </c>
      <c r="J908" s="368" t="str">
        <f>IF(ISBLANK(INDEX('Policy Characteristics'!D:D,MATCH($C908,'Policy Characteristics'!$C:$C,0))),"",INDEX('Policy Characteristics'!D:D,MATCH($C908,'Policy Characteristics'!$C:$C,0)))</f>
        <v>Feedstock Shifting</v>
      </c>
      <c r="K908" s="354"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4" t="str">
        <f>IF(ISBLANK(INDEX('Policy Characteristics'!I:I,MATCH($C908,'Policy Characteristics'!$C:$C,0))),"",INDEX('Policy Characteristics'!I:I,MATCH($C908,'Policy Characteristics'!$C:$C,0)))</f>
        <v>% of potential achieved</v>
      </c>
      <c r="P908" s="354"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4" t="str">
        <f>IF(ISBLANK(INDEX('Policy Characteristics'!K:K,MATCH($C908,'Policy Characteristics'!$C:$C,0))),"",INDEX('Policy Characteristics'!K:K,MATCH($C908,'Policy Characteristics'!$C:$C,0)))</f>
        <v/>
      </c>
      <c r="R908" s="354" t="str">
        <f>IF(ISBLANK(INDEX('Policy Characteristics'!L:L,MATCH($C908,'Policy Characteristics'!$C:$C,0))),"",INDEX('Policy Characteristics'!L:L,MATCH($C908,'Policy Characteristics'!$C:$C,0)))</f>
        <v/>
      </c>
    </row>
    <row r="909" spans="1:18" s="345" customFormat="1" ht="20" customHeight="1">
      <c r="A909" s="354" t="str">
        <f>IF(ISBLANK(INDEX('Policy Characteristics'!A:A,MATCH($C909,'Policy Characteristics'!$C:$C,0))),"",INDEX('Policy Characteristics'!A:A,MATCH($C909,'Policy Characteristics'!$C:$C,0)))</f>
        <v>Industry</v>
      </c>
      <c r="B909" s="366" t="str">
        <f>IF(ISBLANK(INDEX('Policy Characteristics'!B:B,MATCH($C909,'Policy Characteristics'!$C:$C,0))),"",INDEX('Policy Characteristics'!B:B,MATCH($C909,'Policy Characteristics'!$C:$C,0)))</f>
        <v>Feedstock Shifting</v>
      </c>
      <c r="C909" s="354" t="str">
        <f t="shared" si="42"/>
        <v>Fraction of Feedstock Shifted</v>
      </c>
      <c r="D909" s="348" t="s">
        <v>788</v>
      </c>
      <c r="E909" s="253" t="s">
        <v>853</v>
      </c>
      <c r="F909" t="s">
        <v>789</v>
      </c>
      <c r="G909" s="253" t="s">
        <v>854</v>
      </c>
      <c r="H909" s="241">
        <v>2480</v>
      </c>
      <c r="I909" s="367" t="s">
        <v>680</v>
      </c>
      <c r="J909" s="368" t="str">
        <f>IF(ISBLANK(INDEX('Policy Characteristics'!D:D,MATCH($C909,'Policy Characteristics'!$C:$C,0))),"",INDEX('Policy Characteristics'!D:D,MATCH($C909,'Policy Characteristics'!$C:$C,0)))</f>
        <v>Feedstock Shifting</v>
      </c>
      <c r="K909" s="354"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4" t="str">
        <f>IF(ISBLANK(INDEX('Policy Characteristics'!I:I,MATCH($C909,'Policy Characteristics'!$C:$C,0))),"",INDEX('Policy Characteristics'!I:I,MATCH($C909,'Policy Characteristics'!$C:$C,0)))</f>
        <v>% of potential achieved</v>
      </c>
      <c r="P909" s="354"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4" t="str">
        <f>IF(ISBLANK(INDEX('Policy Characteristics'!K:K,MATCH($C909,'Policy Characteristics'!$C:$C,0))),"",INDEX('Policy Characteristics'!K:K,MATCH($C909,'Policy Characteristics'!$C:$C,0)))</f>
        <v/>
      </c>
      <c r="R909" s="354" t="str">
        <f>IF(ISBLANK(INDEX('Policy Characteristics'!L:L,MATCH($C909,'Policy Characteristics'!$C:$C,0))),"",INDEX('Policy Characteristics'!L:L,MATCH($C909,'Policy Characteristics'!$C:$C,0)))</f>
        <v/>
      </c>
    </row>
    <row r="910" spans="1:18" s="345" customFormat="1" ht="20" customHeight="1">
      <c r="A910" s="354" t="str">
        <f>IF(ISBLANK(INDEX('Policy Characteristics'!A:A,MATCH($C910,'Policy Characteristics'!$C:$C,0))),"",INDEX('Policy Characteristics'!A:A,MATCH($C910,'Policy Characteristics'!$C:$C,0)))</f>
        <v>Industry</v>
      </c>
      <c r="B910" s="366" t="str">
        <f>IF(ISBLANK(INDEX('Policy Characteristics'!B:B,MATCH($C910,'Policy Characteristics'!$C:$C,0))),"",INDEX('Policy Characteristics'!B:B,MATCH($C910,'Policy Characteristics'!$C:$C,0)))</f>
        <v>Feedstock Shifting</v>
      </c>
      <c r="C910" s="354" t="str">
        <f t="shared" si="42"/>
        <v>Fraction of Feedstock Shifted</v>
      </c>
      <c r="D910" s="348" t="s">
        <v>788</v>
      </c>
      <c r="E910" s="253" t="s">
        <v>855</v>
      </c>
      <c r="F910" t="s">
        <v>789</v>
      </c>
      <c r="G910" s="253" t="s">
        <v>856</v>
      </c>
      <c r="H910" s="241">
        <v>2481</v>
      </c>
      <c r="I910" s="367" t="s">
        <v>680</v>
      </c>
      <c r="J910" s="368" t="str">
        <f>IF(ISBLANK(INDEX('Policy Characteristics'!D:D,MATCH($C910,'Policy Characteristics'!$C:$C,0))),"",INDEX('Policy Characteristics'!D:D,MATCH($C910,'Policy Characteristics'!$C:$C,0)))</f>
        <v>Feedstock Shifting</v>
      </c>
      <c r="K910" s="354"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4" t="str">
        <f>IF(ISBLANK(INDEX('Policy Characteristics'!I:I,MATCH($C910,'Policy Characteristics'!$C:$C,0))),"",INDEX('Policy Characteristics'!I:I,MATCH($C910,'Policy Characteristics'!$C:$C,0)))</f>
        <v>% of potential achieved</v>
      </c>
      <c r="P910" s="354"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4" t="str">
        <f>IF(ISBLANK(INDEX('Policy Characteristics'!K:K,MATCH($C910,'Policy Characteristics'!$C:$C,0))),"",INDEX('Policy Characteristics'!K:K,MATCH($C910,'Policy Characteristics'!$C:$C,0)))</f>
        <v/>
      </c>
      <c r="R910" s="354" t="str">
        <f>IF(ISBLANK(INDEX('Policy Characteristics'!L:L,MATCH($C910,'Policy Characteristics'!$C:$C,0))),"",INDEX('Policy Characteristics'!L:L,MATCH($C910,'Policy Characteristics'!$C:$C,0)))</f>
        <v/>
      </c>
    </row>
    <row r="911" spans="1:18" s="345" customFormat="1" ht="20" customHeight="1">
      <c r="A911" s="354" t="str">
        <f>IF(ISBLANK(INDEX('Policy Characteristics'!A:A,MATCH($C911,'Policy Characteristics'!$C:$C,0))),"",INDEX('Policy Characteristics'!A:A,MATCH($C911,'Policy Characteristics'!$C:$C,0)))</f>
        <v>Industry</v>
      </c>
      <c r="B911" s="366" t="str">
        <f>IF(ISBLANK(INDEX('Policy Characteristics'!B:B,MATCH($C911,'Policy Characteristics'!$C:$C,0))),"",INDEX('Policy Characteristics'!B:B,MATCH($C911,'Policy Characteristics'!$C:$C,0)))</f>
        <v>Feedstock Shifting</v>
      </c>
      <c r="C911" s="354" t="str">
        <f t="shared" si="42"/>
        <v>Fraction of Feedstock Shifted</v>
      </c>
      <c r="D911" s="348" t="s">
        <v>788</v>
      </c>
      <c r="E911" s="253" t="s">
        <v>857</v>
      </c>
      <c r="F911" t="s">
        <v>789</v>
      </c>
      <c r="G911" s="253" t="s">
        <v>858</v>
      </c>
      <c r="H911" s="241">
        <v>2482</v>
      </c>
      <c r="I911" s="367" t="s">
        <v>680</v>
      </c>
      <c r="J911" s="368" t="str">
        <f>IF(ISBLANK(INDEX('Policy Characteristics'!D:D,MATCH($C911,'Policy Characteristics'!$C:$C,0))),"",INDEX('Policy Characteristics'!D:D,MATCH($C911,'Policy Characteristics'!$C:$C,0)))</f>
        <v>Feedstock Shifting</v>
      </c>
      <c r="K911" s="354"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4" t="str">
        <f>IF(ISBLANK(INDEX('Policy Characteristics'!I:I,MATCH($C911,'Policy Characteristics'!$C:$C,0))),"",INDEX('Policy Characteristics'!I:I,MATCH($C911,'Policy Characteristics'!$C:$C,0)))</f>
        <v>% of potential achieved</v>
      </c>
      <c r="P911" s="354"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4" t="str">
        <f>IF(ISBLANK(INDEX('Policy Characteristics'!K:K,MATCH($C911,'Policy Characteristics'!$C:$C,0))),"",INDEX('Policy Characteristics'!K:K,MATCH($C911,'Policy Characteristics'!$C:$C,0)))</f>
        <v/>
      </c>
      <c r="R911" s="354" t="str">
        <f>IF(ISBLANK(INDEX('Policy Characteristics'!L:L,MATCH($C911,'Policy Characteristics'!$C:$C,0))),"",INDEX('Policy Characteristics'!L:L,MATCH($C911,'Policy Characteristics'!$C:$C,0)))</f>
        <v/>
      </c>
    </row>
    <row r="912" spans="1:18" s="345" customFormat="1" ht="20" customHeight="1">
      <c r="A912" s="354" t="str">
        <f>IF(ISBLANK(INDEX('Policy Characteristics'!A:A,MATCH($C912,'Policy Characteristics'!$C:$C,0))),"",INDEX('Policy Characteristics'!A:A,MATCH($C912,'Policy Characteristics'!$C:$C,0)))</f>
        <v>Industry</v>
      </c>
      <c r="B912" s="366" t="str">
        <f>IF(ISBLANK(INDEX('Policy Characteristics'!B:B,MATCH($C912,'Policy Characteristics'!$C:$C,0))),"",INDEX('Policy Characteristics'!B:B,MATCH($C912,'Policy Characteristics'!$C:$C,0)))</f>
        <v>Feedstock Shifting</v>
      </c>
      <c r="C912" s="354" t="str">
        <f t="shared" si="42"/>
        <v>Fraction of Feedstock Shifted</v>
      </c>
      <c r="D912" s="348" t="s">
        <v>788</v>
      </c>
      <c r="E912" s="253" t="s">
        <v>859</v>
      </c>
      <c r="F912" t="s">
        <v>789</v>
      </c>
      <c r="G912" s="253" t="s">
        <v>860</v>
      </c>
      <c r="H912" s="241">
        <v>2483</v>
      </c>
      <c r="I912" s="367" t="s">
        <v>680</v>
      </c>
      <c r="J912" s="368" t="str">
        <f>IF(ISBLANK(INDEX('Policy Characteristics'!D:D,MATCH($C912,'Policy Characteristics'!$C:$C,0))),"",INDEX('Policy Characteristics'!D:D,MATCH($C912,'Policy Characteristics'!$C:$C,0)))</f>
        <v>Feedstock Shifting</v>
      </c>
      <c r="K912" s="354"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4" t="str">
        <f>IF(ISBLANK(INDEX('Policy Characteristics'!I:I,MATCH($C912,'Policy Characteristics'!$C:$C,0))),"",INDEX('Policy Characteristics'!I:I,MATCH($C912,'Policy Characteristics'!$C:$C,0)))</f>
        <v>% of potential achieved</v>
      </c>
      <c r="P912" s="354"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4" t="str">
        <f>IF(ISBLANK(INDEX('Policy Characteristics'!K:K,MATCH($C912,'Policy Characteristics'!$C:$C,0))),"",INDEX('Policy Characteristics'!K:K,MATCH($C912,'Policy Characteristics'!$C:$C,0)))</f>
        <v/>
      </c>
      <c r="R912" s="354" t="str">
        <f>IF(ISBLANK(INDEX('Policy Characteristics'!L:L,MATCH($C912,'Policy Characteristics'!$C:$C,0))),"",INDEX('Policy Characteristics'!L:L,MATCH($C912,'Policy Characteristics'!$C:$C,0)))</f>
        <v/>
      </c>
    </row>
    <row r="913" spans="1:18" s="345" customFormat="1" ht="20" customHeight="1">
      <c r="A913" s="354" t="str">
        <f>IF(ISBLANK(INDEX('Policy Characteristics'!A:A,MATCH($C913,'Policy Characteristics'!$C:$C,0))),"",INDEX('Policy Characteristics'!A:A,MATCH($C913,'Policy Characteristics'!$C:$C,0)))</f>
        <v>Industry</v>
      </c>
      <c r="B913" s="366" t="str">
        <f>IF(ISBLANK(INDEX('Policy Characteristics'!B:B,MATCH($C913,'Policy Characteristics'!$C:$C,0))),"",INDEX('Policy Characteristics'!B:B,MATCH($C913,'Policy Characteristics'!$C:$C,0)))</f>
        <v>Feedstock Shifting</v>
      </c>
      <c r="C913" s="354" t="str">
        <f t="shared" si="42"/>
        <v>Fraction of Feedstock Shifted</v>
      </c>
      <c r="D913" s="348" t="s">
        <v>788</v>
      </c>
      <c r="E913" s="253" t="s">
        <v>861</v>
      </c>
      <c r="F913" t="s">
        <v>789</v>
      </c>
      <c r="G913" s="253" t="s">
        <v>862</v>
      </c>
      <c r="H913" s="241">
        <v>2484</v>
      </c>
      <c r="I913" s="367" t="s">
        <v>680</v>
      </c>
      <c r="J913" s="368" t="str">
        <f>IF(ISBLANK(INDEX('Policy Characteristics'!D:D,MATCH($C913,'Policy Characteristics'!$C:$C,0))),"",INDEX('Policy Characteristics'!D:D,MATCH($C913,'Policy Characteristics'!$C:$C,0)))</f>
        <v>Feedstock Shifting</v>
      </c>
      <c r="K913" s="354"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4" t="str">
        <f>IF(ISBLANK(INDEX('Policy Characteristics'!I:I,MATCH($C913,'Policy Characteristics'!$C:$C,0))),"",INDEX('Policy Characteristics'!I:I,MATCH($C913,'Policy Characteristics'!$C:$C,0)))</f>
        <v>% of potential achieved</v>
      </c>
      <c r="P913" s="354"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4" t="str">
        <f>IF(ISBLANK(INDEX('Policy Characteristics'!K:K,MATCH($C913,'Policy Characteristics'!$C:$C,0))),"",INDEX('Policy Characteristics'!K:K,MATCH($C913,'Policy Characteristics'!$C:$C,0)))</f>
        <v/>
      </c>
      <c r="R913" s="354" t="str">
        <f>IF(ISBLANK(INDEX('Policy Characteristics'!L:L,MATCH($C913,'Policy Characteristics'!$C:$C,0))),"",INDEX('Policy Characteristics'!L:L,MATCH($C913,'Policy Characteristics'!$C:$C,0)))</f>
        <v/>
      </c>
    </row>
    <row r="914" spans="1:18" s="345" customFormat="1" ht="20" customHeight="1">
      <c r="A914" s="354" t="str">
        <f>IF(ISBLANK(INDEX('Policy Characteristics'!A:A,MATCH($C914,'Policy Characteristics'!$C:$C,0))),"",INDEX('Policy Characteristics'!A:A,MATCH($C914,'Policy Characteristics'!$C:$C,0)))</f>
        <v>Industry</v>
      </c>
      <c r="B914" s="366" t="str">
        <f>IF(ISBLANK(INDEX('Policy Characteristics'!B:B,MATCH($C914,'Policy Characteristics'!$C:$C,0))),"",INDEX('Policy Characteristics'!B:B,MATCH($C914,'Policy Characteristics'!$C:$C,0)))</f>
        <v>Feedstock Shifting</v>
      </c>
      <c r="C914" s="354" t="str">
        <f t="shared" si="42"/>
        <v>Fraction of Feedstock Shifted</v>
      </c>
      <c r="D914" s="348" t="s">
        <v>788</v>
      </c>
      <c r="E914" s="253" t="s">
        <v>863</v>
      </c>
      <c r="F914" t="s">
        <v>789</v>
      </c>
      <c r="G914" s="253" t="s">
        <v>864</v>
      </c>
      <c r="H914" s="241">
        <v>2485</v>
      </c>
      <c r="I914" s="367" t="s">
        <v>680</v>
      </c>
      <c r="J914" s="368" t="str">
        <f>IF(ISBLANK(INDEX('Policy Characteristics'!D:D,MATCH($C914,'Policy Characteristics'!$C:$C,0))),"",INDEX('Policy Characteristics'!D:D,MATCH($C914,'Policy Characteristics'!$C:$C,0)))</f>
        <v>Feedstock Shifting</v>
      </c>
      <c r="K914" s="354"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4" t="str">
        <f>IF(ISBLANK(INDEX('Policy Characteristics'!I:I,MATCH($C914,'Policy Characteristics'!$C:$C,0))),"",INDEX('Policy Characteristics'!I:I,MATCH($C914,'Policy Characteristics'!$C:$C,0)))</f>
        <v>% of potential achieved</v>
      </c>
      <c r="P914" s="354"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4" t="str">
        <f>IF(ISBLANK(INDEX('Policy Characteristics'!K:K,MATCH($C914,'Policy Characteristics'!$C:$C,0))),"",INDEX('Policy Characteristics'!K:K,MATCH($C914,'Policy Characteristics'!$C:$C,0)))</f>
        <v/>
      </c>
      <c r="R914" s="354" t="str">
        <f>IF(ISBLANK(INDEX('Policy Characteristics'!L:L,MATCH($C914,'Policy Characteristics'!$C:$C,0))),"",INDEX('Policy Characteristics'!L:L,MATCH($C914,'Policy Characteristics'!$C:$C,0)))</f>
        <v/>
      </c>
    </row>
    <row r="915" spans="1:18" s="345" customFormat="1" ht="20" customHeight="1">
      <c r="A915" s="354" t="str">
        <f>IF(ISBLANK(INDEX('Policy Characteristics'!A:A,MATCH($C915,'Policy Characteristics'!$C:$C,0))),"",INDEX('Policy Characteristics'!A:A,MATCH($C915,'Policy Characteristics'!$C:$C,0)))</f>
        <v>Industry</v>
      </c>
      <c r="B915" s="366" t="str">
        <f>IF(ISBLANK(INDEX('Policy Characteristics'!B:B,MATCH($C915,'Policy Characteristics'!$C:$C,0))),"",INDEX('Policy Characteristics'!B:B,MATCH($C915,'Policy Characteristics'!$C:$C,0)))</f>
        <v>Feedstock Shifting</v>
      </c>
      <c r="C915" s="354" t="str">
        <f t="shared" si="42"/>
        <v>Fraction of Feedstock Shifted</v>
      </c>
      <c r="D915" s="348" t="s">
        <v>788</v>
      </c>
      <c r="E915" s="253" t="s">
        <v>865</v>
      </c>
      <c r="F915" t="s">
        <v>789</v>
      </c>
      <c r="G915" s="253" t="s">
        <v>866</v>
      </c>
      <c r="H915" s="241">
        <v>2486</v>
      </c>
      <c r="I915" s="367" t="s">
        <v>680</v>
      </c>
      <c r="J915" s="368" t="str">
        <f>IF(ISBLANK(INDEX('Policy Characteristics'!D:D,MATCH($C915,'Policy Characteristics'!$C:$C,0))),"",INDEX('Policy Characteristics'!D:D,MATCH($C915,'Policy Characteristics'!$C:$C,0)))</f>
        <v>Feedstock Shifting</v>
      </c>
      <c r="K915" s="354"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4" t="str">
        <f>IF(ISBLANK(INDEX('Policy Characteristics'!I:I,MATCH($C915,'Policy Characteristics'!$C:$C,0))),"",INDEX('Policy Characteristics'!I:I,MATCH($C915,'Policy Characteristics'!$C:$C,0)))</f>
        <v>% of potential achieved</v>
      </c>
      <c r="P915" s="354"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4" t="str">
        <f>IF(ISBLANK(INDEX('Policy Characteristics'!K:K,MATCH($C915,'Policy Characteristics'!$C:$C,0))),"",INDEX('Policy Characteristics'!K:K,MATCH($C915,'Policy Characteristics'!$C:$C,0)))</f>
        <v/>
      </c>
      <c r="R915" s="354" t="str">
        <f>IF(ISBLANK(INDEX('Policy Characteristics'!L:L,MATCH($C915,'Policy Characteristics'!$C:$C,0))),"",INDEX('Policy Characteristics'!L:L,MATCH($C915,'Policy Characteristics'!$C:$C,0)))</f>
        <v/>
      </c>
    </row>
    <row r="916" spans="1:18" s="345" customFormat="1" ht="20" customHeight="1">
      <c r="A916" s="354" t="str">
        <f>IF(ISBLANK(INDEX('Policy Characteristics'!A:A,MATCH($C916,'Policy Characteristics'!$C:$C,0))),"",INDEX('Policy Characteristics'!A:A,MATCH($C916,'Policy Characteristics'!$C:$C,0)))</f>
        <v>Industry</v>
      </c>
      <c r="B916" s="366" t="str">
        <f>IF(ISBLANK(INDEX('Policy Characteristics'!B:B,MATCH($C916,'Policy Characteristics'!$C:$C,0))),"",INDEX('Policy Characteristics'!B:B,MATCH($C916,'Policy Characteristics'!$C:$C,0)))</f>
        <v>Feedstock Shifting</v>
      </c>
      <c r="C916" s="354" t="str">
        <f t="shared" si="42"/>
        <v>Fraction of Feedstock Shifted</v>
      </c>
      <c r="D916" s="348" t="s">
        <v>788</v>
      </c>
      <c r="E916" s="253" t="s">
        <v>867</v>
      </c>
      <c r="F916" t="s">
        <v>789</v>
      </c>
      <c r="G916" s="253" t="s">
        <v>868</v>
      </c>
      <c r="H916" s="241">
        <v>2487</v>
      </c>
      <c r="I916" s="367" t="s">
        <v>680</v>
      </c>
      <c r="J916" s="368" t="str">
        <f>IF(ISBLANK(INDEX('Policy Characteristics'!D:D,MATCH($C916,'Policy Characteristics'!$C:$C,0))),"",INDEX('Policy Characteristics'!D:D,MATCH($C916,'Policy Characteristics'!$C:$C,0)))</f>
        <v>Feedstock Shifting</v>
      </c>
      <c r="K916" s="354"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4" t="str">
        <f>IF(ISBLANK(INDEX('Policy Characteristics'!I:I,MATCH($C916,'Policy Characteristics'!$C:$C,0))),"",INDEX('Policy Characteristics'!I:I,MATCH($C916,'Policy Characteristics'!$C:$C,0)))</f>
        <v>% of potential achieved</v>
      </c>
      <c r="P916" s="354"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4" t="str">
        <f>IF(ISBLANK(INDEX('Policy Characteristics'!K:K,MATCH($C916,'Policy Characteristics'!$C:$C,0))),"",INDEX('Policy Characteristics'!K:K,MATCH($C916,'Policy Characteristics'!$C:$C,0)))</f>
        <v/>
      </c>
      <c r="R916" s="354" t="str">
        <f>IF(ISBLANK(INDEX('Policy Characteristics'!L:L,MATCH($C916,'Policy Characteristics'!$C:$C,0))),"",INDEX('Policy Characteristics'!L:L,MATCH($C916,'Policy Characteristics'!$C:$C,0)))</f>
        <v/>
      </c>
    </row>
    <row r="917" spans="1:18" s="345" customFormat="1" ht="20" customHeight="1">
      <c r="A917" s="354" t="str">
        <f>IF(ISBLANK(INDEX('Policy Characteristics'!A:A,MATCH($C917,'Policy Characteristics'!$C:$C,0))),"",INDEX('Policy Characteristics'!A:A,MATCH($C917,'Policy Characteristics'!$C:$C,0)))</f>
        <v>Industry</v>
      </c>
      <c r="B917" s="366" t="str">
        <f>IF(ISBLANK(INDEX('Policy Characteristics'!B:B,MATCH($C917,'Policy Characteristics'!$C:$C,0))),"",INDEX('Policy Characteristics'!B:B,MATCH($C917,'Policy Characteristics'!$C:$C,0)))</f>
        <v>Feedstock Shifting</v>
      </c>
      <c r="C917" s="354" t="str">
        <f t="shared" si="42"/>
        <v>Fraction of Feedstock Shifted</v>
      </c>
      <c r="D917" s="348" t="s">
        <v>788</v>
      </c>
      <c r="E917" s="253" t="s">
        <v>869</v>
      </c>
      <c r="F917" t="s">
        <v>789</v>
      </c>
      <c r="G917" s="253" t="s">
        <v>870</v>
      </c>
      <c r="H917" s="241">
        <v>2488</v>
      </c>
      <c r="I917" s="367" t="s">
        <v>680</v>
      </c>
      <c r="J917" s="368" t="str">
        <f>IF(ISBLANK(INDEX('Policy Characteristics'!D:D,MATCH($C917,'Policy Characteristics'!$C:$C,0))),"",INDEX('Policy Characteristics'!D:D,MATCH($C917,'Policy Characteristics'!$C:$C,0)))</f>
        <v>Feedstock Shifting</v>
      </c>
      <c r="K917" s="354"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4" t="str">
        <f>IF(ISBLANK(INDEX('Policy Characteristics'!I:I,MATCH($C917,'Policy Characteristics'!$C:$C,0))),"",INDEX('Policy Characteristics'!I:I,MATCH($C917,'Policy Characteristics'!$C:$C,0)))</f>
        <v>% of potential achieved</v>
      </c>
      <c r="P917" s="354"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4" t="str">
        <f>IF(ISBLANK(INDEX('Policy Characteristics'!K:K,MATCH($C917,'Policy Characteristics'!$C:$C,0))),"",INDEX('Policy Characteristics'!K:K,MATCH($C917,'Policy Characteristics'!$C:$C,0)))</f>
        <v/>
      </c>
      <c r="R917" s="354" t="str">
        <f>IF(ISBLANK(INDEX('Policy Characteristics'!L:L,MATCH($C917,'Policy Characteristics'!$C:$C,0))),"",INDEX('Policy Characteristics'!L:L,MATCH($C917,'Policy Characteristics'!$C:$C,0)))</f>
        <v/>
      </c>
    </row>
    <row r="918" spans="1:18" s="345" customFormat="1" ht="20" customHeight="1">
      <c r="A918" s="354" t="str">
        <f>IF(ISBLANK(INDEX('Policy Characteristics'!A:A,MATCH($C918,'Policy Characteristics'!$C:$C,0))),"",INDEX('Policy Characteristics'!A:A,MATCH($C918,'Policy Characteristics'!$C:$C,0)))</f>
        <v>Industry</v>
      </c>
      <c r="B918" s="366" t="str">
        <f>IF(ISBLANK(INDEX('Policy Characteristics'!B:B,MATCH($C918,'Policy Characteristics'!$C:$C,0))),"",INDEX('Policy Characteristics'!B:B,MATCH($C918,'Policy Characteristics'!$C:$C,0)))</f>
        <v>Feedstock Shifting</v>
      </c>
      <c r="C918" s="354" t="str">
        <f t="shared" si="42"/>
        <v>Fraction of Feedstock Shifted</v>
      </c>
      <c r="D918" s="348" t="s">
        <v>788</v>
      </c>
      <c r="E918" s="253" t="s">
        <v>871</v>
      </c>
      <c r="F918" t="s">
        <v>789</v>
      </c>
      <c r="G918" s="253" t="s">
        <v>872</v>
      </c>
      <c r="H918" s="241">
        <v>2489</v>
      </c>
      <c r="I918" s="367" t="s">
        <v>680</v>
      </c>
      <c r="J918" s="368" t="str">
        <f>IF(ISBLANK(INDEX('Policy Characteristics'!D:D,MATCH($C918,'Policy Characteristics'!$C:$C,0))),"",INDEX('Policy Characteristics'!D:D,MATCH($C918,'Policy Characteristics'!$C:$C,0)))</f>
        <v>Feedstock Shifting</v>
      </c>
      <c r="K918" s="354"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4" t="str">
        <f>IF(ISBLANK(INDEX('Policy Characteristics'!I:I,MATCH($C918,'Policy Characteristics'!$C:$C,0))),"",INDEX('Policy Characteristics'!I:I,MATCH($C918,'Policy Characteristics'!$C:$C,0)))</f>
        <v>% of potential achieved</v>
      </c>
      <c r="P918" s="354"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4" t="str">
        <f>IF(ISBLANK(INDEX('Policy Characteristics'!K:K,MATCH($C918,'Policy Characteristics'!$C:$C,0))),"",INDEX('Policy Characteristics'!K:K,MATCH($C918,'Policy Characteristics'!$C:$C,0)))</f>
        <v/>
      </c>
      <c r="R918" s="354" t="str">
        <f>IF(ISBLANK(INDEX('Policy Characteristics'!L:L,MATCH($C918,'Policy Characteristics'!$C:$C,0))),"",INDEX('Policy Characteristics'!L:L,MATCH($C918,'Policy Characteristics'!$C:$C,0)))</f>
        <v/>
      </c>
    </row>
    <row r="919" spans="1:18" s="345" customFormat="1" ht="20" customHeight="1">
      <c r="A919" s="354" t="str">
        <f>IF(ISBLANK(INDEX('Policy Characteristics'!A:A,MATCH($C919,'Policy Characteristics'!$C:$C,0))),"",INDEX('Policy Characteristics'!A:A,MATCH($C919,'Policy Characteristics'!$C:$C,0)))</f>
        <v>Industry</v>
      </c>
      <c r="B919" s="366" t="str">
        <f>IF(ISBLANK(INDEX('Policy Characteristics'!B:B,MATCH($C919,'Policy Characteristics'!$C:$C,0))),"",INDEX('Policy Characteristics'!B:B,MATCH($C919,'Policy Characteristics'!$C:$C,0)))</f>
        <v>Feedstock Shifting</v>
      </c>
      <c r="C919" s="354" t="str">
        <f t="shared" si="42"/>
        <v>Fraction of Feedstock Shifted</v>
      </c>
      <c r="D919" s="348" t="s">
        <v>790</v>
      </c>
      <c r="E919" s="253" t="s">
        <v>853</v>
      </c>
      <c r="F919" t="s">
        <v>791</v>
      </c>
      <c r="G919" s="253" t="s">
        <v>854</v>
      </c>
      <c r="H919" s="241">
        <v>2490</v>
      </c>
      <c r="I919" s="367" t="s">
        <v>680</v>
      </c>
      <c r="J919" s="368" t="str">
        <f>IF(ISBLANK(INDEX('Policy Characteristics'!D:D,MATCH($C919,'Policy Characteristics'!$C:$C,0))),"",INDEX('Policy Characteristics'!D:D,MATCH($C919,'Policy Characteristics'!$C:$C,0)))</f>
        <v>Feedstock Shifting</v>
      </c>
      <c r="K919" s="354"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4" t="str">
        <f>IF(ISBLANK(INDEX('Policy Characteristics'!I:I,MATCH($C919,'Policy Characteristics'!$C:$C,0))),"",INDEX('Policy Characteristics'!I:I,MATCH($C919,'Policy Characteristics'!$C:$C,0)))</f>
        <v>% of potential achieved</v>
      </c>
      <c r="P919" s="354"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4" t="str">
        <f>IF(ISBLANK(INDEX('Policy Characteristics'!K:K,MATCH($C919,'Policy Characteristics'!$C:$C,0))),"",INDEX('Policy Characteristics'!K:K,MATCH($C919,'Policy Characteristics'!$C:$C,0)))</f>
        <v/>
      </c>
      <c r="R919" s="354" t="str">
        <f>IF(ISBLANK(INDEX('Policy Characteristics'!L:L,MATCH($C919,'Policy Characteristics'!$C:$C,0))),"",INDEX('Policy Characteristics'!L:L,MATCH($C919,'Policy Characteristics'!$C:$C,0)))</f>
        <v/>
      </c>
    </row>
    <row r="920" spans="1:18" s="345" customFormat="1" ht="20" customHeight="1">
      <c r="A920" s="354" t="str">
        <f>IF(ISBLANK(INDEX('Policy Characteristics'!A:A,MATCH($C920,'Policy Characteristics'!$C:$C,0))),"",INDEX('Policy Characteristics'!A:A,MATCH($C920,'Policy Characteristics'!$C:$C,0)))</f>
        <v>Industry</v>
      </c>
      <c r="B920" s="366" t="str">
        <f>IF(ISBLANK(INDEX('Policy Characteristics'!B:B,MATCH($C920,'Policy Characteristics'!$C:$C,0))),"",INDEX('Policy Characteristics'!B:B,MATCH($C920,'Policy Characteristics'!$C:$C,0)))</f>
        <v>Feedstock Shifting</v>
      </c>
      <c r="C920" s="354" t="str">
        <f t="shared" si="42"/>
        <v>Fraction of Feedstock Shifted</v>
      </c>
      <c r="D920" s="348" t="s">
        <v>790</v>
      </c>
      <c r="E920" s="253" t="s">
        <v>855</v>
      </c>
      <c r="F920" t="s">
        <v>791</v>
      </c>
      <c r="G920" s="253" t="s">
        <v>856</v>
      </c>
      <c r="H920" s="241">
        <v>2491</v>
      </c>
      <c r="I920" s="367" t="s">
        <v>680</v>
      </c>
      <c r="J920" s="368" t="str">
        <f>IF(ISBLANK(INDEX('Policy Characteristics'!D:D,MATCH($C920,'Policy Characteristics'!$C:$C,0))),"",INDEX('Policy Characteristics'!D:D,MATCH($C920,'Policy Characteristics'!$C:$C,0)))</f>
        <v>Feedstock Shifting</v>
      </c>
      <c r="K920" s="354"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4" t="str">
        <f>IF(ISBLANK(INDEX('Policy Characteristics'!I:I,MATCH($C920,'Policy Characteristics'!$C:$C,0))),"",INDEX('Policy Characteristics'!I:I,MATCH($C920,'Policy Characteristics'!$C:$C,0)))</f>
        <v>% of potential achieved</v>
      </c>
      <c r="P920" s="354"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4" t="str">
        <f>IF(ISBLANK(INDEX('Policy Characteristics'!K:K,MATCH($C920,'Policy Characteristics'!$C:$C,0))),"",INDEX('Policy Characteristics'!K:K,MATCH($C920,'Policy Characteristics'!$C:$C,0)))</f>
        <v/>
      </c>
      <c r="R920" s="354" t="str">
        <f>IF(ISBLANK(INDEX('Policy Characteristics'!L:L,MATCH($C920,'Policy Characteristics'!$C:$C,0))),"",INDEX('Policy Characteristics'!L:L,MATCH($C920,'Policy Characteristics'!$C:$C,0)))</f>
        <v/>
      </c>
    </row>
    <row r="921" spans="1:18" s="345" customFormat="1" ht="20" customHeight="1">
      <c r="A921" s="354" t="str">
        <f>IF(ISBLANK(INDEX('Policy Characteristics'!A:A,MATCH($C921,'Policy Characteristics'!$C:$C,0))),"",INDEX('Policy Characteristics'!A:A,MATCH($C921,'Policy Characteristics'!$C:$C,0)))</f>
        <v>Industry</v>
      </c>
      <c r="B921" s="366" t="str">
        <f>IF(ISBLANK(INDEX('Policy Characteristics'!B:B,MATCH($C921,'Policy Characteristics'!$C:$C,0))),"",INDEX('Policy Characteristics'!B:B,MATCH($C921,'Policy Characteristics'!$C:$C,0)))</f>
        <v>Feedstock Shifting</v>
      </c>
      <c r="C921" s="354" t="str">
        <f t="shared" si="42"/>
        <v>Fraction of Feedstock Shifted</v>
      </c>
      <c r="D921" s="348" t="s">
        <v>790</v>
      </c>
      <c r="E921" s="253" t="s">
        <v>857</v>
      </c>
      <c r="F921" t="s">
        <v>791</v>
      </c>
      <c r="G921" s="253" t="s">
        <v>858</v>
      </c>
      <c r="H921" s="241">
        <v>2492</v>
      </c>
      <c r="I921" s="367" t="s">
        <v>680</v>
      </c>
      <c r="J921" s="368" t="str">
        <f>IF(ISBLANK(INDEX('Policy Characteristics'!D:D,MATCH($C921,'Policy Characteristics'!$C:$C,0))),"",INDEX('Policy Characteristics'!D:D,MATCH($C921,'Policy Characteristics'!$C:$C,0)))</f>
        <v>Feedstock Shifting</v>
      </c>
      <c r="K921" s="354"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4" t="str">
        <f>IF(ISBLANK(INDEX('Policy Characteristics'!I:I,MATCH($C921,'Policy Characteristics'!$C:$C,0))),"",INDEX('Policy Characteristics'!I:I,MATCH($C921,'Policy Characteristics'!$C:$C,0)))</f>
        <v>% of potential achieved</v>
      </c>
      <c r="P921" s="354"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4" t="str">
        <f>IF(ISBLANK(INDEX('Policy Characteristics'!K:K,MATCH($C921,'Policy Characteristics'!$C:$C,0))),"",INDEX('Policy Characteristics'!K:K,MATCH($C921,'Policy Characteristics'!$C:$C,0)))</f>
        <v/>
      </c>
      <c r="R921" s="354" t="str">
        <f>IF(ISBLANK(INDEX('Policy Characteristics'!L:L,MATCH($C921,'Policy Characteristics'!$C:$C,0))),"",INDEX('Policy Characteristics'!L:L,MATCH($C921,'Policy Characteristics'!$C:$C,0)))</f>
        <v/>
      </c>
    </row>
    <row r="922" spans="1:18" s="345" customFormat="1" ht="20" customHeight="1">
      <c r="A922" s="354" t="str">
        <f>IF(ISBLANK(INDEX('Policy Characteristics'!A:A,MATCH($C922,'Policy Characteristics'!$C:$C,0))),"",INDEX('Policy Characteristics'!A:A,MATCH($C922,'Policy Characteristics'!$C:$C,0)))</f>
        <v>Industry</v>
      </c>
      <c r="B922" s="366" t="str">
        <f>IF(ISBLANK(INDEX('Policy Characteristics'!B:B,MATCH($C922,'Policy Characteristics'!$C:$C,0))),"",INDEX('Policy Characteristics'!B:B,MATCH($C922,'Policy Characteristics'!$C:$C,0)))</f>
        <v>Feedstock Shifting</v>
      </c>
      <c r="C922" s="354" t="str">
        <f t="shared" si="42"/>
        <v>Fraction of Feedstock Shifted</v>
      </c>
      <c r="D922" s="348" t="s">
        <v>790</v>
      </c>
      <c r="E922" s="253" t="s">
        <v>859</v>
      </c>
      <c r="F922" t="s">
        <v>791</v>
      </c>
      <c r="G922" s="253" t="s">
        <v>860</v>
      </c>
      <c r="H922" s="241">
        <v>2493</v>
      </c>
      <c r="I922" s="367" t="s">
        <v>680</v>
      </c>
      <c r="J922" s="368" t="str">
        <f>IF(ISBLANK(INDEX('Policy Characteristics'!D:D,MATCH($C922,'Policy Characteristics'!$C:$C,0))),"",INDEX('Policy Characteristics'!D:D,MATCH($C922,'Policy Characteristics'!$C:$C,0)))</f>
        <v>Feedstock Shifting</v>
      </c>
      <c r="K922" s="354"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4" t="str">
        <f>IF(ISBLANK(INDEX('Policy Characteristics'!I:I,MATCH($C922,'Policy Characteristics'!$C:$C,0))),"",INDEX('Policy Characteristics'!I:I,MATCH($C922,'Policy Characteristics'!$C:$C,0)))</f>
        <v>% of potential achieved</v>
      </c>
      <c r="P922" s="354"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4" t="str">
        <f>IF(ISBLANK(INDEX('Policy Characteristics'!K:K,MATCH($C922,'Policy Characteristics'!$C:$C,0))),"",INDEX('Policy Characteristics'!K:K,MATCH($C922,'Policy Characteristics'!$C:$C,0)))</f>
        <v/>
      </c>
      <c r="R922" s="354" t="str">
        <f>IF(ISBLANK(INDEX('Policy Characteristics'!L:L,MATCH($C922,'Policy Characteristics'!$C:$C,0))),"",INDEX('Policy Characteristics'!L:L,MATCH($C922,'Policy Characteristics'!$C:$C,0)))</f>
        <v/>
      </c>
    </row>
    <row r="923" spans="1:18" s="345" customFormat="1" ht="20" customHeight="1">
      <c r="A923" s="354" t="str">
        <f>IF(ISBLANK(INDEX('Policy Characteristics'!A:A,MATCH($C923,'Policy Characteristics'!$C:$C,0))),"",INDEX('Policy Characteristics'!A:A,MATCH($C923,'Policy Characteristics'!$C:$C,0)))</f>
        <v>Industry</v>
      </c>
      <c r="B923" s="366" t="str">
        <f>IF(ISBLANK(INDEX('Policy Characteristics'!B:B,MATCH($C923,'Policy Characteristics'!$C:$C,0))),"",INDEX('Policy Characteristics'!B:B,MATCH($C923,'Policy Characteristics'!$C:$C,0)))</f>
        <v>Feedstock Shifting</v>
      </c>
      <c r="C923" s="354" t="str">
        <f t="shared" si="42"/>
        <v>Fraction of Feedstock Shifted</v>
      </c>
      <c r="D923" s="348" t="s">
        <v>790</v>
      </c>
      <c r="E923" s="253" t="s">
        <v>861</v>
      </c>
      <c r="F923" t="s">
        <v>791</v>
      </c>
      <c r="G923" s="253" t="s">
        <v>862</v>
      </c>
      <c r="H923" s="241">
        <v>2494</v>
      </c>
      <c r="I923" s="367" t="s">
        <v>680</v>
      </c>
      <c r="J923" s="368" t="str">
        <f>IF(ISBLANK(INDEX('Policy Characteristics'!D:D,MATCH($C923,'Policy Characteristics'!$C:$C,0))),"",INDEX('Policy Characteristics'!D:D,MATCH($C923,'Policy Characteristics'!$C:$C,0)))</f>
        <v>Feedstock Shifting</v>
      </c>
      <c r="K923" s="354"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4" t="str">
        <f>IF(ISBLANK(INDEX('Policy Characteristics'!I:I,MATCH($C923,'Policy Characteristics'!$C:$C,0))),"",INDEX('Policy Characteristics'!I:I,MATCH($C923,'Policy Characteristics'!$C:$C,0)))</f>
        <v>% of potential achieved</v>
      </c>
      <c r="P923" s="354"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4" t="str">
        <f>IF(ISBLANK(INDEX('Policy Characteristics'!K:K,MATCH($C923,'Policy Characteristics'!$C:$C,0))),"",INDEX('Policy Characteristics'!K:K,MATCH($C923,'Policy Characteristics'!$C:$C,0)))</f>
        <v/>
      </c>
      <c r="R923" s="354" t="str">
        <f>IF(ISBLANK(INDEX('Policy Characteristics'!L:L,MATCH($C923,'Policy Characteristics'!$C:$C,0))),"",INDEX('Policy Characteristics'!L:L,MATCH($C923,'Policy Characteristics'!$C:$C,0)))</f>
        <v/>
      </c>
    </row>
    <row r="924" spans="1:18" s="345" customFormat="1" ht="20" customHeight="1">
      <c r="A924" s="354" t="str">
        <f>IF(ISBLANK(INDEX('Policy Characteristics'!A:A,MATCH($C924,'Policy Characteristics'!$C:$C,0))),"",INDEX('Policy Characteristics'!A:A,MATCH($C924,'Policy Characteristics'!$C:$C,0)))</f>
        <v>Industry</v>
      </c>
      <c r="B924" s="366" t="str">
        <f>IF(ISBLANK(INDEX('Policy Characteristics'!B:B,MATCH($C924,'Policy Characteristics'!$C:$C,0))),"",INDEX('Policy Characteristics'!B:B,MATCH($C924,'Policy Characteristics'!$C:$C,0)))</f>
        <v>Feedstock Shifting</v>
      </c>
      <c r="C924" s="354" t="str">
        <f t="shared" si="42"/>
        <v>Fraction of Feedstock Shifted</v>
      </c>
      <c r="D924" s="348" t="s">
        <v>790</v>
      </c>
      <c r="E924" s="253" t="s">
        <v>863</v>
      </c>
      <c r="F924" t="s">
        <v>791</v>
      </c>
      <c r="G924" s="253" t="s">
        <v>864</v>
      </c>
      <c r="H924" s="241">
        <v>2495</v>
      </c>
      <c r="I924" s="367" t="s">
        <v>680</v>
      </c>
      <c r="J924" s="368" t="str">
        <f>IF(ISBLANK(INDEX('Policy Characteristics'!D:D,MATCH($C924,'Policy Characteristics'!$C:$C,0))),"",INDEX('Policy Characteristics'!D:D,MATCH($C924,'Policy Characteristics'!$C:$C,0)))</f>
        <v>Feedstock Shifting</v>
      </c>
      <c r="K924" s="354"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4" t="str">
        <f>IF(ISBLANK(INDEX('Policy Characteristics'!I:I,MATCH($C924,'Policy Characteristics'!$C:$C,0))),"",INDEX('Policy Characteristics'!I:I,MATCH($C924,'Policy Characteristics'!$C:$C,0)))</f>
        <v>% of potential achieved</v>
      </c>
      <c r="P924" s="354"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4" t="str">
        <f>IF(ISBLANK(INDEX('Policy Characteristics'!K:K,MATCH($C924,'Policy Characteristics'!$C:$C,0))),"",INDEX('Policy Characteristics'!K:K,MATCH($C924,'Policy Characteristics'!$C:$C,0)))</f>
        <v/>
      </c>
      <c r="R924" s="354" t="str">
        <f>IF(ISBLANK(INDEX('Policy Characteristics'!L:L,MATCH($C924,'Policy Characteristics'!$C:$C,0))),"",INDEX('Policy Characteristics'!L:L,MATCH($C924,'Policy Characteristics'!$C:$C,0)))</f>
        <v/>
      </c>
    </row>
    <row r="925" spans="1:18" s="345" customFormat="1" ht="20" customHeight="1">
      <c r="A925" s="354" t="str">
        <f>IF(ISBLANK(INDEX('Policy Characteristics'!A:A,MATCH($C925,'Policy Characteristics'!$C:$C,0))),"",INDEX('Policy Characteristics'!A:A,MATCH($C925,'Policy Characteristics'!$C:$C,0)))</f>
        <v>Industry</v>
      </c>
      <c r="B925" s="366" t="str">
        <f>IF(ISBLANK(INDEX('Policy Characteristics'!B:B,MATCH($C925,'Policy Characteristics'!$C:$C,0))),"",INDEX('Policy Characteristics'!B:B,MATCH($C925,'Policy Characteristics'!$C:$C,0)))</f>
        <v>Feedstock Shifting</v>
      </c>
      <c r="C925" s="354" t="str">
        <f t="shared" si="42"/>
        <v>Fraction of Feedstock Shifted</v>
      </c>
      <c r="D925" s="348" t="s">
        <v>790</v>
      </c>
      <c r="E925" s="253" t="s">
        <v>865</v>
      </c>
      <c r="F925" t="s">
        <v>791</v>
      </c>
      <c r="G925" s="253" t="s">
        <v>866</v>
      </c>
      <c r="H925" s="241">
        <v>2496</v>
      </c>
      <c r="I925" s="367" t="s">
        <v>680</v>
      </c>
      <c r="J925" s="368" t="str">
        <f>IF(ISBLANK(INDEX('Policy Characteristics'!D:D,MATCH($C925,'Policy Characteristics'!$C:$C,0))),"",INDEX('Policy Characteristics'!D:D,MATCH($C925,'Policy Characteristics'!$C:$C,0)))</f>
        <v>Feedstock Shifting</v>
      </c>
      <c r="K925" s="354"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4" t="str">
        <f>IF(ISBLANK(INDEX('Policy Characteristics'!I:I,MATCH($C925,'Policy Characteristics'!$C:$C,0))),"",INDEX('Policy Characteristics'!I:I,MATCH($C925,'Policy Characteristics'!$C:$C,0)))</f>
        <v>% of potential achieved</v>
      </c>
      <c r="P925" s="354"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4" t="str">
        <f>IF(ISBLANK(INDEX('Policy Characteristics'!K:K,MATCH($C925,'Policy Characteristics'!$C:$C,0))),"",INDEX('Policy Characteristics'!K:K,MATCH($C925,'Policy Characteristics'!$C:$C,0)))</f>
        <v/>
      </c>
      <c r="R925" s="354" t="str">
        <f>IF(ISBLANK(INDEX('Policy Characteristics'!L:L,MATCH($C925,'Policy Characteristics'!$C:$C,0))),"",INDEX('Policy Characteristics'!L:L,MATCH($C925,'Policy Characteristics'!$C:$C,0)))</f>
        <v/>
      </c>
    </row>
    <row r="926" spans="1:18" s="345" customFormat="1" ht="20" customHeight="1">
      <c r="A926" s="354" t="str">
        <f>IF(ISBLANK(INDEX('Policy Characteristics'!A:A,MATCH($C926,'Policy Characteristics'!$C:$C,0))),"",INDEX('Policy Characteristics'!A:A,MATCH($C926,'Policy Characteristics'!$C:$C,0)))</f>
        <v>Industry</v>
      </c>
      <c r="B926" s="366" t="str">
        <f>IF(ISBLANK(INDEX('Policy Characteristics'!B:B,MATCH($C926,'Policy Characteristics'!$C:$C,0))),"",INDEX('Policy Characteristics'!B:B,MATCH($C926,'Policy Characteristics'!$C:$C,0)))</f>
        <v>Feedstock Shifting</v>
      </c>
      <c r="C926" s="354" t="str">
        <f t="shared" si="42"/>
        <v>Fraction of Feedstock Shifted</v>
      </c>
      <c r="D926" s="348" t="s">
        <v>790</v>
      </c>
      <c r="E926" s="253" t="s">
        <v>867</v>
      </c>
      <c r="F926" t="s">
        <v>791</v>
      </c>
      <c r="G926" s="253" t="s">
        <v>868</v>
      </c>
      <c r="H926" s="241">
        <v>2497</v>
      </c>
      <c r="I926" s="367" t="s">
        <v>680</v>
      </c>
      <c r="J926" s="368" t="str">
        <f>IF(ISBLANK(INDEX('Policy Characteristics'!D:D,MATCH($C926,'Policy Characteristics'!$C:$C,0))),"",INDEX('Policy Characteristics'!D:D,MATCH($C926,'Policy Characteristics'!$C:$C,0)))</f>
        <v>Feedstock Shifting</v>
      </c>
      <c r="K926" s="354"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4" t="str">
        <f>IF(ISBLANK(INDEX('Policy Characteristics'!I:I,MATCH($C926,'Policy Characteristics'!$C:$C,0))),"",INDEX('Policy Characteristics'!I:I,MATCH($C926,'Policy Characteristics'!$C:$C,0)))</f>
        <v>% of potential achieved</v>
      </c>
      <c r="P926" s="354"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4" t="str">
        <f>IF(ISBLANK(INDEX('Policy Characteristics'!K:K,MATCH($C926,'Policy Characteristics'!$C:$C,0))),"",INDEX('Policy Characteristics'!K:K,MATCH($C926,'Policy Characteristics'!$C:$C,0)))</f>
        <v/>
      </c>
      <c r="R926" s="354" t="str">
        <f>IF(ISBLANK(INDEX('Policy Characteristics'!L:L,MATCH($C926,'Policy Characteristics'!$C:$C,0))),"",INDEX('Policy Characteristics'!L:L,MATCH($C926,'Policy Characteristics'!$C:$C,0)))</f>
        <v/>
      </c>
    </row>
    <row r="927" spans="1:18" s="345" customFormat="1" ht="20" customHeight="1">
      <c r="A927" s="354" t="str">
        <f>IF(ISBLANK(INDEX('Policy Characteristics'!A:A,MATCH($C927,'Policy Characteristics'!$C:$C,0))),"",INDEX('Policy Characteristics'!A:A,MATCH($C927,'Policy Characteristics'!$C:$C,0)))</f>
        <v>Industry</v>
      </c>
      <c r="B927" s="366" t="str">
        <f>IF(ISBLANK(INDEX('Policy Characteristics'!B:B,MATCH($C927,'Policy Characteristics'!$C:$C,0))),"",INDEX('Policy Characteristics'!B:B,MATCH($C927,'Policy Characteristics'!$C:$C,0)))</f>
        <v>Feedstock Shifting</v>
      </c>
      <c r="C927" s="354" t="str">
        <f t="shared" si="42"/>
        <v>Fraction of Feedstock Shifted</v>
      </c>
      <c r="D927" s="348" t="s">
        <v>790</v>
      </c>
      <c r="E927" s="253" t="s">
        <v>869</v>
      </c>
      <c r="F927" t="s">
        <v>791</v>
      </c>
      <c r="G927" s="253" t="s">
        <v>870</v>
      </c>
      <c r="H927" s="241">
        <v>2498</v>
      </c>
      <c r="I927" s="367" t="s">
        <v>680</v>
      </c>
      <c r="J927" s="368" t="str">
        <f>IF(ISBLANK(INDEX('Policy Characteristics'!D:D,MATCH($C927,'Policy Characteristics'!$C:$C,0))),"",INDEX('Policy Characteristics'!D:D,MATCH($C927,'Policy Characteristics'!$C:$C,0)))</f>
        <v>Feedstock Shifting</v>
      </c>
      <c r="K927" s="354"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4" t="str">
        <f>IF(ISBLANK(INDEX('Policy Characteristics'!I:I,MATCH($C927,'Policy Characteristics'!$C:$C,0))),"",INDEX('Policy Characteristics'!I:I,MATCH($C927,'Policy Characteristics'!$C:$C,0)))</f>
        <v>% of potential achieved</v>
      </c>
      <c r="P927" s="354"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4" t="str">
        <f>IF(ISBLANK(INDEX('Policy Characteristics'!K:K,MATCH($C927,'Policy Characteristics'!$C:$C,0))),"",INDEX('Policy Characteristics'!K:K,MATCH($C927,'Policy Characteristics'!$C:$C,0)))</f>
        <v/>
      </c>
      <c r="R927" s="354" t="str">
        <f>IF(ISBLANK(INDEX('Policy Characteristics'!L:L,MATCH($C927,'Policy Characteristics'!$C:$C,0))),"",INDEX('Policy Characteristics'!L:L,MATCH($C927,'Policy Characteristics'!$C:$C,0)))</f>
        <v/>
      </c>
    </row>
    <row r="928" spans="1:18" s="345" customFormat="1" ht="20" customHeight="1">
      <c r="A928" s="354" t="str">
        <f>IF(ISBLANK(INDEX('Policy Characteristics'!A:A,MATCH($C928,'Policy Characteristics'!$C:$C,0))),"",INDEX('Policy Characteristics'!A:A,MATCH($C928,'Policy Characteristics'!$C:$C,0)))</f>
        <v>Industry</v>
      </c>
      <c r="B928" s="366" t="str">
        <f>IF(ISBLANK(INDEX('Policy Characteristics'!B:B,MATCH($C928,'Policy Characteristics'!$C:$C,0))),"",INDEX('Policy Characteristics'!B:B,MATCH($C928,'Policy Characteristics'!$C:$C,0)))</f>
        <v>Feedstock Shifting</v>
      </c>
      <c r="C928" s="354" t="str">
        <f t="shared" si="42"/>
        <v>Fraction of Feedstock Shifted</v>
      </c>
      <c r="D928" s="348" t="s">
        <v>790</v>
      </c>
      <c r="E928" s="253" t="s">
        <v>871</v>
      </c>
      <c r="F928" t="s">
        <v>791</v>
      </c>
      <c r="G928" s="253" t="s">
        <v>872</v>
      </c>
      <c r="H928" s="241">
        <v>2499</v>
      </c>
      <c r="I928" s="367" t="s">
        <v>680</v>
      </c>
      <c r="J928" s="368" t="str">
        <f>IF(ISBLANK(INDEX('Policy Characteristics'!D:D,MATCH($C928,'Policy Characteristics'!$C:$C,0))),"",INDEX('Policy Characteristics'!D:D,MATCH($C928,'Policy Characteristics'!$C:$C,0)))</f>
        <v>Feedstock Shifting</v>
      </c>
      <c r="K928" s="354"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4" t="str">
        <f>IF(ISBLANK(INDEX('Policy Characteristics'!I:I,MATCH($C928,'Policy Characteristics'!$C:$C,0))),"",INDEX('Policy Characteristics'!I:I,MATCH($C928,'Policy Characteristics'!$C:$C,0)))</f>
        <v>% of potential achieved</v>
      </c>
      <c r="P928" s="354"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4" t="str">
        <f>IF(ISBLANK(INDEX('Policy Characteristics'!K:K,MATCH($C928,'Policy Characteristics'!$C:$C,0))),"",INDEX('Policy Characteristics'!K:K,MATCH($C928,'Policy Characteristics'!$C:$C,0)))</f>
        <v/>
      </c>
      <c r="R928" s="354" t="str">
        <f>IF(ISBLANK(INDEX('Policy Characteristics'!L:L,MATCH($C928,'Policy Characteristics'!$C:$C,0))),"",INDEX('Policy Characteristics'!L:L,MATCH($C928,'Policy Characteristics'!$C:$C,0)))</f>
        <v/>
      </c>
    </row>
    <row r="929" spans="1:18" s="345" customFormat="1" ht="20" customHeight="1">
      <c r="A929" s="354" t="str">
        <f>IF(ISBLANK(INDEX('Policy Characteristics'!A:A,MATCH($C929,'Policy Characteristics'!$C:$C,0))),"",INDEX('Policy Characteristics'!A:A,MATCH($C929,'Policy Characteristics'!$C:$C,0)))</f>
        <v>Industry</v>
      </c>
      <c r="B929" s="366" t="str">
        <f>IF(ISBLANK(INDEX('Policy Characteristics'!B:B,MATCH($C929,'Policy Characteristics'!$C:$C,0))),"",INDEX('Policy Characteristics'!B:B,MATCH($C929,'Policy Characteristics'!$C:$C,0)))</f>
        <v>Feedstock Shifting</v>
      </c>
      <c r="C929" s="354" t="str">
        <f t="shared" si="42"/>
        <v>Fraction of Feedstock Shifted</v>
      </c>
      <c r="D929" s="348" t="s">
        <v>792</v>
      </c>
      <c r="E929" s="253" t="s">
        <v>853</v>
      </c>
      <c r="F929" t="s">
        <v>793</v>
      </c>
      <c r="G929" s="253" t="s">
        <v>854</v>
      </c>
      <c r="H929" s="241">
        <v>2500</v>
      </c>
      <c r="I929" s="367" t="s">
        <v>680</v>
      </c>
      <c r="J929" s="368" t="str">
        <f>IF(ISBLANK(INDEX('Policy Characteristics'!D:D,MATCH($C929,'Policy Characteristics'!$C:$C,0))),"",INDEX('Policy Characteristics'!D:D,MATCH($C929,'Policy Characteristics'!$C:$C,0)))</f>
        <v>Feedstock Shifting</v>
      </c>
      <c r="K929" s="354"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4" t="str">
        <f>IF(ISBLANK(INDEX('Policy Characteristics'!I:I,MATCH($C929,'Policy Characteristics'!$C:$C,0))),"",INDEX('Policy Characteristics'!I:I,MATCH($C929,'Policy Characteristics'!$C:$C,0)))</f>
        <v>% of potential achieved</v>
      </c>
      <c r="P929" s="354"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4" t="str">
        <f>IF(ISBLANK(INDEX('Policy Characteristics'!K:K,MATCH($C929,'Policy Characteristics'!$C:$C,0))),"",INDEX('Policy Characteristics'!K:K,MATCH($C929,'Policy Characteristics'!$C:$C,0)))</f>
        <v/>
      </c>
      <c r="R929" s="354" t="str">
        <f>IF(ISBLANK(INDEX('Policy Characteristics'!L:L,MATCH($C929,'Policy Characteristics'!$C:$C,0))),"",INDEX('Policy Characteristics'!L:L,MATCH($C929,'Policy Characteristics'!$C:$C,0)))</f>
        <v/>
      </c>
    </row>
    <row r="930" spans="1:18" s="345" customFormat="1" ht="20" customHeight="1">
      <c r="A930" s="354" t="str">
        <f>IF(ISBLANK(INDEX('Policy Characteristics'!A:A,MATCH($C930,'Policy Characteristics'!$C:$C,0))),"",INDEX('Policy Characteristics'!A:A,MATCH($C930,'Policy Characteristics'!$C:$C,0)))</f>
        <v>Industry</v>
      </c>
      <c r="B930" s="366" t="str">
        <f>IF(ISBLANK(INDEX('Policy Characteristics'!B:B,MATCH($C930,'Policy Characteristics'!$C:$C,0))),"",INDEX('Policy Characteristics'!B:B,MATCH($C930,'Policy Characteristics'!$C:$C,0)))</f>
        <v>Feedstock Shifting</v>
      </c>
      <c r="C930" s="354" t="str">
        <f t="shared" si="42"/>
        <v>Fraction of Feedstock Shifted</v>
      </c>
      <c r="D930" s="348" t="s">
        <v>792</v>
      </c>
      <c r="E930" s="253" t="s">
        <v>855</v>
      </c>
      <c r="F930" t="s">
        <v>793</v>
      </c>
      <c r="G930" s="253" t="s">
        <v>856</v>
      </c>
      <c r="H930" s="241">
        <v>2501</v>
      </c>
      <c r="I930" s="367" t="s">
        <v>680</v>
      </c>
      <c r="J930" s="368" t="str">
        <f>IF(ISBLANK(INDEX('Policy Characteristics'!D:D,MATCH($C930,'Policy Characteristics'!$C:$C,0))),"",INDEX('Policy Characteristics'!D:D,MATCH($C930,'Policy Characteristics'!$C:$C,0)))</f>
        <v>Feedstock Shifting</v>
      </c>
      <c r="K930" s="354"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4" t="str">
        <f>IF(ISBLANK(INDEX('Policy Characteristics'!I:I,MATCH($C930,'Policy Characteristics'!$C:$C,0))),"",INDEX('Policy Characteristics'!I:I,MATCH($C930,'Policy Characteristics'!$C:$C,0)))</f>
        <v>% of potential achieved</v>
      </c>
      <c r="P930" s="354"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4" t="str">
        <f>IF(ISBLANK(INDEX('Policy Characteristics'!K:K,MATCH($C930,'Policy Characteristics'!$C:$C,0))),"",INDEX('Policy Characteristics'!K:K,MATCH($C930,'Policy Characteristics'!$C:$C,0)))</f>
        <v/>
      </c>
      <c r="R930" s="354" t="str">
        <f>IF(ISBLANK(INDEX('Policy Characteristics'!L:L,MATCH($C930,'Policy Characteristics'!$C:$C,0))),"",INDEX('Policy Characteristics'!L:L,MATCH($C930,'Policy Characteristics'!$C:$C,0)))</f>
        <v/>
      </c>
    </row>
    <row r="931" spans="1:18" s="345" customFormat="1" ht="20" customHeight="1">
      <c r="A931" s="354" t="str">
        <f>IF(ISBLANK(INDEX('Policy Characteristics'!A:A,MATCH($C931,'Policy Characteristics'!$C:$C,0))),"",INDEX('Policy Characteristics'!A:A,MATCH($C931,'Policy Characteristics'!$C:$C,0)))</f>
        <v>Industry</v>
      </c>
      <c r="B931" s="366" t="str">
        <f>IF(ISBLANK(INDEX('Policy Characteristics'!B:B,MATCH($C931,'Policy Characteristics'!$C:$C,0))),"",INDEX('Policy Characteristics'!B:B,MATCH($C931,'Policy Characteristics'!$C:$C,0)))</f>
        <v>Feedstock Shifting</v>
      </c>
      <c r="C931" s="354" t="str">
        <f t="shared" si="42"/>
        <v>Fraction of Feedstock Shifted</v>
      </c>
      <c r="D931" s="348" t="s">
        <v>792</v>
      </c>
      <c r="E931" s="253" t="s">
        <v>857</v>
      </c>
      <c r="F931" t="s">
        <v>793</v>
      </c>
      <c r="G931" s="253" t="s">
        <v>858</v>
      </c>
      <c r="H931" s="241">
        <v>2502</v>
      </c>
      <c r="I931" s="367" t="s">
        <v>680</v>
      </c>
      <c r="J931" s="368" t="str">
        <f>IF(ISBLANK(INDEX('Policy Characteristics'!D:D,MATCH($C931,'Policy Characteristics'!$C:$C,0))),"",INDEX('Policy Characteristics'!D:D,MATCH($C931,'Policy Characteristics'!$C:$C,0)))</f>
        <v>Feedstock Shifting</v>
      </c>
      <c r="K931" s="354"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4" t="str">
        <f>IF(ISBLANK(INDEX('Policy Characteristics'!I:I,MATCH($C931,'Policy Characteristics'!$C:$C,0))),"",INDEX('Policy Characteristics'!I:I,MATCH($C931,'Policy Characteristics'!$C:$C,0)))</f>
        <v>% of potential achieved</v>
      </c>
      <c r="P931" s="354"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4" t="str">
        <f>IF(ISBLANK(INDEX('Policy Characteristics'!K:K,MATCH($C931,'Policy Characteristics'!$C:$C,0))),"",INDEX('Policy Characteristics'!K:K,MATCH($C931,'Policy Characteristics'!$C:$C,0)))</f>
        <v/>
      </c>
      <c r="R931" s="354" t="str">
        <f>IF(ISBLANK(INDEX('Policy Characteristics'!L:L,MATCH($C931,'Policy Characteristics'!$C:$C,0))),"",INDEX('Policy Characteristics'!L:L,MATCH($C931,'Policy Characteristics'!$C:$C,0)))</f>
        <v/>
      </c>
    </row>
    <row r="932" spans="1:18" s="345" customFormat="1" ht="20" customHeight="1">
      <c r="A932" s="354" t="str">
        <f>IF(ISBLANK(INDEX('Policy Characteristics'!A:A,MATCH($C932,'Policy Characteristics'!$C:$C,0))),"",INDEX('Policy Characteristics'!A:A,MATCH($C932,'Policy Characteristics'!$C:$C,0)))</f>
        <v>Industry</v>
      </c>
      <c r="B932" s="366" t="str">
        <f>IF(ISBLANK(INDEX('Policy Characteristics'!B:B,MATCH($C932,'Policy Characteristics'!$C:$C,0))),"",INDEX('Policy Characteristics'!B:B,MATCH($C932,'Policy Characteristics'!$C:$C,0)))</f>
        <v>Feedstock Shifting</v>
      </c>
      <c r="C932" s="354" t="str">
        <f t="shared" si="42"/>
        <v>Fraction of Feedstock Shifted</v>
      </c>
      <c r="D932" s="348" t="s">
        <v>792</v>
      </c>
      <c r="E932" s="253" t="s">
        <v>859</v>
      </c>
      <c r="F932" t="s">
        <v>793</v>
      </c>
      <c r="G932" s="253" t="s">
        <v>860</v>
      </c>
      <c r="H932" s="241">
        <v>2503</v>
      </c>
      <c r="I932" s="367" t="s">
        <v>680</v>
      </c>
      <c r="J932" s="368" t="str">
        <f>IF(ISBLANK(INDEX('Policy Characteristics'!D:D,MATCH($C932,'Policy Characteristics'!$C:$C,0))),"",INDEX('Policy Characteristics'!D:D,MATCH($C932,'Policy Characteristics'!$C:$C,0)))</f>
        <v>Feedstock Shifting</v>
      </c>
      <c r="K932" s="354"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4" t="str">
        <f>IF(ISBLANK(INDEX('Policy Characteristics'!I:I,MATCH($C932,'Policy Characteristics'!$C:$C,0))),"",INDEX('Policy Characteristics'!I:I,MATCH($C932,'Policy Characteristics'!$C:$C,0)))</f>
        <v>% of potential achieved</v>
      </c>
      <c r="P932" s="354"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4" t="str">
        <f>IF(ISBLANK(INDEX('Policy Characteristics'!K:K,MATCH($C932,'Policy Characteristics'!$C:$C,0))),"",INDEX('Policy Characteristics'!K:K,MATCH($C932,'Policy Characteristics'!$C:$C,0)))</f>
        <v/>
      </c>
      <c r="R932" s="354" t="str">
        <f>IF(ISBLANK(INDEX('Policy Characteristics'!L:L,MATCH($C932,'Policy Characteristics'!$C:$C,0))),"",INDEX('Policy Characteristics'!L:L,MATCH($C932,'Policy Characteristics'!$C:$C,0)))</f>
        <v/>
      </c>
    </row>
    <row r="933" spans="1:18" s="345" customFormat="1" ht="20" customHeight="1">
      <c r="A933" s="354" t="str">
        <f>IF(ISBLANK(INDEX('Policy Characteristics'!A:A,MATCH($C933,'Policy Characteristics'!$C:$C,0))),"",INDEX('Policy Characteristics'!A:A,MATCH($C933,'Policy Characteristics'!$C:$C,0)))</f>
        <v>Industry</v>
      </c>
      <c r="B933" s="366" t="str">
        <f>IF(ISBLANK(INDEX('Policy Characteristics'!B:B,MATCH($C933,'Policy Characteristics'!$C:$C,0))),"",INDEX('Policy Characteristics'!B:B,MATCH($C933,'Policy Characteristics'!$C:$C,0)))</f>
        <v>Feedstock Shifting</v>
      </c>
      <c r="C933" s="354" t="str">
        <f t="shared" si="42"/>
        <v>Fraction of Feedstock Shifted</v>
      </c>
      <c r="D933" s="348" t="s">
        <v>792</v>
      </c>
      <c r="E933" s="253" t="s">
        <v>861</v>
      </c>
      <c r="F933" t="s">
        <v>793</v>
      </c>
      <c r="G933" s="253" t="s">
        <v>862</v>
      </c>
      <c r="H933" s="241">
        <v>2504</v>
      </c>
      <c r="I933" s="367" t="s">
        <v>680</v>
      </c>
      <c r="J933" s="368" t="str">
        <f>IF(ISBLANK(INDEX('Policy Characteristics'!D:D,MATCH($C933,'Policy Characteristics'!$C:$C,0))),"",INDEX('Policy Characteristics'!D:D,MATCH($C933,'Policy Characteristics'!$C:$C,0)))</f>
        <v>Feedstock Shifting</v>
      </c>
      <c r="K933" s="354"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4" t="str">
        <f>IF(ISBLANK(INDEX('Policy Characteristics'!I:I,MATCH($C933,'Policy Characteristics'!$C:$C,0))),"",INDEX('Policy Characteristics'!I:I,MATCH($C933,'Policy Characteristics'!$C:$C,0)))</f>
        <v>% of potential achieved</v>
      </c>
      <c r="P933" s="354"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4" t="str">
        <f>IF(ISBLANK(INDEX('Policy Characteristics'!K:K,MATCH($C933,'Policy Characteristics'!$C:$C,0))),"",INDEX('Policy Characteristics'!K:K,MATCH($C933,'Policy Characteristics'!$C:$C,0)))</f>
        <v/>
      </c>
      <c r="R933" s="354" t="str">
        <f>IF(ISBLANK(INDEX('Policy Characteristics'!L:L,MATCH($C933,'Policy Characteristics'!$C:$C,0))),"",INDEX('Policy Characteristics'!L:L,MATCH($C933,'Policy Characteristics'!$C:$C,0)))</f>
        <v/>
      </c>
    </row>
    <row r="934" spans="1:18" s="345" customFormat="1" ht="20" customHeight="1">
      <c r="A934" s="354" t="str">
        <f>IF(ISBLANK(INDEX('Policy Characteristics'!A:A,MATCH($C934,'Policy Characteristics'!$C:$C,0))),"",INDEX('Policy Characteristics'!A:A,MATCH($C934,'Policy Characteristics'!$C:$C,0)))</f>
        <v>Industry</v>
      </c>
      <c r="B934" s="366" t="str">
        <f>IF(ISBLANK(INDEX('Policy Characteristics'!B:B,MATCH($C934,'Policy Characteristics'!$C:$C,0))),"",INDEX('Policy Characteristics'!B:B,MATCH($C934,'Policy Characteristics'!$C:$C,0)))</f>
        <v>Feedstock Shifting</v>
      </c>
      <c r="C934" s="354" t="str">
        <f t="shared" si="42"/>
        <v>Fraction of Feedstock Shifted</v>
      </c>
      <c r="D934" s="348" t="s">
        <v>792</v>
      </c>
      <c r="E934" s="253" t="s">
        <v>863</v>
      </c>
      <c r="F934" t="s">
        <v>793</v>
      </c>
      <c r="G934" s="253" t="s">
        <v>864</v>
      </c>
      <c r="H934" s="241">
        <v>2505</v>
      </c>
      <c r="I934" s="367" t="s">
        <v>680</v>
      </c>
      <c r="J934" s="368" t="str">
        <f>IF(ISBLANK(INDEX('Policy Characteristics'!D:D,MATCH($C934,'Policy Characteristics'!$C:$C,0))),"",INDEX('Policy Characteristics'!D:D,MATCH($C934,'Policy Characteristics'!$C:$C,0)))</f>
        <v>Feedstock Shifting</v>
      </c>
      <c r="K934" s="354"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4" t="str">
        <f>IF(ISBLANK(INDEX('Policy Characteristics'!I:I,MATCH($C934,'Policy Characteristics'!$C:$C,0))),"",INDEX('Policy Characteristics'!I:I,MATCH($C934,'Policy Characteristics'!$C:$C,0)))</f>
        <v>% of potential achieved</v>
      </c>
      <c r="P934" s="354"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4" t="str">
        <f>IF(ISBLANK(INDEX('Policy Characteristics'!K:K,MATCH($C934,'Policy Characteristics'!$C:$C,0))),"",INDEX('Policy Characteristics'!K:K,MATCH($C934,'Policy Characteristics'!$C:$C,0)))</f>
        <v/>
      </c>
      <c r="R934" s="354" t="str">
        <f>IF(ISBLANK(INDEX('Policy Characteristics'!L:L,MATCH($C934,'Policy Characteristics'!$C:$C,0))),"",INDEX('Policy Characteristics'!L:L,MATCH($C934,'Policy Characteristics'!$C:$C,0)))</f>
        <v/>
      </c>
    </row>
    <row r="935" spans="1:18" s="345" customFormat="1" ht="20" customHeight="1">
      <c r="A935" s="354" t="str">
        <f>IF(ISBLANK(INDEX('Policy Characteristics'!A:A,MATCH($C935,'Policy Characteristics'!$C:$C,0))),"",INDEX('Policy Characteristics'!A:A,MATCH($C935,'Policy Characteristics'!$C:$C,0)))</f>
        <v>Industry</v>
      </c>
      <c r="B935" s="366" t="str">
        <f>IF(ISBLANK(INDEX('Policy Characteristics'!B:B,MATCH($C935,'Policy Characteristics'!$C:$C,0))),"",INDEX('Policy Characteristics'!B:B,MATCH($C935,'Policy Characteristics'!$C:$C,0)))</f>
        <v>Feedstock Shifting</v>
      </c>
      <c r="C935" s="354" t="str">
        <f t="shared" si="42"/>
        <v>Fraction of Feedstock Shifted</v>
      </c>
      <c r="D935" s="348" t="s">
        <v>792</v>
      </c>
      <c r="E935" s="253" t="s">
        <v>865</v>
      </c>
      <c r="F935" t="s">
        <v>793</v>
      </c>
      <c r="G935" s="253" t="s">
        <v>866</v>
      </c>
      <c r="H935" s="241">
        <v>2506</v>
      </c>
      <c r="I935" s="367" t="s">
        <v>680</v>
      </c>
      <c r="J935" s="368" t="str">
        <f>IF(ISBLANK(INDEX('Policy Characteristics'!D:D,MATCH($C935,'Policy Characteristics'!$C:$C,0))),"",INDEX('Policy Characteristics'!D:D,MATCH($C935,'Policy Characteristics'!$C:$C,0)))</f>
        <v>Feedstock Shifting</v>
      </c>
      <c r="K935" s="354"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4" t="str">
        <f>IF(ISBLANK(INDEX('Policy Characteristics'!I:I,MATCH($C935,'Policy Characteristics'!$C:$C,0))),"",INDEX('Policy Characteristics'!I:I,MATCH($C935,'Policy Characteristics'!$C:$C,0)))</f>
        <v>% of potential achieved</v>
      </c>
      <c r="P935" s="354"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4" t="str">
        <f>IF(ISBLANK(INDEX('Policy Characteristics'!K:K,MATCH($C935,'Policy Characteristics'!$C:$C,0))),"",INDEX('Policy Characteristics'!K:K,MATCH($C935,'Policy Characteristics'!$C:$C,0)))</f>
        <v/>
      </c>
      <c r="R935" s="354" t="str">
        <f>IF(ISBLANK(INDEX('Policy Characteristics'!L:L,MATCH($C935,'Policy Characteristics'!$C:$C,0))),"",INDEX('Policy Characteristics'!L:L,MATCH($C935,'Policy Characteristics'!$C:$C,0)))</f>
        <v/>
      </c>
    </row>
    <row r="936" spans="1:18" s="345" customFormat="1" ht="20" customHeight="1">
      <c r="A936" s="354" t="str">
        <f>IF(ISBLANK(INDEX('Policy Characteristics'!A:A,MATCH($C936,'Policy Characteristics'!$C:$C,0))),"",INDEX('Policy Characteristics'!A:A,MATCH($C936,'Policy Characteristics'!$C:$C,0)))</f>
        <v>Industry</v>
      </c>
      <c r="B936" s="366" t="str">
        <f>IF(ISBLANK(INDEX('Policy Characteristics'!B:B,MATCH($C936,'Policy Characteristics'!$C:$C,0))),"",INDEX('Policy Characteristics'!B:B,MATCH($C936,'Policy Characteristics'!$C:$C,0)))</f>
        <v>Feedstock Shifting</v>
      </c>
      <c r="C936" s="354" t="str">
        <f t="shared" si="42"/>
        <v>Fraction of Feedstock Shifted</v>
      </c>
      <c r="D936" s="348" t="s">
        <v>792</v>
      </c>
      <c r="E936" s="253" t="s">
        <v>867</v>
      </c>
      <c r="F936" t="s">
        <v>793</v>
      </c>
      <c r="G936" s="253" t="s">
        <v>868</v>
      </c>
      <c r="H936" s="241">
        <v>2507</v>
      </c>
      <c r="I936" s="367" t="s">
        <v>680</v>
      </c>
      <c r="J936" s="368" t="str">
        <f>IF(ISBLANK(INDEX('Policy Characteristics'!D:D,MATCH($C936,'Policy Characteristics'!$C:$C,0))),"",INDEX('Policy Characteristics'!D:D,MATCH($C936,'Policy Characteristics'!$C:$C,0)))</f>
        <v>Feedstock Shifting</v>
      </c>
      <c r="K936" s="354"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4" t="str">
        <f>IF(ISBLANK(INDEX('Policy Characteristics'!I:I,MATCH($C936,'Policy Characteristics'!$C:$C,0))),"",INDEX('Policy Characteristics'!I:I,MATCH($C936,'Policy Characteristics'!$C:$C,0)))</f>
        <v>% of potential achieved</v>
      </c>
      <c r="P936" s="354"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4" t="str">
        <f>IF(ISBLANK(INDEX('Policy Characteristics'!K:K,MATCH($C936,'Policy Characteristics'!$C:$C,0))),"",INDEX('Policy Characteristics'!K:K,MATCH($C936,'Policy Characteristics'!$C:$C,0)))</f>
        <v/>
      </c>
      <c r="R936" s="354" t="str">
        <f>IF(ISBLANK(INDEX('Policy Characteristics'!L:L,MATCH($C936,'Policy Characteristics'!$C:$C,0))),"",INDEX('Policy Characteristics'!L:L,MATCH($C936,'Policy Characteristics'!$C:$C,0)))</f>
        <v/>
      </c>
    </row>
    <row r="937" spans="1:18" s="345" customFormat="1" ht="20" customHeight="1">
      <c r="A937" s="354" t="str">
        <f>IF(ISBLANK(INDEX('Policy Characteristics'!A:A,MATCH($C937,'Policy Characteristics'!$C:$C,0))),"",INDEX('Policy Characteristics'!A:A,MATCH($C937,'Policy Characteristics'!$C:$C,0)))</f>
        <v>Industry</v>
      </c>
      <c r="B937" s="366" t="str">
        <f>IF(ISBLANK(INDEX('Policy Characteristics'!B:B,MATCH($C937,'Policy Characteristics'!$C:$C,0))),"",INDEX('Policy Characteristics'!B:B,MATCH($C937,'Policy Characteristics'!$C:$C,0)))</f>
        <v>Feedstock Shifting</v>
      </c>
      <c r="C937" s="354" t="str">
        <f t="shared" si="42"/>
        <v>Fraction of Feedstock Shifted</v>
      </c>
      <c r="D937" s="348" t="s">
        <v>792</v>
      </c>
      <c r="E937" s="253" t="s">
        <v>869</v>
      </c>
      <c r="F937" t="s">
        <v>793</v>
      </c>
      <c r="G937" s="253" t="s">
        <v>870</v>
      </c>
      <c r="H937" s="241">
        <v>2508</v>
      </c>
      <c r="I937" s="367" t="s">
        <v>680</v>
      </c>
      <c r="J937" s="368" t="str">
        <f>IF(ISBLANK(INDEX('Policy Characteristics'!D:D,MATCH($C937,'Policy Characteristics'!$C:$C,0))),"",INDEX('Policy Characteristics'!D:D,MATCH($C937,'Policy Characteristics'!$C:$C,0)))</f>
        <v>Feedstock Shifting</v>
      </c>
      <c r="K937" s="354"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4" t="str">
        <f>IF(ISBLANK(INDEX('Policy Characteristics'!I:I,MATCH($C937,'Policy Characteristics'!$C:$C,0))),"",INDEX('Policy Characteristics'!I:I,MATCH($C937,'Policy Characteristics'!$C:$C,0)))</f>
        <v>% of potential achieved</v>
      </c>
      <c r="P937" s="354"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4" t="str">
        <f>IF(ISBLANK(INDEX('Policy Characteristics'!K:K,MATCH($C937,'Policy Characteristics'!$C:$C,0))),"",INDEX('Policy Characteristics'!K:K,MATCH($C937,'Policy Characteristics'!$C:$C,0)))</f>
        <v/>
      </c>
      <c r="R937" s="354" t="str">
        <f>IF(ISBLANK(INDEX('Policy Characteristics'!L:L,MATCH($C937,'Policy Characteristics'!$C:$C,0))),"",INDEX('Policy Characteristics'!L:L,MATCH($C937,'Policy Characteristics'!$C:$C,0)))</f>
        <v/>
      </c>
    </row>
    <row r="938" spans="1:18" s="345" customFormat="1" ht="20" customHeight="1">
      <c r="A938" s="354" t="str">
        <f>IF(ISBLANK(INDEX('Policy Characteristics'!A:A,MATCH($C938,'Policy Characteristics'!$C:$C,0))),"",INDEX('Policy Characteristics'!A:A,MATCH($C938,'Policy Characteristics'!$C:$C,0)))</f>
        <v>Industry</v>
      </c>
      <c r="B938" s="366" t="str">
        <f>IF(ISBLANK(INDEX('Policy Characteristics'!B:B,MATCH($C938,'Policy Characteristics'!$C:$C,0))),"",INDEX('Policy Characteristics'!B:B,MATCH($C938,'Policy Characteristics'!$C:$C,0)))</f>
        <v>Feedstock Shifting</v>
      </c>
      <c r="C938" s="354" t="str">
        <f t="shared" si="42"/>
        <v>Fraction of Feedstock Shifted</v>
      </c>
      <c r="D938" s="348" t="s">
        <v>792</v>
      </c>
      <c r="E938" s="253" t="s">
        <v>871</v>
      </c>
      <c r="F938" t="s">
        <v>793</v>
      </c>
      <c r="G938" s="253" t="s">
        <v>872</v>
      </c>
      <c r="H938" s="241">
        <v>2509</v>
      </c>
      <c r="I938" s="367" t="s">
        <v>680</v>
      </c>
      <c r="J938" s="368" t="str">
        <f>IF(ISBLANK(INDEX('Policy Characteristics'!D:D,MATCH($C938,'Policy Characteristics'!$C:$C,0))),"",INDEX('Policy Characteristics'!D:D,MATCH($C938,'Policy Characteristics'!$C:$C,0)))</f>
        <v>Feedstock Shifting</v>
      </c>
      <c r="K938" s="354"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4" t="str">
        <f>IF(ISBLANK(INDEX('Policy Characteristics'!I:I,MATCH($C938,'Policy Characteristics'!$C:$C,0))),"",INDEX('Policy Characteristics'!I:I,MATCH($C938,'Policy Characteristics'!$C:$C,0)))</f>
        <v>% of potential achieved</v>
      </c>
      <c r="P938" s="354"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4" t="str">
        <f>IF(ISBLANK(INDEX('Policy Characteristics'!K:K,MATCH($C938,'Policy Characteristics'!$C:$C,0))),"",INDEX('Policy Characteristics'!K:K,MATCH($C938,'Policy Characteristics'!$C:$C,0)))</f>
        <v/>
      </c>
      <c r="R938" s="354" t="str">
        <f>IF(ISBLANK(INDEX('Policy Characteristics'!L:L,MATCH($C938,'Policy Characteristics'!$C:$C,0))),"",INDEX('Policy Characteristics'!L:L,MATCH($C938,'Policy Characteristics'!$C:$C,0)))</f>
        <v/>
      </c>
    </row>
    <row r="939" spans="1:18" s="345" customFormat="1" ht="20" customHeight="1">
      <c r="A939" s="354" t="str">
        <f>IF(ISBLANK(INDEX('Policy Characteristics'!A:A,MATCH($C939,'Policy Characteristics'!$C:$C,0))),"",INDEX('Policy Characteristics'!A:A,MATCH($C939,'Policy Characteristics'!$C:$C,0)))</f>
        <v>Industry</v>
      </c>
      <c r="B939" s="366" t="str">
        <f>IF(ISBLANK(INDEX('Policy Characteristics'!B:B,MATCH($C939,'Policy Characteristics'!$C:$C,0))),"",INDEX('Policy Characteristics'!B:B,MATCH($C939,'Policy Characteristics'!$C:$C,0)))</f>
        <v>Feedstock Shifting</v>
      </c>
      <c r="C939" s="354" t="str">
        <f t="shared" si="42"/>
        <v>Fraction of Feedstock Shifted</v>
      </c>
      <c r="D939" s="348" t="s">
        <v>794</v>
      </c>
      <c r="E939" s="253" t="s">
        <v>853</v>
      </c>
      <c r="F939" t="s">
        <v>795</v>
      </c>
      <c r="G939" s="253" t="s">
        <v>854</v>
      </c>
      <c r="H939" s="241">
        <v>2510</v>
      </c>
      <c r="I939" s="367" t="s">
        <v>680</v>
      </c>
      <c r="J939" s="368" t="str">
        <f>IF(ISBLANK(INDEX('Policy Characteristics'!D:D,MATCH($C939,'Policy Characteristics'!$C:$C,0))),"",INDEX('Policy Characteristics'!D:D,MATCH($C939,'Policy Characteristics'!$C:$C,0)))</f>
        <v>Feedstock Shifting</v>
      </c>
      <c r="K939" s="354"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4" t="str">
        <f>IF(ISBLANK(INDEX('Policy Characteristics'!I:I,MATCH($C939,'Policy Characteristics'!$C:$C,0))),"",INDEX('Policy Characteristics'!I:I,MATCH($C939,'Policy Characteristics'!$C:$C,0)))</f>
        <v>% of potential achieved</v>
      </c>
      <c r="P939" s="354"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4" t="str">
        <f>IF(ISBLANK(INDEX('Policy Characteristics'!K:K,MATCH($C939,'Policy Characteristics'!$C:$C,0))),"",INDEX('Policy Characteristics'!K:K,MATCH($C939,'Policy Characteristics'!$C:$C,0)))</f>
        <v/>
      </c>
      <c r="R939" s="354" t="str">
        <f>IF(ISBLANK(INDEX('Policy Characteristics'!L:L,MATCH($C939,'Policy Characteristics'!$C:$C,0))),"",INDEX('Policy Characteristics'!L:L,MATCH($C939,'Policy Characteristics'!$C:$C,0)))</f>
        <v/>
      </c>
    </row>
    <row r="940" spans="1:18" s="345" customFormat="1" ht="20" customHeight="1">
      <c r="A940" s="354" t="str">
        <f>IF(ISBLANK(INDEX('Policy Characteristics'!A:A,MATCH($C940,'Policy Characteristics'!$C:$C,0))),"",INDEX('Policy Characteristics'!A:A,MATCH($C940,'Policy Characteristics'!$C:$C,0)))</f>
        <v>Industry</v>
      </c>
      <c r="B940" s="366" t="str">
        <f>IF(ISBLANK(INDEX('Policy Characteristics'!B:B,MATCH($C940,'Policy Characteristics'!$C:$C,0))),"",INDEX('Policy Characteristics'!B:B,MATCH($C940,'Policy Characteristics'!$C:$C,0)))</f>
        <v>Feedstock Shifting</v>
      </c>
      <c r="C940" s="354" t="str">
        <f t="shared" si="42"/>
        <v>Fraction of Feedstock Shifted</v>
      </c>
      <c r="D940" s="348" t="s">
        <v>794</v>
      </c>
      <c r="E940" s="253" t="s">
        <v>855</v>
      </c>
      <c r="F940" t="s">
        <v>795</v>
      </c>
      <c r="G940" s="253" t="s">
        <v>856</v>
      </c>
      <c r="H940" s="241">
        <v>2511</v>
      </c>
      <c r="I940" s="367" t="s">
        <v>680</v>
      </c>
      <c r="J940" s="368" t="str">
        <f>IF(ISBLANK(INDEX('Policy Characteristics'!D:D,MATCH($C940,'Policy Characteristics'!$C:$C,0))),"",INDEX('Policy Characteristics'!D:D,MATCH($C940,'Policy Characteristics'!$C:$C,0)))</f>
        <v>Feedstock Shifting</v>
      </c>
      <c r="K940" s="354"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4" t="str">
        <f>IF(ISBLANK(INDEX('Policy Characteristics'!I:I,MATCH($C940,'Policy Characteristics'!$C:$C,0))),"",INDEX('Policy Characteristics'!I:I,MATCH($C940,'Policy Characteristics'!$C:$C,0)))</f>
        <v>% of potential achieved</v>
      </c>
      <c r="P940" s="354"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4" t="str">
        <f>IF(ISBLANK(INDEX('Policy Characteristics'!K:K,MATCH($C940,'Policy Characteristics'!$C:$C,0))),"",INDEX('Policy Characteristics'!K:K,MATCH($C940,'Policy Characteristics'!$C:$C,0)))</f>
        <v/>
      </c>
      <c r="R940" s="354" t="str">
        <f>IF(ISBLANK(INDEX('Policy Characteristics'!L:L,MATCH($C940,'Policy Characteristics'!$C:$C,0))),"",INDEX('Policy Characteristics'!L:L,MATCH($C940,'Policy Characteristics'!$C:$C,0)))</f>
        <v/>
      </c>
    </row>
    <row r="941" spans="1:18" s="345" customFormat="1" ht="20" customHeight="1">
      <c r="A941" s="354" t="str">
        <f>IF(ISBLANK(INDEX('Policy Characteristics'!A:A,MATCH($C941,'Policy Characteristics'!$C:$C,0))),"",INDEX('Policy Characteristics'!A:A,MATCH($C941,'Policy Characteristics'!$C:$C,0)))</f>
        <v>Industry</v>
      </c>
      <c r="B941" s="366" t="str">
        <f>IF(ISBLANK(INDEX('Policy Characteristics'!B:B,MATCH($C941,'Policy Characteristics'!$C:$C,0))),"",INDEX('Policy Characteristics'!B:B,MATCH($C941,'Policy Characteristics'!$C:$C,0)))</f>
        <v>Feedstock Shifting</v>
      </c>
      <c r="C941" s="354" t="str">
        <f t="shared" si="42"/>
        <v>Fraction of Feedstock Shifted</v>
      </c>
      <c r="D941" s="348" t="s">
        <v>794</v>
      </c>
      <c r="E941" s="253" t="s">
        <v>857</v>
      </c>
      <c r="F941" t="s">
        <v>795</v>
      </c>
      <c r="G941" s="253" t="s">
        <v>858</v>
      </c>
      <c r="H941" s="241">
        <v>2512</v>
      </c>
      <c r="I941" s="367" t="s">
        <v>680</v>
      </c>
      <c r="J941" s="368" t="str">
        <f>IF(ISBLANK(INDEX('Policy Characteristics'!D:D,MATCH($C941,'Policy Characteristics'!$C:$C,0))),"",INDEX('Policy Characteristics'!D:D,MATCH($C941,'Policy Characteristics'!$C:$C,0)))</f>
        <v>Feedstock Shifting</v>
      </c>
      <c r="K941" s="354"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4" t="str">
        <f>IF(ISBLANK(INDEX('Policy Characteristics'!I:I,MATCH($C941,'Policy Characteristics'!$C:$C,0))),"",INDEX('Policy Characteristics'!I:I,MATCH($C941,'Policy Characteristics'!$C:$C,0)))</f>
        <v>% of potential achieved</v>
      </c>
      <c r="P941" s="354"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4" t="str">
        <f>IF(ISBLANK(INDEX('Policy Characteristics'!K:K,MATCH($C941,'Policy Characteristics'!$C:$C,0))),"",INDEX('Policy Characteristics'!K:K,MATCH($C941,'Policy Characteristics'!$C:$C,0)))</f>
        <v/>
      </c>
      <c r="R941" s="354" t="str">
        <f>IF(ISBLANK(INDEX('Policy Characteristics'!L:L,MATCH($C941,'Policy Characteristics'!$C:$C,0))),"",INDEX('Policy Characteristics'!L:L,MATCH($C941,'Policy Characteristics'!$C:$C,0)))</f>
        <v/>
      </c>
    </row>
    <row r="942" spans="1:18" s="345" customFormat="1" ht="20" customHeight="1">
      <c r="A942" s="354" t="str">
        <f>IF(ISBLANK(INDEX('Policy Characteristics'!A:A,MATCH($C942,'Policy Characteristics'!$C:$C,0))),"",INDEX('Policy Characteristics'!A:A,MATCH($C942,'Policy Characteristics'!$C:$C,0)))</f>
        <v>Industry</v>
      </c>
      <c r="B942" s="366" t="str">
        <f>IF(ISBLANK(INDEX('Policy Characteristics'!B:B,MATCH($C942,'Policy Characteristics'!$C:$C,0))),"",INDEX('Policy Characteristics'!B:B,MATCH($C942,'Policy Characteristics'!$C:$C,0)))</f>
        <v>Feedstock Shifting</v>
      </c>
      <c r="C942" s="354" t="str">
        <f t="shared" si="42"/>
        <v>Fraction of Feedstock Shifted</v>
      </c>
      <c r="D942" s="348" t="s">
        <v>794</v>
      </c>
      <c r="E942" s="253" t="s">
        <v>859</v>
      </c>
      <c r="F942" t="s">
        <v>795</v>
      </c>
      <c r="G942" s="253" t="s">
        <v>860</v>
      </c>
      <c r="H942" s="241">
        <v>2513</v>
      </c>
      <c r="I942" s="367" t="s">
        <v>680</v>
      </c>
      <c r="J942" s="368" t="str">
        <f>IF(ISBLANK(INDEX('Policy Characteristics'!D:D,MATCH($C942,'Policy Characteristics'!$C:$C,0))),"",INDEX('Policy Characteristics'!D:D,MATCH($C942,'Policy Characteristics'!$C:$C,0)))</f>
        <v>Feedstock Shifting</v>
      </c>
      <c r="K942" s="354"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4" t="str">
        <f>IF(ISBLANK(INDEX('Policy Characteristics'!I:I,MATCH($C942,'Policy Characteristics'!$C:$C,0))),"",INDEX('Policy Characteristics'!I:I,MATCH($C942,'Policy Characteristics'!$C:$C,0)))</f>
        <v>% of potential achieved</v>
      </c>
      <c r="P942" s="354"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4" t="str">
        <f>IF(ISBLANK(INDEX('Policy Characteristics'!K:K,MATCH($C942,'Policy Characteristics'!$C:$C,0))),"",INDEX('Policy Characteristics'!K:K,MATCH($C942,'Policy Characteristics'!$C:$C,0)))</f>
        <v/>
      </c>
      <c r="R942" s="354" t="str">
        <f>IF(ISBLANK(INDEX('Policy Characteristics'!L:L,MATCH($C942,'Policy Characteristics'!$C:$C,0))),"",INDEX('Policy Characteristics'!L:L,MATCH($C942,'Policy Characteristics'!$C:$C,0)))</f>
        <v/>
      </c>
    </row>
    <row r="943" spans="1:18" s="345" customFormat="1" ht="20" customHeight="1">
      <c r="A943" s="354" t="str">
        <f>IF(ISBLANK(INDEX('Policy Characteristics'!A:A,MATCH($C943,'Policy Characteristics'!$C:$C,0))),"",INDEX('Policy Characteristics'!A:A,MATCH($C943,'Policy Characteristics'!$C:$C,0)))</f>
        <v>Industry</v>
      </c>
      <c r="B943" s="366" t="str">
        <f>IF(ISBLANK(INDEX('Policy Characteristics'!B:B,MATCH($C943,'Policy Characteristics'!$C:$C,0))),"",INDEX('Policy Characteristics'!B:B,MATCH($C943,'Policy Characteristics'!$C:$C,0)))</f>
        <v>Feedstock Shifting</v>
      </c>
      <c r="C943" s="354" t="str">
        <f t="shared" si="42"/>
        <v>Fraction of Feedstock Shifted</v>
      </c>
      <c r="D943" s="348" t="s">
        <v>794</v>
      </c>
      <c r="E943" s="253" t="s">
        <v>861</v>
      </c>
      <c r="F943" t="s">
        <v>795</v>
      </c>
      <c r="G943" s="253" t="s">
        <v>862</v>
      </c>
      <c r="H943" s="241">
        <v>2514</v>
      </c>
      <c r="I943" s="367" t="s">
        <v>680</v>
      </c>
      <c r="J943" s="368" t="str">
        <f>IF(ISBLANK(INDEX('Policy Characteristics'!D:D,MATCH($C943,'Policy Characteristics'!$C:$C,0))),"",INDEX('Policy Characteristics'!D:D,MATCH($C943,'Policy Characteristics'!$C:$C,0)))</f>
        <v>Feedstock Shifting</v>
      </c>
      <c r="K943" s="354"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4" t="str">
        <f>IF(ISBLANK(INDEX('Policy Characteristics'!I:I,MATCH($C943,'Policy Characteristics'!$C:$C,0))),"",INDEX('Policy Characteristics'!I:I,MATCH($C943,'Policy Characteristics'!$C:$C,0)))</f>
        <v>% of potential achieved</v>
      </c>
      <c r="P943" s="354"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4" t="str">
        <f>IF(ISBLANK(INDEX('Policy Characteristics'!K:K,MATCH($C943,'Policy Characteristics'!$C:$C,0))),"",INDEX('Policy Characteristics'!K:K,MATCH($C943,'Policy Characteristics'!$C:$C,0)))</f>
        <v/>
      </c>
      <c r="R943" s="354" t="str">
        <f>IF(ISBLANK(INDEX('Policy Characteristics'!L:L,MATCH($C943,'Policy Characteristics'!$C:$C,0))),"",INDEX('Policy Characteristics'!L:L,MATCH($C943,'Policy Characteristics'!$C:$C,0)))</f>
        <v/>
      </c>
    </row>
    <row r="944" spans="1:18" s="345" customFormat="1" ht="20" customHeight="1">
      <c r="A944" s="354" t="str">
        <f>IF(ISBLANK(INDEX('Policy Characteristics'!A:A,MATCH($C944,'Policy Characteristics'!$C:$C,0))),"",INDEX('Policy Characteristics'!A:A,MATCH($C944,'Policy Characteristics'!$C:$C,0)))</f>
        <v>Industry</v>
      </c>
      <c r="B944" s="366" t="str">
        <f>IF(ISBLANK(INDEX('Policy Characteristics'!B:B,MATCH($C944,'Policy Characteristics'!$C:$C,0))),"",INDEX('Policy Characteristics'!B:B,MATCH($C944,'Policy Characteristics'!$C:$C,0)))</f>
        <v>Feedstock Shifting</v>
      </c>
      <c r="C944" s="354" t="str">
        <f t="shared" si="42"/>
        <v>Fraction of Feedstock Shifted</v>
      </c>
      <c r="D944" s="348" t="s">
        <v>794</v>
      </c>
      <c r="E944" s="253" t="s">
        <v>863</v>
      </c>
      <c r="F944" t="s">
        <v>795</v>
      </c>
      <c r="G944" s="253" t="s">
        <v>864</v>
      </c>
      <c r="H944" s="241">
        <v>2515</v>
      </c>
      <c r="I944" s="367" t="s">
        <v>680</v>
      </c>
      <c r="J944" s="368" t="str">
        <f>IF(ISBLANK(INDEX('Policy Characteristics'!D:D,MATCH($C944,'Policy Characteristics'!$C:$C,0))),"",INDEX('Policy Characteristics'!D:D,MATCH($C944,'Policy Characteristics'!$C:$C,0)))</f>
        <v>Feedstock Shifting</v>
      </c>
      <c r="K944" s="354"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4" t="str">
        <f>IF(ISBLANK(INDEX('Policy Characteristics'!I:I,MATCH($C944,'Policy Characteristics'!$C:$C,0))),"",INDEX('Policy Characteristics'!I:I,MATCH($C944,'Policy Characteristics'!$C:$C,0)))</f>
        <v>% of potential achieved</v>
      </c>
      <c r="P944" s="354"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4" t="str">
        <f>IF(ISBLANK(INDEX('Policy Characteristics'!K:K,MATCH($C944,'Policy Characteristics'!$C:$C,0))),"",INDEX('Policy Characteristics'!K:K,MATCH($C944,'Policy Characteristics'!$C:$C,0)))</f>
        <v/>
      </c>
      <c r="R944" s="354" t="str">
        <f>IF(ISBLANK(INDEX('Policy Characteristics'!L:L,MATCH($C944,'Policy Characteristics'!$C:$C,0))),"",INDEX('Policy Characteristics'!L:L,MATCH($C944,'Policy Characteristics'!$C:$C,0)))</f>
        <v/>
      </c>
    </row>
    <row r="945" spans="1:18" s="345" customFormat="1" ht="20" customHeight="1">
      <c r="A945" s="354" t="str">
        <f>IF(ISBLANK(INDEX('Policy Characteristics'!A:A,MATCH($C945,'Policy Characteristics'!$C:$C,0))),"",INDEX('Policy Characteristics'!A:A,MATCH($C945,'Policy Characteristics'!$C:$C,0)))</f>
        <v>Industry</v>
      </c>
      <c r="B945" s="366" t="str">
        <f>IF(ISBLANK(INDEX('Policy Characteristics'!B:B,MATCH($C945,'Policy Characteristics'!$C:$C,0))),"",INDEX('Policy Characteristics'!B:B,MATCH($C945,'Policy Characteristics'!$C:$C,0)))</f>
        <v>Feedstock Shifting</v>
      </c>
      <c r="C945" s="354" t="str">
        <f t="shared" si="42"/>
        <v>Fraction of Feedstock Shifted</v>
      </c>
      <c r="D945" s="348" t="s">
        <v>794</v>
      </c>
      <c r="E945" s="253" t="s">
        <v>865</v>
      </c>
      <c r="F945" t="s">
        <v>795</v>
      </c>
      <c r="G945" s="253" t="s">
        <v>866</v>
      </c>
      <c r="H945" s="241">
        <v>2516</v>
      </c>
      <c r="I945" s="367" t="s">
        <v>680</v>
      </c>
      <c r="J945" s="368" t="str">
        <f>IF(ISBLANK(INDEX('Policy Characteristics'!D:D,MATCH($C945,'Policy Characteristics'!$C:$C,0))),"",INDEX('Policy Characteristics'!D:D,MATCH($C945,'Policy Characteristics'!$C:$C,0)))</f>
        <v>Feedstock Shifting</v>
      </c>
      <c r="K945" s="354"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4" t="str">
        <f>IF(ISBLANK(INDEX('Policy Characteristics'!I:I,MATCH($C945,'Policy Characteristics'!$C:$C,0))),"",INDEX('Policy Characteristics'!I:I,MATCH($C945,'Policy Characteristics'!$C:$C,0)))</f>
        <v>% of potential achieved</v>
      </c>
      <c r="P945" s="354"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4" t="str">
        <f>IF(ISBLANK(INDEX('Policy Characteristics'!K:K,MATCH($C945,'Policy Characteristics'!$C:$C,0))),"",INDEX('Policy Characteristics'!K:K,MATCH($C945,'Policy Characteristics'!$C:$C,0)))</f>
        <v/>
      </c>
      <c r="R945" s="354" t="str">
        <f>IF(ISBLANK(INDEX('Policy Characteristics'!L:L,MATCH($C945,'Policy Characteristics'!$C:$C,0))),"",INDEX('Policy Characteristics'!L:L,MATCH($C945,'Policy Characteristics'!$C:$C,0)))</f>
        <v/>
      </c>
    </row>
    <row r="946" spans="1:18" s="345" customFormat="1" ht="20" customHeight="1">
      <c r="A946" s="354" t="str">
        <f>IF(ISBLANK(INDEX('Policy Characteristics'!A:A,MATCH($C946,'Policy Characteristics'!$C:$C,0))),"",INDEX('Policy Characteristics'!A:A,MATCH($C946,'Policy Characteristics'!$C:$C,0)))</f>
        <v>Industry</v>
      </c>
      <c r="B946" s="366" t="str">
        <f>IF(ISBLANK(INDEX('Policy Characteristics'!B:B,MATCH($C946,'Policy Characteristics'!$C:$C,0))),"",INDEX('Policy Characteristics'!B:B,MATCH($C946,'Policy Characteristics'!$C:$C,0)))</f>
        <v>Feedstock Shifting</v>
      </c>
      <c r="C946" s="354" t="str">
        <f t="shared" si="42"/>
        <v>Fraction of Feedstock Shifted</v>
      </c>
      <c r="D946" s="348" t="s">
        <v>794</v>
      </c>
      <c r="E946" s="253" t="s">
        <v>867</v>
      </c>
      <c r="F946" t="s">
        <v>795</v>
      </c>
      <c r="G946" s="253" t="s">
        <v>868</v>
      </c>
      <c r="H946" s="241">
        <v>2517</v>
      </c>
      <c r="I946" s="367" t="s">
        <v>680</v>
      </c>
      <c r="J946" s="368" t="str">
        <f>IF(ISBLANK(INDEX('Policy Characteristics'!D:D,MATCH($C946,'Policy Characteristics'!$C:$C,0))),"",INDEX('Policy Characteristics'!D:D,MATCH($C946,'Policy Characteristics'!$C:$C,0)))</f>
        <v>Feedstock Shifting</v>
      </c>
      <c r="K946" s="354"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4" t="str">
        <f>IF(ISBLANK(INDEX('Policy Characteristics'!I:I,MATCH($C946,'Policy Characteristics'!$C:$C,0))),"",INDEX('Policy Characteristics'!I:I,MATCH($C946,'Policy Characteristics'!$C:$C,0)))</f>
        <v>% of potential achieved</v>
      </c>
      <c r="P946" s="354"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4" t="str">
        <f>IF(ISBLANK(INDEX('Policy Characteristics'!K:K,MATCH($C946,'Policy Characteristics'!$C:$C,0))),"",INDEX('Policy Characteristics'!K:K,MATCH($C946,'Policy Characteristics'!$C:$C,0)))</f>
        <v/>
      </c>
      <c r="R946" s="354" t="str">
        <f>IF(ISBLANK(INDEX('Policy Characteristics'!L:L,MATCH($C946,'Policy Characteristics'!$C:$C,0))),"",INDEX('Policy Characteristics'!L:L,MATCH($C946,'Policy Characteristics'!$C:$C,0)))</f>
        <v/>
      </c>
    </row>
    <row r="947" spans="1:18" s="345" customFormat="1" ht="20" customHeight="1">
      <c r="A947" s="354" t="str">
        <f>IF(ISBLANK(INDEX('Policy Characteristics'!A:A,MATCH($C947,'Policy Characteristics'!$C:$C,0))),"",INDEX('Policy Characteristics'!A:A,MATCH($C947,'Policy Characteristics'!$C:$C,0)))</f>
        <v>Industry</v>
      </c>
      <c r="B947" s="366" t="str">
        <f>IF(ISBLANK(INDEX('Policy Characteristics'!B:B,MATCH($C947,'Policy Characteristics'!$C:$C,0))),"",INDEX('Policy Characteristics'!B:B,MATCH($C947,'Policy Characteristics'!$C:$C,0)))</f>
        <v>Feedstock Shifting</v>
      </c>
      <c r="C947" s="354" t="str">
        <f t="shared" si="42"/>
        <v>Fraction of Feedstock Shifted</v>
      </c>
      <c r="D947" s="348" t="s">
        <v>794</v>
      </c>
      <c r="E947" s="253" t="s">
        <v>869</v>
      </c>
      <c r="F947" t="s">
        <v>795</v>
      </c>
      <c r="G947" s="253" t="s">
        <v>870</v>
      </c>
      <c r="H947" s="241">
        <v>2518</v>
      </c>
      <c r="I947" s="367" t="s">
        <v>680</v>
      </c>
      <c r="J947" s="368" t="str">
        <f>IF(ISBLANK(INDEX('Policy Characteristics'!D:D,MATCH($C947,'Policy Characteristics'!$C:$C,0))),"",INDEX('Policy Characteristics'!D:D,MATCH($C947,'Policy Characteristics'!$C:$C,0)))</f>
        <v>Feedstock Shifting</v>
      </c>
      <c r="K947" s="354"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4" t="str">
        <f>IF(ISBLANK(INDEX('Policy Characteristics'!I:I,MATCH($C947,'Policy Characteristics'!$C:$C,0))),"",INDEX('Policy Characteristics'!I:I,MATCH($C947,'Policy Characteristics'!$C:$C,0)))</f>
        <v>% of potential achieved</v>
      </c>
      <c r="P947" s="354"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4" t="str">
        <f>IF(ISBLANK(INDEX('Policy Characteristics'!K:K,MATCH($C947,'Policy Characteristics'!$C:$C,0))),"",INDEX('Policy Characteristics'!K:K,MATCH($C947,'Policy Characteristics'!$C:$C,0)))</f>
        <v/>
      </c>
      <c r="R947" s="354" t="str">
        <f>IF(ISBLANK(INDEX('Policy Characteristics'!L:L,MATCH($C947,'Policy Characteristics'!$C:$C,0))),"",INDEX('Policy Characteristics'!L:L,MATCH($C947,'Policy Characteristics'!$C:$C,0)))</f>
        <v/>
      </c>
    </row>
    <row r="948" spans="1:18" s="345" customFormat="1" ht="20" customHeight="1">
      <c r="A948" s="354" t="str">
        <f>IF(ISBLANK(INDEX('Policy Characteristics'!A:A,MATCH($C948,'Policy Characteristics'!$C:$C,0))),"",INDEX('Policy Characteristics'!A:A,MATCH($C948,'Policy Characteristics'!$C:$C,0)))</f>
        <v>Industry</v>
      </c>
      <c r="B948" s="366" t="str">
        <f>IF(ISBLANK(INDEX('Policy Characteristics'!B:B,MATCH($C948,'Policy Characteristics'!$C:$C,0))),"",INDEX('Policy Characteristics'!B:B,MATCH($C948,'Policy Characteristics'!$C:$C,0)))</f>
        <v>Feedstock Shifting</v>
      </c>
      <c r="C948" s="354" t="str">
        <f t="shared" si="42"/>
        <v>Fraction of Feedstock Shifted</v>
      </c>
      <c r="D948" s="348" t="s">
        <v>794</v>
      </c>
      <c r="E948" s="253" t="s">
        <v>871</v>
      </c>
      <c r="F948" t="s">
        <v>795</v>
      </c>
      <c r="G948" s="253" t="s">
        <v>872</v>
      </c>
      <c r="H948" s="241">
        <v>2519</v>
      </c>
      <c r="I948" s="367" t="s">
        <v>680</v>
      </c>
      <c r="J948" s="368" t="str">
        <f>IF(ISBLANK(INDEX('Policy Characteristics'!D:D,MATCH($C948,'Policy Characteristics'!$C:$C,0))),"",INDEX('Policy Characteristics'!D:D,MATCH($C948,'Policy Characteristics'!$C:$C,0)))</f>
        <v>Feedstock Shifting</v>
      </c>
      <c r="K948" s="354"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4" t="str">
        <f>IF(ISBLANK(INDEX('Policy Characteristics'!I:I,MATCH($C948,'Policy Characteristics'!$C:$C,0))),"",INDEX('Policy Characteristics'!I:I,MATCH($C948,'Policy Characteristics'!$C:$C,0)))</f>
        <v>% of potential achieved</v>
      </c>
      <c r="P948" s="354"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4" t="str">
        <f>IF(ISBLANK(INDEX('Policy Characteristics'!K:K,MATCH($C948,'Policy Characteristics'!$C:$C,0))),"",INDEX('Policy Characteristics'!K:K,MATCH($C948,'Policy Characteristics'!$C:$C,0)))</f>
        <v/>
      </c>
      <c r="R948" s="354" t="str">
        <f>IF(ISBLANK(INDEX('Policy Characteristics'!L:L,MATCH($C948,'Policy Characteristics'!$C:$C,0))),"",INDEX('Policy Characteristics'!L:L,MATCH($C948,'Policy Characteristics'!$C:$C,0)))</f>
        <v/>
      </c>
    </row>
    <row r="949" spans="1:18" s="345" customFormat="1" ht="20" customHeight="1">
      <c r="A949" s="354" t="str">
        <f>IF(ISBLANK(INDEX('Policy Characteristics'!A:A,MATCH($C949,'Policy Characteristics'!$C:$C,0))),"",INDEX('Policy Characteristics'!A:A,MATCH($C949,'Policy Characteristics'!$C:$C,0)))</f>
        <v>Industry</v>
      </c>
      <c r="B949" s="366" t="str">
        <f>IF(ISBLANK(INDEX('Policy Characteristics'!B:B,MATCH($C949,'Policy Characteristics'!$C:$C,0))),"",INDEX('Policy Characteristics'!B:B,MATCH($C949,'Policy Characteristics'!$C:$C,0)))</f>
        <v>Feedstock Shifting</v>
      </c>
      <c r="C949" s="354" t="str">
        <f t="shared" si="42"/>
        <v>Fraction of Feedstock Shifted</v>
      </c>
      <c r="D949" s="348" t="s">
        <v>796</v>
      </c>
      <c r="E949" s="253" t="s">
        <v>853</v>
      </c>
      <c r="F949" t="s">
        <v>797</v>
      </c>
      <c r="G949" s="253" t="s">
        <v>854</v>
      </c>
      <c r="H949" s="241">
        <v>2520</v>
      </c>
      <c r="I949" s="367" t="s">
        <v>680</v>
      </c>
      <c r="J949" s="368" t="str">
        <f>IF(ISBLANK(INDEX('Policy Characteristics'!D:D,MATCH($C949,'Policy Characteristics'!$C:$C,0))),"",INDEX('Policy Characteristics'!D:D,MATCH($C949,'Policy Characteristics'!$C:$C,0)))</f>
        <v>Feedstock Shifting</v>
      </c>
      <c r="K949" s="354"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4" t="str">
        <f>IF(ISBLANK(INDEX('Policy Characteristics'!I:I,MATCH($C949,'Policy Characteristics'!$C:$C,0))),"",INDEX('Policy Characteristics'!I:I,MATCH($C949,'Policy Characteristics'!$C:$C,0)))</f>
        <v>% of potential achieved</v>
      </c>
      <c r="P949" s="354"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4" t="str">
        <f>IF(ISBLANK(INDEX('Policy Characteristics'!K:K,MATCH($C949,'Policy Characteristics'!$C:$C,0))),"",INDEX('Policy Characteristics'!K:K,MATCH($C949,'Policy Characteristics'!$C:$C,0)))</f>
        <v/>
      </c>
      <c r="R949" s="354" t="str">
        <f>IF(ISBLANK(INDEX('Policy Characteristics'!L:L,MATCH($C949,'Policy Characteristics'!$C:$C,0))),"",INDEX('Policy Characteristics'!L:L,MATCH($C949,'Policy Characteristics'!$C:$C,0)))</f>
        <v/>
      </c>
    </row>
    <row r="950" spans="1:18" s="345" customFormat="1" ht="20" customHeight="1">
      <c r="A950" s="354" t="str">
        <f>IF(ISBLANK(INDEX('Policy Characteristics'!A:A,MATCH($C950,'Policy Characteristics'!$C:$C,0))),"",INDEX('Policy Characteristics'!A:A,MATCH($C950,'Policy Characteristics'!$C:$C,0)))</f>
        <v>Industry</v>
      </c>
      <c r="B950" s="366" t="str">
        <f>IF(ISBLANK(INDEX('Policy Characteristics'!B:B,MATCH($C950,'Policy Characteristics'!$C:$C,0))),"",INDEX('Policy Characteristics'!B:B,MATCH($C950,'Policy Characteristics'!$C:$C,0)))</f>
        <v>Feedstock Shifting</v>
      </c>
      <c r="C950" s="354" t="str">
        <f t="shared" si="42"/>
        <v>Fraction of Feedstock Shifted</v>
      </c>
      <c r="D950" s="348" t="s">
        <v>796</v>
      </c>
      <c r="E950" s="253" t="s">
        <v>855</v>
      </c>
      <c r="F950" t="s">
        <v>797</v>
      </c>
      <c r="G950" s="253" t="s">
        <v>856</v>
      </c>
      <c r="H950" s="241">
        <v>2521</v>
      </c>
      <c r="I950" s="367" t="s">
        <v>680</v>
      </c>
      <c r="J950" s="368" t="str">
        <f>IF(ISBLANK(INDEX('Policy Characteristics'!D:D,MATCH($C950,'Policy Characteristics'!$C:$C,0))),"",INDEX('Policy Characteristics'!D:D,MATCH($C950,'Policy Characteristics'!$C:$C,0)))</f>
        <v>Feedstock Shifting</v>
      </c>
      <c r="K950" s="354"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4" t="str">
        <f>IF(ISBLANK(INDEX('Policy Characteristics'!I:I,MATCH($C950,'Policy Characteristics'!$C:$C,0))),"",INDEX('Policy Characteristics'!I:I,MATCH($C950,'Policy Characteristics'!$C:$C,0)))</f>
        <v>% of potential achieved</v>
      </c>
      <c r="P950" s="354"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4" t="str">
        <f>IF(ISBLANK(INDEX('Policy Characteristics'!K:K,MATCH($C950,'Policy Characteristics'!$C:$C,0))),"",INDEX('Policy Characteristics'!K:K,MATCH($C950,'Policy Characteristics'!$C:$C,0)))</f>
        <v/>
      </c>
      <c r="R950" s="354" t="str">
        <f>IF(ISBLANK(INDEX('Policy Characteristics'!L:L,MATCH($C950,'Policy Characteristics'!$C:$C,0))),"",INDEX('Policy Characteristics'!L:L,MATCH($C950,'Policy Characteristics'!$C:$C,0)))</f>
        <v/>
      </c>
    </row>
    <row r="951" spans="1:18" s="345" customFormat="1" ht="20" customHeight="1">
      <c r="A951" s="354" t="str">
        <f>IF(ISBLANK(INDEX('Policy Characteristics'!A:A,MATCH($C951,'Policy Characteristics'!$C:$C,0))),"",INDEX('Policy Characteristics'!A:A,MATCH($C951,'Policy Characteristics'!$C:$C,0)))</f>
        <v>Industry</v>
      </c>
      <c r="B951" s="366" t="str">
        <f>IF(ISBLANK(INDEX('Policy Characteristics'!B:B,MATCH($C951,'Policy Characteristics'!$C:$C,0))),"",INDEX('Policy Characteristics'!B:B,MATCH($C951,'Policy Characteristics'!$C:$C,0)))</f>
        <v>Feedstock Shifting</v>
      </c>
      <c r="C951" s="354" t="str">
        <f t="shared" si="42"/>
        <v>Fraction of Feedstock Shifted</v>
      </c>
      <c r="D951" s="348" t="s">
        <v>796</v>
      </c>
      <c r="E951" s="253" t="s">
        <v>857</v>
      </c>
      <c r="F951" t="s">
        <v>797</v>
      </c>
      <c r="G951" s="253" t="s">
        <v>858</v>
      </c>
      <c r="H951" s="241">
        <v>2522</v>
      </c>
      <c r="I951" s="367" t="s">
        <v>680</v>
      </c>
      <c r="J951" s="368" t="str">
        <f>IF(ISBLANK(INDEX('Policy Characteristics'!D:D,MATCH($C951,'Policy Characteristics'!$C:$C,0))),"",INDEX('Policy Characteristics'!D:D,MATCH($C951,'Policy Characteristics'!$C:$C,0)))</f>
        <v>Feedstock Shifting</v>
      </c>
      <c r="K951" s="354"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4" t="str">
        <f>IF(ISBLANK(INDEX('Policy Characteristics'!I:I,MATCH($C951,'Policy Characteristics'!$C:$C,0))),"",INDEX('Policy Characteristics'!I:I,MATCH($C951,'Policy Characteristics'!$C:$C,0)))</f>
        <v>% of potential achieved</v>
      </c>
      <c r="P951" s="354"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4" t="str">
        <f>IF(ISBLANK(INDEX('Policy Characteristics'!K:K,MATCH($C951,'Policy Characteristics'!$C:$C,0))),"",INDEX('Policy Characteristics'!K:K,MATCH($C951,'Policy Characteristics'!$C:$C,0)))</f>
        <v/>
      </c>
      <c r="R951" s="354" t="str">
        <f>IF(ISBLANK(INDEX('Policy Characteristics'!L:L,MATCH($C951,'Policy Characteristics'!$C:$C,0))),"",INDEX('Policy Characteristics'!L:L,MATCH($C951,'Policy Characteristics'!$C:$C,0)))</f>
        <v/>
      </c>
    </row>
    <row r="952" spans="1:18" s="345" customFormat="1" ht="20" customHeight="1">
      <c r="A952" s="354" t="str">
        <f>IF(ISBLANK(INDEX('Policy Characteristics'!A:A,MATCH($C952,'Policy Characteristics'!$C:$C,0))),"",INDEX('Policy Characteristics'!A:A,MATCH($C952,'Policy Characteristics'!$C:$C,0)))</f>
        <v>Industry</v>
      </c>
      <c r="B952" s="366" t="str">
        <f>IF(ISBLANK(INDEX('Policy Characteristics'!B:B,MATCH($C952,'Policy Characteristics'!$C:$C,0))),"",INDEX('Policy Characteristics'!B:B,MATCH($C952,'Policy Characteristics'!$C:$C,0)))</f>
        <v>Feedstock Shifting</v>
      </c>
      <c r="C952" s="354" t="str">
        <f t="shared" si="42"/>
        <v>Fraction of Feedstock Shifted</v>
      </c>
      <c r="D952" s="348" t="s">
        <v>796</v>
      </c>
      <c r="E952" s="253" t="s">
        <v>859</v>
      </c>
      <c r="F952" t="s">
        <v>797</v>
      </c>
      <c r="G952" s="253" t="s">
        <v>860</v>
      </c>
      <c r="H952" s="241">
        <v>2523</v>
      </c>
      <c r="I952" s="367" t="s">
        <v>680</v>
      </c>
      <c r="J952" s="368" t="str">
        <f>IF(ISBLANK(INDEX('Policy Characteristics'!D:D,MATCH($C952,'Policy Characteristics'!$C:$C,0))),"",INDEX('Policy Characteristics'!D:D,MATCH($C952,'Policy Characteristics'!$C:$C,0)))</f>
        <v>Feedstock Shifting</v>
      </c>
      <c r="K952" s="354"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4" t="str">
        <f>IF(ISBLANK(INDEX('Policy Characteristics'!I:I,MATCH($C952,'Policy Characteristics'!$C:$C,0))),"",INDEX('Policy Characteristics'!I:I,MATCH($C952,'Policy Characteristics'!$C:$C,0)))</f>
        <v>% of potential achieved</v>
      </c>
      <c r="P952" s="354"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4" t="str">
        <f>IF(ISBLANK(INDEX('Policy Characteristics'!K:K,MATCH($C952,'Policy Characteristics'!$C:$C,0))),"",INDEX('Policy Characteristics'!K:K,MATCH($C952,'Policy Characteristics'!$C:$C,0)))</f>
        <v/>
      </c>
      <c r="R952" s="354" t="str">
        <f>IF(ISBLANK(INDEX('Policy Characteristics'!L:L,MATCH($C952,'Policy Characteristics'!$C:$C,0))),"",INDEX('Policy Characteristics'!L:L,MATCH($C952,'Policy Characteristics'!$C:$C,0)))</f>
        <v/>
      </c>
    </row>
    <row r="953" spans="1:18" s="345" customFormat="1" ht="20" customHeight="1">
      <c r="A953" s="354" t="str">
        <f>IF(ISBLANK(INDEX('Policy Characteristics'!A:A,MATCH($C953,'Policy Characteristics'!$C:$C,0))),"",INDEX('Policy Characteristics'!A:A,MATCH($C953,'Policy Characteristics'!$C:$C,0)))</f>
        <v>Industry</v>
      </c>
      <c r="B953" s="366" t="str">
        <f>IF(ISBLANK(INDEX('Policy Characteristics'!B:B,MATCH($C953,'Policy Characteristics'!$C:$C,0))),"",INDEX('Policy Characteristics'!B:B,MATCH($C953,'Policy Characteristics'!$C:$C,0)))</f>
        <v>Feedstock Shifting</v>
      </c>
      <c r="C953" s="354" t="str">
        <f t="shared" si="42"/>
        <v>Fraction of Feedstock Shifted</v>
      </c>
      <c r="D953" s="348" t="s">
        <v>796</v>
      </c>
      <c r="E953" s="253" t="s">
        <v>861</v>
      </c>
      <c r="F953" t="s">
        <v>797</v>
      </c>
      <c r="G953" s="253" t="s">
        <v>862</v>
      </c>
      <c r="H953" s="241">
        <v>2524</v>
      </c>
      <c r="I953" s="367" t="s">
        <v>680</v>
      </c>
      <c r="J953" s="368" t="str">
        <f>IF(ISBLANK(INDEX('Policy Characteristics'!D:D,MATCH($C953,'Policy Characteristics'!$C:$C,0))),"",INDEX('Policy Characteristics'!D:D,MATCH($C953,'Policy Characteristics'!$C:$C,0)))</f>
        <v>Feedstock Shifting</v>
      </c>
      <c r="K953" s="354"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4" t="str">
        <f>IF(ISBLANK(INDEX('Policy Characteristics'!I:I,MATCH($C953,'Policy Characteristics'!$C:$C,0))),"",INDEX('Policy Characteristics'!I:I,MATCH($C953,'Policy Characteristics'!$C:$C,0)))</f>
        <v>% of potential achieved</v>
      </c>
      <c r="P953" s="354"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4" t="str">
        <f>IF(ISBLANK(INDEX('Policy Characteristics'!K:K,MATCH($C953,'Policy Characteristics'!$C:$C,0))),"",INDEX('Policy Characteristics'!K:K,MATCH($C953,'Policy Characteristics'!$C:$C,0)))</f>
        <v/>
      </c>
      <c r="R953" s="354" t="str">
        <f>IF(ISBLANK(INDEX('Policy Characteristics'!L:L,MATCH($C953,'Policy Characteristics'!$C:$C,0))),"",INDEX('Policy Characteristics'!L:L,MATCH($C953,'Policy Characteristics'!$C:$C,0)))</f>
        <v/>
      </c>
    </row>
    <row r="954" spans="1:18" s="345" customFormat="1" ht="20" customHeight="1">
      <c r="A954" s="354" t="str">
        <f>IF(ISBLANK(INDEX('Policy Characteristics'!A:A,MATCH($C954,'Policy Characteristics'!$C:$C,0))),"",INDEX('Policy Characteristics'!A:A,MATCH($C954,'Policy Characteristics'!$C:$C,0)))</f>
        <v>Industry</v>
      </c>
      <c r="B954" s="366" t="str">
        <f>IF(ISBLANK(INDEX('Policy Characteristics'!B:B,MATCH($C954,'Policy Characteristics'!$C:$C,0))),"",INDEX('Policy Characteristics'!B:B,MATCH($C954,'Policy Characteristics'!$C:$C,0)))</f>
        <v>Feedstock Shifting</v>
      </c>
      <c r="C954" s="354" t="str">
        <f t="shared" si="42"/>
        <v>Fraction of Feedstock Shifted</v>
      </c>
      <c r="D954" s="348" t="s">
        <v>796</v>
      </c>
      <c r="E954" s="253" t="s">
        <v>863</v>
      </c>
      <c r="F954" t="s">
        <v>797</v>
      </c>
      <c r="G954" s="253" t="s">
        <v>864</v>
      </c>
      <c r="H954" s="241">
        <v>2525</v>
      </c>
      <c r="I954" s="367" t="s">
        <v>680</v>
      </c>
      <c r="J954" s="368" t="str">
        <f>IF(ISBLANK(INDEX('Policy Characteristics'!D:D,MATCH($C954,'Policy Characteristics'!$C:$C,0))),"",INDEX('Policy Characteristics'!D:D,MATCH($C954,'Policy Characteristics'!$C:$C,0)))</f>
        <v>Feedstock Shifting</v>
      </c>
      <c r="K954" s="354"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4" t="str">
        <f>IF(ISBLANK(INDEX('Policy Characteristics'!I:I,MATCH($C954,'Policy Characteristics'!$C:$C,0))),"",INDEX('Policy Characteristics'!I:I,MATCH($C954,'Policy Characteristics'!$C:$C,0)))</f>
        <v>% of potential achieved</v>
      </c>
      <c r="P954" s="354"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4" t="str">
        <f>IF(ISBLANK(INDEX('Policy Characteristics'!K:K,MATCH($C954,'Policy Characteristics'!$C:$C,0))),"",INDEX('Policy Characteristics'!K:K,MATCH($C954,'Policy Characteristics'!$C:$C,0)))</f>
        <v/>
      </c>
      <c r="R954" s="354" t="str">
        <f>IF(ISBLANK(INDEX('Policy Characteristics'!L:L,MATCH($C954,'Policy Characteristics'!$C:$C,0))),"",INDEX('Policy Characteristics'!L:L,MATCH($C954,'Policy Characteristics'!$C:$C,0)))</f>
        <v/>
      </c>
    </row>
    <row r="955" spans="1:18" s="345" customFormat="1" ht="20" customHeight="1">
      <c r="A955" s="354" t="str">
        <f>IF(ISBLANK(INDEX('Policy Characteristics'!A:A,MATCH($C955,'Policy Characteristics'!$C:$C,0))),"",INDEX('Policy Characteristics'!A:A,MATCH($C955,'Policy Characteristics'!$C:$C,0)))</f>
        <v>Industry</v>
      </c>
      <c r="B955" s="366" t="str">
        <f>IF(ISBLANK(INDEX('Policy Characteristics'!B:B,MATCH($C955,'Policy Characteristics'!$C:$C,0))),"",INDEX('Policy Characteristics'!B:B,MATCH($C955,'Policy Characteristics'!$C:$C,0)))</f>
        <v>Feedstock Shifting</v>
      </c>
      <c r="C955" s="354" t="str">
        <f t="shared" ref="C955:C1018" si="43">C$889</f>
        <v>Fraction of Feedstock Shifted</v>
      </c>
      <c r="D955" s="348" t="s">
        <v>796</v>
      </c>
      <c r="E955" s="253" t="s">
        <v>865</v>
      </c>
      <c r="F955" t="s">
        <v>797</v>
      </c>
      <c r="G955" s="253" t="s">
        <v>866</v>
      </c>
      <c r="H955" s="241">
        <v>2526</v>
      </c>
      <c r="I955" s="367" t="s">
        <v>680</v>
      </c>
      <c r="J955" s="368" t="str">
        <f>IF(ISBLANK(INDEX('Policy Characteristics'!D:D,MATCH($C955,'Policy Characteristics'!$C:$C,0))),"",INDEX('Policy Characteristics'!D:D,MATCH($C955,'Policy Characteristics'!$C:$C,0)))</f>
        <v>Feedstock Shifting</v>
      </c>
      <c r="K955" s="354"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4" t="str">
        <f>IF(ISBLANK(INDEX('Policy Characteristics'!I:I,MATCH($C955,'Policy Characteristics'!$C:$C,0))),"",INDEX('Policy Characteristics'!I:I,MATCH($C955,'Policy Characteristics'!$C:$C,0)))</f>
        <v>% of potential achieved</v>
      </c>
      <c r="P955" s="354"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4" t="str">
        <f>IF(ISBLANK(INDEX('Policy Characteristics'!K:K,MATCH($C955,'Policy Characteristics'!$C:$C,0))),"",INDEX('Policy Characteristics'!K:K,MATCH($C955,'Policy Characteristics'!$C:$C,0)))</f>
        <v/>
      </c>
      <c r="R955" s="354" t="str">
        <f>IF(ISBLANK(INDEX('Policy Characteristics'!L:L,MATCH($C955,'Policy Characteristics'!$C:$C,0))),"",INDEX('Policy Characteristics'!L:L,MATCH($C955,'Policy Characteristics'!$C:$C,0)))</f>
        <v/>
      </c>
    </row>
    <row r="956" spans="1:18" s="345" customFormat="1" ht="20" customHeight="1">
      <c r="A956" s="354" t="str">
        <f>IF(ISBLANK(INDEX('Policy Characteristics'!A:A,MATCH($C956,'Policy Characteristics'!$C:$C,0))),"",INDEX('Policy Characteristics'!A:A,MATCH($C956,'Policy Characteristics'!$C:$C,0)))</f>
        <v>Industry</v>
      </c>
      <c r="B956" s="366" t="str">
        <f>IF(ISBLANK(INDEX('Policy Characteristics'!B:B,MATCH($C956,'Policy Characteristics'!$C:$C,0))),"",INDEX('Policy Characteristics'!B:B,MATCH($C956,'Policy Characteristics'!$C:$C,0)))</f>
        <v>Feedstock Shifting</v>
      </c>
      <c r="C956" s="354" t="str">
        <f t="shared" si="43"/>
        <v>Fraction of Feedstock Shifted</v>
      </c>
      <c r="D956" s="348" t="s">
        <v>796</v>
      </c>
      <c r="E956" s="253" t="s">
        <v>867</v>
      </c>
      <c r="F956" t="s">
        <v>797</v>
      </c>
      <c r="G956" s="253" t="s">
        <v>868</v>
      </c>
      <c r="H956" s="241">
        <v>2527</v>
      </c>
      <c r="I956" s="367" t="s">
        <v>680</v>
      </c>
      <c r="J956" s="368" t="str">
        <f>IF(ISBLANK(INDEX('Policy Characteristics'!D:D,MATCH($C956,'Policy Characteristics'!$C:$C,0))),"",INDEX('Policy Characteristics'!D:D,MATCH($C956,'Policy Characteristics'!$C:$C,0)))</f>
        <v>Feedstock Shifting</v>
      </c>
      <c r="K956" s="354"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4" t="str">
        <f>IF(ISBLANK(INDEX('Policy Characteristics'!I:I,MATCH($C956,'Policy Characteristics'!$C:$C,0))),"",INDEX('Policy Characteristics'!I:I,MATCH($C956,'Policy Characteristics'!$C:$C,0)))</f>
        <v>% of potential achieved</v>
      </c>
      <c r="P956" s="354"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4" t="str">
        <f>IF(ISBLANK(INDEX('Policy Characteristics'!K:K,MATCH($C956,'Policy Characteristics'!$C:$C,0))),"",INDEX('Policy Characteristics'!K:K,MATCH($C956,'Policy Characteristics'!$C:$C,0)))</f>
        <v/>
      </c>
      <c r="R956" s="354" t="str">
        <f>IF(ISBLANK(INDEX('Policy Characteristics'!L:L,MATCH($C956,'Policy Characteristics'!$C:$C,0))),"",INDEX('Policy Characteristics'!L:L,MATCH($C956,'Policy Characteristics'!$C:$C,0)))</f>
        <v/>
      </c>
    </row>
    <row r="957" spans="1:18" s="345" customFormat="1" ht="20" customHeight="1">
      <c r="A957" s="354" t="str">
        <f>IF(ISBLANK(INDEX('Policy Characteristics'!A:A,MATCH($C957,'Policy Characteristics'!$C:$C,0))),"",INDEX('Policy Characteristics'!A:A,MATCH($C957,'Policy Characteristics'!$C:$C,0)))</f>
        <v>Industry</v>
      </c>
      <c r="B957" s="366" t="str">
        <f>IF(ISBLANK(INDEX('Policy Characteristics'!B:B,MATCH($C957,'Policy Characteristics'!$C:$C,0))),"",INDEX('Policy Characteristics'!B:B,MATCH($C957,'Policy Characteristics'!$C:$C,0)))</f>
        <v>Feedstock Shifting</v>
      </c>
      <c r="C957" s="354" t="str">
        <f t="shared" si="43"/>
        <v>Fraction of Feedstock Shifted</v>
      </c>
      <c r="D957" s="348" t="s">
        <v>796</v>
      </c>
      <c r="E957" s="253" t="s">
        <v>869</v>
      </c>
      <c r="F957" t="s">
        <v>797</v>
      </c>
      <c r="G957" s="253" t="s">
        <v>870</v>
      </c>
      <c r="H957" s="241">
        <v>2528</v>
      </c>
      <c r="I957" s="367" t="s">
        <v>680</v>
      </c>
      <c r="J957" s="368" t="str">
        <f>IF(ISBLANK(INDEX('Policy Characteristics'!D:D,MATCH($C957,'Policy Characteristics'!$C:$C,0))),"",INDEX('Policy Characteristics'!D:D,MATCH($C957,'Policy Characteristics'!$C:$C,0)))</f>
        <v>Feedstock Shifting</v>
      </c>
      <c r="K957" s="354"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4" t="str">
        <f>IF(ISBLANK(INDEX('Policy Characteristics'!I:I,MATCH($C957,'Policy Characteristics'!$C:$C,0))),"",INDEX('Policy Characteristics'!I:I,MATCH($C957,'Policy Characteristics'!$C:$C,0)))</f>
        <v>% of potential achieved</v>
      </c>
      <c r="P957" s="354"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4" t="str">
        <f>IF(ISBLANK(INDEX('Policy Characteristics'!K:K,MATCH($C957,'Policy Characteristics'!$C:$C,0))),"",INDEX('Policy Characteristics'!K:K,MATCH($C957,'Policy Characteristics'!$C:$C,0)))</f>
        <v/>
      </c>
      <c r="R957" s="354" t="str">
        <f>IF(ISBLANK(INDEX('Policy Characteristics'!L:L,MATCH($C957,'Policy Characteristics'!$C:$C,0))),"",INDEX('Policy Characteristics'!L:L,MATCH($C957,'Policy Characteristics'!$C:$C,0)))</f>
        <v/>
      </c>
    </row>
    <row r="958" spans="1:18" s="345" customFormat="1" ht="20" customHeight="1">
      <c r="A958" s="354" t="str">
        <f>IF(ISBLANK(INDEX('Policy Characteristics'!A:A,MATCH($C958,'Policy Characteristics'!$C:$C,0))),"",INDEX('Policy Characteristics'!A:A,MATCH($C958,'Policy Characteristics'!$C:$C,0)))</f>
        <v>Industry</v>
      </c>
      <c r="B958" s="366" t="str">
        <f>IF(ISBLANK(INDEX('Policy Characteristics'!B:B,MATCH($C958,'Policy Characteristics'!$C:$C,0))),"",INDEX('Policy Characteristics'!B:B,MATCH($C958,'Policy Characteristics'!$C:$C,0)))</f>
        <v>Feedstock Shifting</v>
      </c>
      <c r="C958" s="354" t="str">
        <f t="shared" si="43"/>
        <v>Fraction of Feedstock Shifted</v>
      </c>
      <c r="D958" s="348" t="s">
        <v>796</v>
      </c>
      <c r="E958" s="253" t="s">
        <v>871</v>
      </c>
      <c r="F958" t="s">
        <v>797</v>
      </c>
      <c r="G958" s="253" t="s">
        <v>872</v>
      </c>
      <c r="H958" s="241">
        <v>2529</v>
      </c>
      <c r="I958" s="367" t="s">
        <v>680</v>
      </c>
      <c r="J958" s="368" t="str">
        <f>IF(ISBLANK(INDEX('Policy Characteristics'!D:D,MATCH($C958,'Policy Characteristics'!$C:$C,0))),"",INDEX('Policy Characteristics'!D:D,MATCH($C958,'Policy Characteristics'!$C:$C,0)))</f>
        <v>Feedstock Shifting</v>
      </c>
      <c r="K958" s="354"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4" t="str">
        <f>IF(ISBLANK(INDEX('Policy Characteristics'!I:I,MATCH($C958,'Policy Characteristics'!$C:$C,0))),"",INDEX('Policy Characteristics'!I:I,MATCH($C958,'Policy Characteristics'!$C:$C,0)))</f>
        <v>% of potential achieved</v>
      </c>
      <c r="P958" s="354"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4" t="str">
        <f>IF(ISBLANK(INDEX('Policy Characteristics'!K:K,MATCH($C958,'Policy Characteristics'!$C:$C,0))),"",INDEX('Policy Characteristics'!K:K,MATCH($C958,'Policy Characteristics'!$C:$C,0)))</f>
        <v/>
      </c>
      <c r="R958" s="354" t="str">
        <f>IF(ISBLANK(INDEX('Policy Characteristics'!L:L,MATCH($C958,'Policy Characteristics'!$C:$C,0))),"",INDEX('Policy Characteristics'!L:L,MATCH($C958,'Policy Characteristics'!$C:$C,0)))</f>
        <v/>
      </c>
    </row>
    <row r="959" spans="1:18" s="345" customFormat="1" ht="20" customHeight="1">
      <c r="A959" s="354" t="str">
        <f>IF(ISBLANK(INDEX('Policy Characteristics'!A:A,MATCH($C959,'Policy Characteristics'!$C:$C,0))),"",INDEX('Policy Characteristics'!A:A,MATCH($C959,'Policy Characteristics'!$C:$C,0)))</f>
        <v>Industry</v>
      </c>
      <c r="B959" s="366" t="str">
        <f>IF(ISBLANK(INDEX('Policy Characteristics'!B:B,MATCH($C959,'Policy Characteristics'!$C:$C,0))),"",INDEX('Policy Characteristics'!B:B,MATCH($C959,'Policy Characteristics'!$C:$C,0)))</f>
        <v>Feedstock Shifting</v>
      </c>
      <c r="C959" s="354" t="str">
        <f t="shared" si="43"/>
        <v>Fraction of Feedstock Shifted</v>
      </c>
      <c r="D959" s="348" t="s">
        <v>798</v>
      </c>
      <c r="E959" s="253" t="s">
        <v>853</v>
      </c>
      <c r="F959" t="s">
        <v>799</v>
      </c>
      <c r="G959" s="253" t="s">
        <v>854</v>
      </c>
      <c r="H959" s="241">
        <v>2530</v>
      </c>
      <c r="I959" s="367" t="s">
        <v>680</v>
      </c>
      <c r="J959" s="368" t="str">
        <f>IF(ISBLANK(INDEX('Policy Characteristics'!D:D,MATCH($C959,'Policy Characteristics'!$C:$C,0))),"",INDEX('Policy Characteristics'!D:D,MATCH($C959,'Policy Characteristics'!$C:$C,0)))</f>
        <v>Feedstock Shifting</v>
      </c>
      <c r="K959" s="354"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4" t="str">
        <f>IF(ISBLANK(INDEX('Policy Characteristics'!I:I,MATCH($C959,'Policy Characteristics'!$C:$C,0))),"",INDEX('Policy Characteristics'!I:I,MATCH($C959,'Policy Characteristics'!$C:$C,0)))</f>
        <v>% of potential achieved</v>
      </c>
      <c r="P959" s="354"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4" t="str">
        <f>IF(ISBLANK(INDEX('Policy Characteristics'!K:K,MATCH($C959,'Policy Characteristics'!$C:$C,0))),"",INDEX('Policy Characteristics'!K:K,MATCH($C959,'Policy Characteristics'!$C:$C,0)))</f>
        <v/>
      </c>
      <c r="R959" s="354" t="str">
        <f>IF(ISBLANK(INDEX('Policy Characteristics'!L:L,MATCH($C959,'Policy Characteristics'!$C:$C,0))),"",INDEX('Policy Characteristics'!L:L,MATCH($C959,'Policy Characteristics'!$C:$C,0)))</f>
        <v/>
      </c>
    </row>
    <row r="960" spans="1:18" s="345" customFormat="1" ht="20" customHeight="1">
      <c r="A960" s="354" t="str">
        <f>IF(ISBLANK(INDEX('Policy Characteristics'!A:A,MATCH($C960,'Policy Characteristics'!$C:$C,0))),"",INDEX('Policy Characteristics'!A:A,MATCH($C960,'Policy Characteristics'!$C:$C,0)))</f>
        <v>Industry</v>
      </c>
      <c r="B960" s="366" t="str">
        <f>IF(ISBLANK(INDEX('Policy Characteristics'!B:B,MATCH($C960,'Policy Characteristics'!$C:$C,0))),"",INDEX('Policy Characteristics'!B:B,MATCH($C960,'Policy Characteristics'!$C:$C,0)))</f>
        <v>Feedstock Shifting</v>
      </c>
      <c r="C960" s="354" t="str">
        <f t="shared" si="43"/>
        <v>Fraction of Feedstock Shifted</v>
      </c>
      <c r="D960" s="348" t="s">
        <v>798</v>
      </c>
      <c r="E960" s="253" t="s">
        <v>855</v>
      </c>
      <c r="F960" t="s">
        <v>799</v>
      </c>
      <c r="G960" s="253" t="s">
        <v>856</v>
      </c>
      <c r="H960" s="241">
        <v>2531</v>
      </c>
      <c r="I960" s="367" t="s">
        <v>680</v>
      </c>
      <c r="J960" s="368" t="str">
        <f>IF(ISBLANK(INDEX('Policy Characteristics'!D:D,MATCH($C960,'Policy Characteristics'!$C:$C,0))),"",INDEX('Policy Characteristics'!D:D,MATCH($C960,'Policy Characteristics'!$C:$C,0)))</f>
        <v>Feedstock Shifting</v>
      </c>
      <c r="K960" s="354"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4" t="str">
        <f>IF(ISBLANK(INDEX('Policy Characteristics'!I:I,MATCH($C960,'Policy Characteristics'!$C:$C,0))),"",INDEX('Policy Characteristics'!I:I,MATCH($C960,'Policy Characteristics'!$C:$C,0)))</f>
        <v>% of potential achieved</v>
      </c>
      <c r="P960" s="354"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4" t="str">
        <f>IF(ISBLANK(INDEX('Policy Characteristics'!K:K,MATCH($C960,'Policy Characteristics'!$C:$C,0))),"",INDEX('Policy Characteristics'!K:K,MATCH($C960,'Policy Characteristics'!$C:$C,0)))</f>
        <v/>
      </c>
      <c r="R960" s="354" t="str">
        <f>IF(ISBLANK(INDEX('Policy Characteristics'!L:L,MATCH($C960,'Policy Characteristics'!$C:$C,0))),"",INDEX('Policy Characteristics'!L:L,MATCH($C960,'Policy Characteristics'!$C:$C,0)))</f>
        <v/>
      </c>
    </row>
    <row r="961" spans="1:18" s="345" customFormat="1" ht="20" customHeight="1">
      <c r="A961" s="354" t="str">
        <f>IF(ISBLANK(INDEX('Policy Characteristics'!A:A,MATCH($C961,'Policy Characteristics'!$C:$C,0))),"",INDEX('Policy Characteristics'!A:A,MATCH($C961,'Policy Characteristics'!$C:$C,0)))</f>
        <v>Industry</v>
      </c>
      <c r="B961" s="366" t="str">
        <f>IF(ISBLANK(INDEX('Policy Characteristics'!B:B,MATCH($C961,'Policy Characteristics'!$C:$C,0))),"",INDEX('Policy Characteristics'!B:B,MATCH($C961,'Policy Characteristics'!$C:$C,0)))</f>
        <v>Feedstock Shifting</v>
      </c>
      <c r="C961" s="354" t="str">
        <f t="shared" si="43"/>
        <v>Fraction of Feedstock Shifted</v>
      </c>
      <c r="D961" s="348" t="s">
        <v>798</v>
      </c>
      <c r="E961" s="253" t="s">
        <v>857</v>
      </c>
      <c r="F961" t="s">
        <v>799</v>
      </c>
      <c r="G961" s="253" t="s">
        <v>858</v>
      </c>
      <c r="H961" s="241">
        <v>2532</v>
      </c>
      <c r="I961" s="367" t="s">
        <v>680</v>
      </c>
      <c r="J961" s="368" t="str">
        <f>IF(ISBLANK(INDEX('Policy Characteristics'!D:D,MATCH($C961,'Policy Characteristics'!$C:$C,0))),"",INDEX('Policy Characteristics'!D:D,MATCH($C961,'Policy Characteristics'!$C:$C,0)))</f>
        <v>Feedstock Shifting</v>
      </c>
      <c r="K961" s="354"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4" t="str">
        <f>IF(ISBLANK(INDEX('Policy Characteristics'!I:I,MATCH($C961,'Policy Characteristics'!$C:$C,0))),"",INDEX('Policy Characteristics'!I:I,MATCH($C961,'Policy Characteristics'!$C:$C,0)))</f>
        <v>% of potential achieved</v>
      </c>
      <c r="P961" s="354"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4" t="str">
        <f>IF(ISBLANK(INDEX('Policy Characteristics'!K:K,MATCH($C961,'Policy Characteristics'!$C:$C,0))),"",INDEX('Policy Characteristics'!K:K,MATCH($C961,'Policy Characteristics'!$C:$C,0)))</f>
        <v/>
      </c>
      <c r="R961" s="354" t="str">
        <f>IF(ISBLANK(INDEX('Policy Characteristics'!L:L,MATCH($C961,'Policy Characteristics'!$C:$C,0))),"",INDEX('Policy Characteristics'!L:L,MATCH($C961,'Policy Characteristics'!$C:$C,0)))</f>
        <v/>
      </c>
    </row>
    <row r="962" spans="1:18" s="345" customFormat="1" ht="20" customHeight="1">
      <c r="A962" s="354" t="str">
        <f>IF(ISBLANK(INDEX('Policy Characteristics'!A:A,MATCH($C962,'Policy Characteristics'!$C:$C,0))),"",INDEX('Policy Characteristics'!A:A,MATCH($C962,'Policy Characteristics'!$C:$C,0)))</f>
        <v>Industry</v>
      </c>
      <c r="B962" s="366" t="str">
        <f>IF(ISBLANK(INDEX('Policy Characteristics'!B:B,MATCH($C962,'Policy Characteristics'!$C:$C,0))),"",INDEX('Policy Characteristics'!B:B,MATCH($C962,'Policy Characteristics'!$C:$C,0)))</f>
        <v>Feedstock Shifting</v>
      </c>
      <c r="C962" s="354" t="str">
        <f t="shared" si="43"/>
        <v>Fraction of Feedstock Shifted</v>
      </c>
      <c r="D962" s="348" t="s">
        <v>798</v>
      </c>
      <c r="E962" s="253" t="s">
        <v>859</v>
      </c>
      <c r="F962" t="s">
        <v>799</v>
      </c>
      <c r="G962" s="253" t="s">
        <v>860</v>
      </c>
      <c r="H962" s="241">
        <v>2533</v>
      </c>
      <c r="I962" s="367" t="s">
        <v>680</v>
      </c>
      <c r="J962" s="368" t="str">
        <f>IF(ISBLANK(INDEX('Policy Characteristics'!D:D,MATCH($C962,'Policy Characteristics'!$C:$C,0))),"",INDEX('Policy Characteristics'!D:D,MATCH($C962,'Policy Characteristics'!$C:$C,0)))</f>
        <v>Feedstock Shifting</v>
      </c>
      <c r="K962" s="354"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4" t="str">
        <f>IF(ISBLANK(INDEX('Policy Characteristics'!I:I,MATCH($C962,'Policy Characteristics'!$C:$C,0))),"",INDEX('Policy Characteristics'!I:I,MATCH($C962,'Policy Characteristics'!$C:$C,0)))</f>
        <v>% of potential achieved</v>
      </c>
      <c r="P962" s="354"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4" t="str">
        <f>IF(ISBLANK(INDEX('Policy Characteristics'!K:K,MATCH($C962,'Policy Characteristics'!$C:$C,0))),"",INDEX('Policy Characteristics'!K:K,MATCH($C962,'Policy Characteristics'!$C:$C,0)))</f>
        <v/>
      </c>
      <c r="R962" s="354" t="str">
        <f>IF(ISBLANK(INDEX('Policy Characteristics'!L:L,MATCH($C962,'Policy Characteristics'!$C:$C,0))),"",INDEX('Policy Characteristics'!L:L,MATCH($C962,'Policy Characteristics'!$C:$C,0)))</f>
        <v/>
      </c>
    </row>
    <row r="963" spans="1:18" s="345" customFormat="1" ht="20" customHeight="1">
      <c r="A963" s="354" t="str">
        <f>IF(ISBLANK(INDEX('Policy Characteristics'!A:A,MATCH($C963,'Policy Characteristics'!$C:$C,0))),"",INDEX('Policy Characteristics'!A:A,MATCH($C963,'Policy Characteristics'!$C:$C,0)))</f>
        <v>Industry</v>
      </c>
      <c r="B963" s="366" t="str">
        <f>IF(ISBLANK(INDEX('Policy Characteristics'!B:B,MATCH($C963,'Policy Characteristics'!$C:$C,0))),"",INDEX('Policy Characteristics'!B:B,MATCH($C963,'Policy Characteristics'!$C:$C,0)))</f>
        <v>Feedstock Shifting</v>
      </c>
      <c r="C963" s="354" t="str">
        <f t="shared" si="43"/>
        <v>Fraction of Feedstock Shifted</v>
      </c>
      <c r="D963" s="348" t="s">
        <v>798</v>
      </c>
      <c r="E963" s="253" t="s">
        <v>861</v>
      </c>
      <c r="F963" t="s">
        <v>799</v>
      </c>
      <c r="G963" s="253" t="s">
        <v>862</v>
      </c>
      <c r="H963" s="241">
        <v>2534</v>
      </c>
      <c r="I963" s="367" t="s">
        <v>680</v>
      </c>
      <c r="J963" s="368" t="str">
        <f>IF(ISBLANK(INDEX('Policy Characteristics'!D:D,MATCH($C963,'Policy Characteristics'!$C:$C,0))),"",INDEX('Policy Characteristics'!D:D,MATCH($C963,'Policy Characteristics'!$C:$C,0)))</f>
        <v>Feedstock Shifting</v>
      </c>
      <c r="K963" s="354"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4" t="str">
        <f>IF(ISBLANK(INDEX('Policy Characteristics'!I:I,MATCH($C963,'Policy Characteristics'!$C:$C,0))),"",INDEX('Policy Characteristics'!I:I,MATCH($C963,'Policy Characteristics'!$C:$C,0)))</f>
        <v>% of potential achieved</v>
      </c>
      <c r="P963" s="354"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4" t="str">
        <f>IF(ISBLANK(INDEX('Policy Characteristics'!K:K,MATCH($C963,'Policy Characteristics'!$C:$C,0))),"",INDEX('Policy Characteristics'!K:K,MATCH($C963,'Policy Characteristics'!$C:$C,0)))</f>
        <v/>
      </c>
      <c r="R963" s="354" t="str">
        <f>IF(ISBLANK(INDEX('Policy Characteristics'!L:L,MATCH($C963,'Policy Characteristics'!$C:$C,0))),"",INDEX('Policy Characteristics'!L:L,MATCH($C963,'Policy Characteristics'!$C:$C,0)))</f>
        <v/>
      </c>
    </row>
    <row r="964" spans="1:18" s="345" customFormat="1" ht="20" customHeight="1">
      <c r="A964" s="354" t="str">
        <f>IF(ISBLANK(INDEX('Policy Characteristics'!A:A,MATCH($C964,'Policy Characteristics'!$C:$C,0))),"",INDEX('Policy Characteristics'!A:A,MATCH($C964,'Policy Characteristics'!$C:$C,0)))</f>
        <v>Industry</v>
      </c>
      <c r="B964" s="366" t="str">
        <f>IF(ISBLANK(INDEX('Policy Characteristics'!B:B,MATCH($C964,'Policy Characteristics'!$C:$C,0))),"",INDEX('Policy Characteristics'!B:B,MATCH($C964,'Policy Characteristics'!$C:$C,0)))</f>
        <v>Feedstock Shifting</v>
      </c>
      <c r="C964" s="354" t="str">
        <f t="shared" si="43"/>
        <v>Fraction of Feedstock Shifted</v>
      </c>
      <c r="D964" s="348" t="s">
        <v>798</v>
      </c>
      <c r="E964" s="253" t="s">
        <v>863</v>
      </c>
      <c r="F964" t="s">
        <v>799</v>
      </c>
      <c r="G964" s="253" t="s">
        <v>864</v>
      </c>
      <c r="H964" s="241">
        <v>2535</v>
      </c>
      <c r="I964" s="367" t="s">
        <v>680</v>
      </c>
      <c r="J964" s="368" t="str">
        <f>IF(ISBLANK(INDEX('Policy Characteristics'!D:D,MATCH($C964,'Policy Characteristics'!$C:$C,0))),"",INDEX('Policy Characteristics'!D:D,MATCH($C964,'Policy Characteristics'!$C:$C,0)))</f>
        <v>Feedstock Shifting</v>
      </c>
      <c r="K964" s="354"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4" t="str">
        <f>IF(ISBLANK(INDEX('Policy Characteristics'!I:I,MATCH($C964,'Policy Characteristics'!$C:$C,0))),"",INDEX('Policy Characteristics'!I:I,MATCH($C964,'Policy Characteristics'!$C:$C,0)))</f>
        <v>% of potential achieved</v>
      </c>
      <c r="P964" s="354"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4" t="str">
        <f>IF(ISBLANK(INDEX('Policy Characteristics'!K:K,MATCH($C964,'Policy Characteristics'!$C:$C,0))),"",INDEX('Policy Characteristics'!K:K,MATCH($C964,'Policy Characteristics'!$C:$C,0)))</f>
        <v/>
      </c>
      <c r="R964" s="354" t="str">
        <f>IF(ISBLANK(INDEX('Policy Characteristics'!L:L,MATCH($C964,'Policy Characteristics'!$C:$C,0))),"",INDEX('Policy Characteristics'!L:L,MATCH($C964,'Policy Characteristics'!$C:$C,0)))</f>
        <v/>
      </c>
    </row>
    <row r="965" spans="1:18" s="345" customFormat="1" ht="20" customHeight="1">
      <c r="A965" s="354" t="str">
        <f>IF(ISBLANK(INDEX('Policy Characteristics'!A:A,MATCH($C965,'Policy Characteristics'!$C:$C,0))),"",INDEX('Policy Characteristics'!A:A,MATCH($C965,'Policy Characteristics'!$C:$C,0)))</f>
        <v>Industry</v>
      </c>
      <c r="B965" s="366" t="str">
        <f>IF(ISBLANK(INDEX('Policy Characteristics'!B:B,MATCH($C965,'Policy Characteristics'!$C:$C,0))),"",INDEX('Policy Characteristics'!B:B,MATCH($C965,'Policy Characteristics'!$C:$C,0)))</f>
        <v>Feedstock Shifting</v>
      </c>
      <c r="C965" s="354" t="str">
        <f t="shared" si="43"/>
        <v>Fraction of Feedstock Shifted</v>
      </c>
      <c r="D965" s="348" t="s">
        <v>798</v>
      </c>
      <c r="E965" s="253" t="s">
        <v>865</v>
      </c>
      <c r="F965" t="s">
        <v>799</v>
      </c>
      <c r="G965" s="253" t="s">
        <v>866</v>
      </c>
      <c r="H965" s="241">
        <v>2536</v>
      </c>
      <c r="I965" s="367" t="s">
        <v>680</v>
      </c>
      <c r="J965" s="368" t="str">
        <f>IF(ISBLANK(INDEX('Policy Characteristics'!D:D,MATCH($C965,'Policy Characteristics'!$C:$C,0))),"",INDEX('Policy Characteristics'!D:D,MATCH($C965,'Policy Characteristics'!$C:$C,0)))</f>
        <v>Feedstock Shifting</v>
      </c>
      <c r="K965" s="354"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4" t="str">
        <f>IF(ISBLANK(INDEX('Policy Characteristics'!I:I,MATCH($C965,'Policy Characteristics'!$C:$C,0))),"",INDEX('Policy Characteristics'!I:I,MATCH($C965,'Policy Characteristics'!$C:$C,0)))</f>
        <v>% of potential achieved</v>
      </c>
      <c r="P965" s="354"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4" t="str">
        <f>IF(ISBLANK(INDEX('Policy Characteristics'!K:K,MATCH($C965,'Policy Characteristics'!$C:$C,0))),"",INDEX('Policy Characteristics'!K:K,MATCH($C965,'Policy Characteristics'!$C:$C,0)))</f>
        <v/>
      </c>
      <c r="R965" s="354" t="str">
        <f>IF(ISBLANK(INDEX('Policy Characteristics'!L:L,MATCH($C965,'Policy Characteristics'!$C:$C,0))),"",INDEX('Policy Characteristics'!L:L,MATCH($C965,'Policy Characteristics'!$C:$C,0)))</f>
        <v/>
      </c>
    </row>
    <row r="966" spans="1:18" s="345" customFormat="1" ht="20" customHeight="1">
      <c r="A966" s="354" t="str">
        <f>IF(ISBLANK(INDEX('Policy Characteristics'!A:A,MATCH($C966,'Policy Characteristics'!$C:$C,0))),"",INDEX('Policy Characteristics'!A:A,MATCH($C966,'Policy Characteristics'!$C:$C,0)))</f>
        <v>Industry</v>
      </c>
      <c r="B966" s="366" t="str">
        <f>IF(ISBLANK(INDEX('Policy Characteristics'!B:B,MATCH($C966,'Policy Characteristics'!$C:$C,0))),"",INDEX('Policy Characteristics'!B:B,MATCH($C966,'Policy Characteristics'!$C:$C,0)))</f>
        <v>Feedstock Shifting</v>
      </c>
      <c r="C966" s="354" t="str">
        <f t="shared" si="43"/>
        <v>Fraction of Feedstock Shifted</v>
      </c>
      <c r="D966" s="348" t="s">
        <v>798</v>
      </c>
      <c r="E966" s="253" t="s">
        <v>867</v>
      </c>
      <c r="F966" t="s">
        <v>799</v>
      </c>
      <c r="G966" s="253" t="s">
        <v>868</v>
      </c>
      <c r="H966" s="241">
        <v>2537</v>
      </c>
      <c r="I966" s="367" t="s">
        <v>680</v>
      </c>
      <c r="J966" s="368" t="str">
        <f>IF(ISBLANK(INDEX('Policy Characteristics'!D:D,MATCH($C966,'Policy Characteristics'!$C:$C,0))),"",INDEX('Policy Characteristics'!D:D,MATCH($C966,'Policy Characteristics'!$C:$C,0)))</f>
        <v>Feedstock Shifting</v>
      </c>
      <c r="K966" s="354"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4" t="str">
        <f>IF(ISBLANK(INDEX('Policy Characteristics'!I:I,MATCH($C966,'Policy Characteristics'!$C:$C,0))),"",INDEX('Policy Characteristics'!I:I,MATCH($C966,'Policy Characteristics'!$C:$C,0)))</f>
        <v>% of potential achieved</v>
      </c>
      <c r="P966" s="354"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4" t="str">
        <f>IF(ISBLANK(INDEX('Policy Characteristics'!K:K,MATCH($C966,'Policy Characteristics'!$C:$C,0))),"",INDEX('Policy Characteristics'!K:K,MATCH($C966,'Policy Characteristics'!$C:$C,0)))</f>
        <v/>
      </c>
      <c r="R966" s="354" t="str">
        <f>IF(ISBLANK(INDEX('Policy Characteristics'!L:L,MATCH($C966,'Policy Characteristics'!$C:$C,0))),"",INDEX('Policy Characteristics'!L:L,MATCH($C966,'Policy Characteristics'!$C:$C,0)))</f>
        <v/>
      </c>
    </row>
    <row r="967" spans="1:18" s="345" customFormat="1" ht="20" customHeight="1">
      <c r="A967" s="354" t="str">
        <f>IF(ISBLANK(INDEX('Policy Characteristics'!A:A,MATCH($C967,'Policy Characteristics'!$C:$C,0))),"",INDEX('Policy Characteristics'!A:A,MATCH($C967,'Policy Characteristics'!$C:$C,0)))</f>
        <v>Industry</v>
      </c>
      <c r="B967" s="366" t="str">
        <f>IF(ISBLANK(INDEX('Policy Characteristics'!B:B,MATCH($C967,'Policy Characteristics'!$C:$C,0))),"",INDEX('Policy Characteristics'!B:B,MATCH($C967,'Policy Characteristics'!$C:$C,0)))</f>
        <v>Feedstock Shifting</v>
      </c>
      <c r="C967" s="354" t="str">
        <f t="shared" si="43"/>
        <v>Fraction of Feedstock Shifted</v>
      </c>
      <c r="D967" s="348" t="s">
        <v>798</v>
      </c>
      <c r="E967" s="253" t="s">
        <v>869</v>
      </c>
      <c r="F967" t="s">
        <v>799</v>
      </c>
      <c r="G967" s="253" t="s">
        <v>870</v>
      </c>
      <c r="H967" s="241">
        <v>2538</v>
      </c>
      <c r="I967" s="367" t="s">
        <v>680</v>
      </c>
      <c r="J967" s="368" t="str">
        <f>IF(ISBLANK(INDEX('Policy Characteristics'!D:D,MATCH($C967,'Policy Characteristics'!$C:$C,0))),"",INDEX('Policy Characteristics'!D:D,MATCH($C967,'Policy Characteristics'!$C:$C,0)))</f>
        <v>Feedstock Shifting</v>
      </c>
      <c r="K967" s="354"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4" t="str">
        <f>IF(ISBLANK(INDEX('Policy Characteristics'!I:I,MATCH($C967,'Policy Characteristics'!$C:$C,0))),"",INDEX('Policy Characteristics'!I:I,MATCH($C967,'Policy Characteristics'!$C:$C,0)))</f>
        <v>% of potential achieved</v>
      </c>
      <c r="P967" s="354"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4" t="str">
        <f>IF(ISBLANK(INDEX('Policy Characteristics'!K:K,MATCH($C967,'Policy Characteristics'!$C:$C,0))),"",INDEX('Policy Characteristics'!K:K,MATCH($C967,'Policy Characteristics'!$C:$C,0)))</f>
        <v/>
      </c>
      <c r="R967" s="354" t="str">
        <f>IF(ISBLANK(INDEX('Policy Characteristics'!L:L,MATCH($C967,'Policy Characteristics'!$C:$C,0))),"",INDEX('Policy Characteristics'!L:L,MATCH($C967,'Policy Characteristics'!$C:$C,0)))</f>
        <v/>
      </c>
    </row>
    <row r="968" spans="1:18" s="345" customFormat="1" ht="20" customHeight="1">
      <c r="A968" s="354" t="str">
        <f>IF(ISBLANK(INDEX('Policy Characteristics'!A:A,MATCH($C968,'Policy Characteristics'!$C:$C,0))),"",INDEX('Policy Characteristics'!A:A,MATCH($C968,'Policy Characteristics'!$C:$C,0)))</f>
        <v>Industry</v>
      </c>
      <c r="B968" s="366" t="str">
        <f>IF(ISBLANK(INDEX('Policy Characteristics'!B:B,MATCH($C968,'Policy Characteristics'!$C:$C,0))),"",INDEX('Policy Characteristics'!B:B,MATCH($C968,'Policy Characteristics'!$C:$C,0)))</f>
        <v>Feedstock Shifting</v>
      </c>
      <c r="C968" s="354" t="str">
        <f t="shared" si="43"/>
        <v>Fraction of Feedstock Shifted</v>
      </c>
      <c r="D968" s="348" t="s">
        <v>798</v>
      </c>
      <c r="E968" s="253" t="s">
        <v>871</v>
      </c>
      <c r="F968" t="s">
        <v>799</v>
      </c>
      <c r="G968" s="253" t="s">
        <v>872</v>
      </c>
      <c r="H968" s="241">
        <v>2539</v>
      </c>
      <c r="I968" s="367" t="s">
        <v>680</v>
      </c>
      <c r="J968" s="368" t="str">
        <f>IF(ISBLANK(INDEX('Policy Characteristics'!D:D,MATCH($C968,'Policy Characteristics'!$C:$C,0))),"",INDEX('Policy Characteristics'!D:D,MATCH($C968,'Policy Characteristics'!$C:$C,0)))</f>
        <v>Feedstock Shifting</v>
      </c>
      <c r="K968" s="354"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4" t="str">
        <f>IF(ISBLANK(INDEX('Policy Characteristics'!I:I,MATCH($C968,'Policy Characteristics'!$C:$C,0))),"",INDEX('Policy Characteristics'!I:I,MATCH($C968,'Policy Characteristics'!$C:$C,0)))</f>
        <v>% of potential achieved</v>
      </c>
      <c r="P968" s="354"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4" t="str">
        <f>IF(ISBLANK(INDEX('Policy Characteristics'!K:K,MATCH($C968,'Policy Characteristics'!$C:$C,0))),"",INDEX('Policy Characteristics'!K:K,MATCH($C968,'Policy Characteristics'!$C:$C,0)))</f>
        <v/>
      </c>
      <c r="R968" s="354" t="str">
        <f>IF(ISBLANK(INDEX('Policy Characteristics'!L:L,MATCH($C968,'Policy Characteristics'!$C:$C,0))),"",INDEX('Policy Characteristics'!L:L,MATCH($C968,'Policy Characteristics'!$C:$C,0)))</f>
        <v/>
      </c>
    </row>
    <row r="969" spans="1:18" s="345" customFormat="1" ht="20" customHeight="1">
      <c r="A969" s="354" t="str">
        <f>IF(ISBLANK(INDEX('Policy Characteristics'!A:A,MATCH($C969,'Policy Characteristics'!$C:$C,0))),"",INDEX('Policy Characteristics'!A:A,MATCH($C969,'Policy Characteristics'!$C:$C,0)))</f>
        <v>Industry</v>
      </c>
      <c r="B969" s="366" t="str">
        <f>IF(ISBLANK(INDEX('Policy Characteristics'!B:B,MATCH($C969,'Policy Characteristics'!$C:$C,0))),"",INDEX('Policy Characteristics'!B:B,MATCH($C969,'Policy Characteristics'!$C:$C,0)))</f>
        <v>Feedstock Shifting</v>
      </c>
      <c r="C969" s="354" t="str">
        <f t="shared" si="43"/>
        <v>Fraction of Feedstock Shifted</v>
      </c>
      <c r="D969" s="348" t="s">
        <v>800</v>
      </c>
      <c r="E969" s="253" t="s">
        <v>853</v>
      </c>
      <c r="F969" t="s">
        <v>801</v>
      </c>
      <c r="G969" s="253" t="s">
        <v>854</v>
      </c>
      <c r="H969" s="241">
        <v>2540</v>
      </c>
      <c r="I969" s="367" t="s">
        <v>680</v>
      </c>
      <c r="J969" s="368" t="str">
        <f>IF(ISBLANK(INDEX('Policy Characteristics'!D:D,MATCH($C969,'Policy Characteristics'!$C:$C,0))),"",INDEX('Policy Characteristics'!D:D,MATCH($C969,'Policy Characteristics'!$C:$C,0)))</f>
        <v>Feedstock Shifting</v>
      </c>
      <c r="K969" s="354"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4" t="str">
        <f>IF(ISBLANK(INDEX('Policy Characteristics'!I:I,MATCH($C969,'Policy Characteristics'!$C:$C,0))),"",INDEX('Policy Characteristics'!I:I,MATCH($C969,'Policy Characteristics'!$C:$C,0)))</f>
        <v>% of potential achieved</v>
      </c>
      <c r="P969" s="354"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4" t="str">
        <f>IF(ISBLANK(INDEX('Policy Characteristics'!K:K,MATCH($C969,'Policy Characteristics'!$C:$C,0))),"",INDEX('Policy Characteristics'!K:K,MATCH($C969,'Policy Characteristics'!$C:$C,0)))</f>
        <v/>
      </c>
      <c r="R969" s="354" t="str">
        <f>IF(ISBLANK(INDEX('Policy Characteristics'!L:L,MATCH($C969,'Policy Characteristics'!$C:$C,0))),"",INDEX('Policy Characteristics'!L:L,MATCH($C969,'Policy Characteristics'!$C:$C,0)))</f>
        <v/>
      </c>
    </row>
    <row r="970" spans="1:18" s="345" customFormat="1" ht="20" customHeight="1">
      <c r="A970" s="371"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371" t="str">
        <f t="shared" si="43"/>
        <v>Fraction of Feedstock Shifted</v>
      </c>
      <c r="D970" s="373" t="s">
        <v>800</v>
      </c>
      <c r="E970" s="375" t="s">
        <v>855</v>
      </c>
      <c r="F970" s="374" t="s">
        <v>801</v>
      </c>
      <c r="G970" s="375" t="s">
        <v>856</v>
      </c>
      <c r="H970" s="377">
        <v>2541</v>
      </c>
      <c r="I970" s="367" t="s">
        <v>670</v>
      </c>
      <c r="J970" s="368" t="str">
        <f>IF(ISBLANK(INDEX('Policy Characteristics'!D:D,MATCH($C970,'Policy Characteristics'!$C:$C,0))),"",INDEX('Policy Characteristics'!D:D,MATCH($C970,'Policy Characteristics'!$C:$C,0)))</f>
        <v>Feedstock Shifting</v>
      </c>
      <c r="K970" s="354"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4" t="str">
        <f>IF(ISBLANK(INDEX('Policy Characteristics'!I:I,MATCH($C970,'Policy Characteristics'!$C:$C,0))),"",INDEX('Policy Characteristics'!I:I,MATCH($C970,'Policy Characteristics'!$C:$C,0)))</f>
        <v>% of potential achieved</v>
      </c>
      <c r="P970" s="354"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4" t="str">
        <f>IF(ISBLANK(INDEX('Policy Characteristics'!K:K,MATCH($C970,'Policy Characteristics'!$C:$C,0))),"",INDEX('Policy Characteristics'!K:K,MATCH($C970,'Policy Characteristics'!$C:$C,0)))</f>
        <v/>
      </c>
      <c r="R970" s="354" t="str">
        <f>IF(ISBLANK(INDEX('Policy Characteristics'!L:L,MATCH($C970,'Policy Characteristics'!$C:$C,0))),"",INDEX('Policy Characteristics'!L:L,MATCH($C970,'Policy Characteristics'!$C:$C,0)))</f>
        <v/>
      </c>
    </row>
    <row r="971" spans="1:18" s="345" customFormat="1" ht="20" customHeight="1">
      <c r="A971" s="354" t="str">
        <f>IF(ISBLANK(INDEX('Policy Characteristics'!A:A,MATCH($C971,'Policy Characteristics'!$C:$C,0))),"",INDEX('Policy Characteristics'!A:A,MATCH($C971,'Policy Characteristics'!$C:$C,0)))</f>
        <v>Industry</v>
      </c>
      <c r="B971" s="366" t="str">
        <f>IF(ISBLANK(INDEX('Policy Characteristics'!B:B,MATCH($C971,'Policy Characteristics'!$C:$C,0))),"",INDEX('Policy Characteristics'!B:B,MATCH($C971,'Policy Characteristics'!$C:$C,0)))</f>
        <v>Feedstock Shifting</v>
      </c>
      <c r="C971" s="354" t="str">
        <f t="shared" si="43"/>
        <v>Fraction of Feedstock Shifted</v>
      </c>
      <c r="D971" s="348" t="s">
        <v>800</v>
      </c>
      <c r="E971" s="253" t="s">
        <v>857</v>
      </c>
      <c r="F971" t="s">
        <v>801</v>
      </c>
      <c r="G971" s="253" t="s">
        <v>858</v>
      </c>
      <c r="H971" s="241">
        <v>2542</v>
      </c>
      <c r="I971" s="367" t="s">
        <v>670</v>
      </c>
      <c r="J971" s="368" t="str">
        <f>IF(ISBLANK(INDEX('Policy Characteristics'!D:D,MATCH($C971,'Policy Characteristics'!$C:$C,0))),"",INDEX('Policy Characteristics'!D:D,MATCH($C971,'Policy Characteristics'!$C:$C,0)))</f>
        <v>Feedstock Shifting</v>
      </c>
      <c r="K971" s="354"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4" t="str">
        <f>IF(ISBLANK(INDEX('Policy Characteristics'!I:I,MATCH($C971,'Policy Characteristics'!$C:$C,0))),"",INDEX('Policy Characteristics'!I:I,MATCH($C971,'Policy Characteristics'!$C:$C,0)))</f>
        <v>% of potential achieved</v>
      </c>
      <c r="P971" s="354"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4" t="str">
        <f>IF(ISBLANK(INDEX('Policy Characteristics'!K:K,MATCH($C971,'Policy Characteristics'!$C:$C,0))),"",INDEX('Policy Characteristics'!K:K,MATCH($C971,'Policy Characteristics'!$C:$C,0)))</f>
        <v/>
      </c>
      <c r="R971" s="354" t="str">
        <f>IF(ISBLANK(INDEX('Policy Characteristics'!L:L,MATCH($C971,'Policy Characteristics'!$C:$C,0))),"",INDEX('Policy Characteristics'!L:L,MATCH($C971,'Policy Characteristics'!$C:$C,0)))</f>
        <v/>
      </c>
    </row>
    <row r="972" spans="1:18" s="345" customFormat="1" ht="20" customHeight="1">
      <c r="A972" s="354" t="str">
        <f>IF(ISBLANK(INDEX('Policy Characteristics'!A:A,MATCH($C972,'Policy Characteristics'!$C:$C,0))),"",INDEX('Policy Characteristics'!A:A,MATCH($C972,'Policy Characteristics'!$C:$C,0)))</f>
        <v>Industry</v>
      </c>
      <c r="B972" s="366" t="str">
        <f>IF(ISBLANK(INDEX('Policy Characteristics'!B:B,MATCH($C972,'Policy Characteristics'!$C:$C,0))),"",INDEX('Policy Characteristics'!B:B,MATCH($C972,'Policy Characteristics'!$C:$C,0)))</f>
        <v>Feedstock Shifting</v>
      </c>
      <c r="C972" s="354" t="str">
        <f t="shared" si="43"/>
        <v>Fraction of Feedstock Shifted</v>
      </c>
      <c r="D972" s="348" t="s">
        <v>800</v>
      </c>
      <c r="E972" s="253" t="s">
        <v>859</v>
      </c>
      <c r="F972" t="s">
        <v>801</v>
      </c>
      <c r="G972" s="253" t="s">
        <v>860</v>
      </c>
      <c r="H972" s="241">
        <v>2543</v>
      </c>
      <c r="I972" s="367" t="s">
        <v>680</v>
      </c>
      <c r="J972" s="368" t="str">
        <f>IF(ISBLANK(INDEX('Policy Characteristics'!D:D,MATCH($C972,'Policy Characteristics'!$C:$C,0))),"",INDEX('Policy Characteristics'!D:D,MATCH($C972,'Policy Characteristics'!$C:$C,0)))</f>
        <v>Feedstock Shifting</v>
      </c>
      <c r="K972" s="354"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4" t="str">
        <f>IF(ISBLANK(INDEX('Policy Characteristics'!I:I,MATCH($C972,'Policy Characteristics'!$C:$C,0))),"",INDEX('Policy Characteristics'!I:I,MATCH($C972,'Policy Characteristics'!$C:$C,0)))</f>
        <v>% of potential achieved</v>
      </c>
      <c r="P972" s="354"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4" t="str">
        <f>IF(ISBLANK(INDEX('Policy Characteristics'!K:K,MATCH($C972,'Policy Characteristics'!$C:$C,0))),"",INDEX('Policy Characteristics'!K:K,MATCH($C972,'Policy Characteristics'!$C:$C,0)))</f>
        <v/>
      </c>
      <c r="R972" s="354" t="str">
        <f>IF(ISBLANK(INDEX('Policy Characteristics'!L:L,MATCH($C972,'Policy Characteristics'!$C:$C,0))),"",INDEX('Policy Characteristics'!L:L,MATCH($C972,'Policy Characteristics'!$C:$C,0)))</f>
        <v/>
      </c>
    </row>
    <row r="973" spans="1:18" s="345" customFormat="1" ht="20" customHeight="1">
      <c r="A973" s="371"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371" t="str">
        <f t="shared" si="43"/>
        <v>Fraction of Feedstock Shifted</v>
      </c>
      <c r="D973" s="373" t="s">
        <v>800</v>
      </c>
      <c r="E973" s="375" t="s">
        <v>861</v>
      </c>
      <c r="F973" s="374" t="s">
        <v>801</v>
      </c>
      <c r="G973" s="375" t="s">
        <v>862</v>
      </c>
      <c r="H973" s="377">
        <v>2544</v>
      </c>
      <c r="I973" s="367" t="s">
        <v>670</v>
      </c>
      <c r="J973" s="368" t="str">
        <f>IF(ISBLANK(INDEX('Policy Characteristics'!D:D,MATCH($C973,'Policy Characteristics'!$C:$C,0))),"",INDEX('Policy Characteristics'!D:D,MATCH($C973,'Policy Characteristics'!$C:$C,0)))</f>
        <v>Feedstock Shifting</v>
      </c>
      <c r="K973" s="354"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4" t="str">
        <f>IF(ISBLANK(INDEX('Policy Characteristics'!I:I,MATCH($C973,'Policy Characteristics'!$C:$C,0))),"",INDEX('Policy Characteristics'!I:I,MATCH($C973,'Policy Characteristics'!$C:$C,0)))</f>
        <v>% of potential achieved</v>
      </c>
      <c r="P973" s="354"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4" t="str">
        <f>IF(ISBLANK(INDEX('Policy Characteristics'!K:K,MATCH($C973,'Policy Characteristics'!$C:$C,0))),"",INDEX('Policy Characteristics'!K:K,MATCH($C973,'Policy Characteristics'!$C:$C,0)))</f>
        <v/>
      </c>
      <c r="R973" s="354" t="str">
        <f>IF(ISBLANK(INDEX('Policy Characteristics'!L:L,MATCH($C973,'Policy Characteristics'!$C:$C,0))),"",INDEX('Policy Characteristics'!L:L,MATCH($C973,'Policy Characteristics'!$C:$C,0)))</f>
        <v/>
      </c>
    </row>
    <row r="974" spans="1:18" s="345" customFormat="1" ht="20" customHeight="1">
      <c r="A974" s="354" t="str">
        <f>IF(ISBLANK(INDEX('Policy Characteristics'!A:A,MATCH($C974,'Policy Characteristics'!$C:$C,0))),"",INDEX('Policy Characteristics'!A:A,MATCH($C974,'Policy Characteristics'!$C:$C,0)))</f>
        <v>Industry</v>
      </c>
      <c r="B974" s="366" t="str">
        <f>IF(ISBLANK(INDEX('Policy Characteristics'!B:B,MATCH($C974,'Policy Characteristics'!$C:$C,0))),"",INDEX('Policy Characteristics'!B:B,MATCH($C974,'Policy Characteristics'!$C:$C,0)))</f>
        <v>Feedstock Shifting</v>
      </c>
      <c r="C974" s="354" t="str">
        <f t="shared" si="43"/>
        <v>Fraction of Feedstock Shifted</v>
      </c>
      <c r="D974" s="348" t="s">
        <v>800</v>
      </c>
      <c r="E974" s="253" t="s">
        <v>863</v>
      </c>
      <c r="F974" t="s">
        <v>801</v>
      </c>
      <c r="G974" s="253" t="s">
        <v>864</v>
      </c>
      <c r="H974" s="241">
        <v>2545</v>
      </c>
      <c r="I974" s="367" t="s">
        <v>680</v>
      </c>
      <c r="J974" s="368" t="str">
        <f>IF(ISBLANK(INDEX('Policy Characteristics'!D:D,MATCH($C974,'Policy Characteristics'!$C:$C,0))),"",INDEX('Policy Characteristics'!D:D,MATCH($C974,'Policy Characteristics'!$C:$C,0)))</f>
        <v>Feedstock Shifting</v>
      </c>
      <c r="K974" s="354"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4" t="str">
        <f>IF(ISBLANK(INDEX('Policy Characteristics'!I:I,MATCH($C974,'Policy Characteristics'!$C:$C,0))),"",INDEX('Policy Characteristics'!I:I,MATCH($C974,'Policy Characteristics'!$C:$C,0)))</f>
        <v>% of potential achieved</v>
      </c>
      <c r="P974" s="354"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4" t="str">
        <f>IF(ISBLANK(INDEX('Policy Characteristics'!K:K,MATCH($C974,'Policy Characteristics'!$C:$C,0))),"",INDEX('Policy Characteristics'!K:K,MATCH($C974,'Policy Characteristics'!$C:$C,0)))</f>
        <v/>
      </c>
      <c r="R974" s="354" t="str">
        <f>IF(ISBLANK(INDEX('Policy Characteristics'!L:L,MATCH($C974,'Policy Characteristics'!$C:$C,0))),"",INDEX('Policy Characteristics'!L:L,MATCH($C974,'Policy Characteristics'!$C:$C,0)))</f>
        <v/>
      </c>
    </row>
    <row r="975" spans="1:18" s="345" customFormat="1" ht="20" customHeight="1">
      <c r="A975" s="371"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371" t="str">
        <f t="shared" si="43"/>
        <v>Fraction of Feedstock Shifted</v>
      </c>
      <c r="D975" s="373" t="s">
        <v>800</v>
      </c>
      <c r="E975" s="375" t="s">
        <v>865</v>
      </c>
      <c r="F975" s="374" t="s">
        <v>801</v>
      </c>
      <c r="G975" s="375" t="s">
        <v>866</v>
      </c>
      <c r="H975" s="377">
        <v>2546</v>
      </c>
      <c r="I975" s="367" t="s">
        <v>670</v>
      </c>
      <c r="J975" s="368" t="str">
        <f>IF(ISBLANK(INDEX('Policy Characteristics'!D:D,MATCH($C975,'Policy Characteristics'!$C:$C,0))),"",INDEX('Policy Characteristics'!D:D,MATCH($C975,'Policy Characteristics'!$C:$C,0)))</f>
        <v>Feedstock Shifting</v>
      </c>
      <c r="K975" s="354"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4" t="str">
        <f>IF(ISBLANK(INDEX('Policy Characteristics'!I:I,MATCH($C975,'Policy Characteristics'!$C:$C,0))),"",INDEX('Policy Characteristics'!I:I,MATCH($C975,'Policy Characteristics'!$C:$C,0)))</f>
        <v>% of potential achieved</v>
      </c>
      <c r="P975" s="354"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4" t="str">
        <f>IF(ISBLANK(INDEX('Policy Characteristics'!K:K,MATCH($C975,'Policy Characteristics'!$C:$C,0))),"",INDEX('Policy Characteristics'!K:K,MATCH($C975,'Policy Characteristics'!$C:$C,0)))</f>
        <v/>
      </c>
      <c r="R975" s="354" t="str">
        <f>IF(ISBLANK(INDEX('Policy Characteristics'!L:L,MATCH($C975,'Policy Characteristics'!$C:$C,0))),"",INDEX('Policy Characteristics'!L:L,MATCH($C975,'Policy Characteristics'!$C:$C,0)))</f>
        <v/>
      </c>
    </row>
    <row r="976" spans="1:18" s="345" customFormat="1" ht="20" customHeight="1">
      <c r="A976" s="371"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371" t="str">
        <f t="shared" si="43"/>
        <v>Fraction of Feedstock Shifted</v>
      </c>
      <c r="D976" s="373" t="s">
        <v>800</v>
      </c>
      <c r="E976" s="375" t="s">
        <v>867</v>
      </c>
      <c r="F976" s="374" t="s">
        <v>801</v>
      </c>
      <c r="G976" s="375" t="s">
        <v>868</v>
      </c>
      <c r="H976" s="377">
        <v>2547</v>
      </c>
      <c r="I976" s="367" t="s">
        <v>670</v>
      </c>
      <c r="J976" s="368" t="str">
        <f>IF(ISBLANK(INDEX('Policy Characteristics'!D:D,MATCH($C976,'Policy Characteristics'!$C:$C,0))),"",INDEX('Policy Characteristics'!D:D,MATCH($C976,'Policy Characteristics'!$C:$C,0)))</f>
        <v>Feedstock Shifting</v>
      </c>
      <c r="K976" s="354"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4" t="str">
        <f>IF(ISBLANK(INDEX('Policy Characteristics'!I:I,MATCH($C976,'Policy Characteristics'!$C:$C,0))),"",INDEX('Policy Characteristics'!I:I,MATCH($C976,'Policy Characteristics'!$C:$C,0)))</f>
        <v>% of potential achieved</v>
      </c>
      <c r="P976" s="354"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4" t="str">
        <f>IF(ISBLANK(INDEX('Policy Characteristics'!K:K,MATCH($C976,'Policy Characteristics'!$C:$C,0))),"",INDEX('Policy Characteristics'!K:K,MATCH($C976,'Policy Characteristics'!$C:$C,0)))</f>
        <v/>
      </c>
      <c r="R976" s="354" t="str">
        <f>IF(ISBLANK(INDEX('Policy Characteristics'!L:L,MATCH($C976,'Policy Characteristics'!$C:$C,0))),"",INDEX('Policy Characteristics'!L:L,MATCH($C976,'Policy Characteristics'!$C:$C,0)))</f>
        <v/>
      </c>
    </row>
    <row r="977" spans="1:18" s="345" customFormat="1" ht="20" customHeight="1">
      <c r="A977" s="371"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371" t="str">
        <f t="shared" si="43"/>
        <v>Fraction of Feedstock Shifted</v>
      </c>
      <c r="D977" s="373" t="s">
        <v>800</v>
      </c>
      <c r="E977" s="375" t="s">
        <v>869</v>
      </c>
      <c r="F977" s="374" t="s">
        <v>801</v>
      </c>
      <c r="G977" s="375" t="s">
        <v>870</v>
      </c>
      <c r="H977" s="377">
        <v>2548</v>
      </c>
      <c r="I977" s="367" t="s">
        <v>670</v>
      </c>
      <c r="J977" s="368" t="str">
        <f>IF(ISBLANK(INDEX('Policy Characteristics'!D:D,MATCH($C977,'Policy Characteristics'!$C:$C,0))),"",INDEX('Policy Characteristics'!D:D,MATCH($C977,'Policy Characteristics'!$C:$C,0)))</f>
        <v>Feedstock Shifting</v>
      </c>
      <c r="K977" s="354"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4" t="str">
        <f>IF(ISBLANK(INDEX('Policy Characteristics'!I:I,MATCH($C977,'Policy Characteristics'!$C:$C,0))),"",INDEX('Policy Characteristics'!I:I,MATCH($C977,'Policy Characteristics'!$C:$C,0)))</f>
        <v>% of potential achieved</v>
      </c>
      <c r="P977" s="354"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4" t="str">
        <f>IF(ISBLANK(INDEX('Policy Characteristics'!K:K,MATCH($C977,'Policy Characteristics'!$C:$C,0))),"",INDEX('Policy Characteristics'!K:K,MATCH($C977,'Policy Characteristics'!$C:$C,0)))</f>
        <v/>
      </c>
      <c r="R977" s="354" t="str">
        <f>IF(ISBLANK(INDEX('Policy Characteristics'!L:L,MATCH($C977,'Policy Characteristics'!$C:$C,0))),"",INDEX('Policy Characteristics'!L:L,MATCH($C977,'Policy Characteristics'!$C:$C,0)))</f>
        <v/>
      </c>
    </row>
    <row r="978" spans="1:18" s="345" customFormat="1" ht="20" customHeight="1">
      <c r="A978" s="354" t="str">
        <f>IF(ISBLANK(INDEX('Policy Characteristics'!A:A,MATCH($C978,'Policy Characteristics'!$C:$C,0))),"",INDEX('Policy Characteristics'!A:A,MATCH($C978,'Policy Characteristics'!$C:$C,0)))</f>
        <v>Industry</v>
      </c>
      <c r="B978" s="366" t="str">
        <f>IF(ISBLANK(INDEX('Policy Characteristics'!B:B,MATCH($C978,'Policy Characteristics'!$C:$C,0))),"",INDEX('Policy Characteristics'!B:B,MATCH($C978,'Policy Characteristics'!$C:$C,0)))</f>
        <v>Feedstock Shifting</v>
      </c>
      <c r="C978" s="354" t="str">
        <f t="shared" si="43"/>
        <v>Fraction of Feedstock Shifted</v>
      </c>
      <c r="D978" s="348" t="s">
        <v>800</v>
      </c>
      <c r="E978" s="253" t="s">
        <v>871</v>
      </c>
      <c r="F978" t="s">
        <v>801</v>
      </c>
      <c r="G978" s="253" t="s">
        <v>872</v>
      </c>
      <c r="H978" s="241">
        <v>2549</v>
      </c>
      <c r="I978" s="367" t="s">
        <v>680</v>
      </c>
      <c r="J978" s="368" t="str">
        <f>IF(ISBLANK(INDEX('Policy Characteristics'!D:D,MATCH($C978,'Policy Characteristics'!$C:$C,0))),"",INDEX('Policy Characteristics'!D:D,MATCH($C978,'Policy Characteristics'!$C:$C,0)))</f>
        <v>Feedstock Shifting</v>
      </c>
      <c r="K978" s="354"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4" t="str">
        <f>IF(ISBLANK(INDEX('Policy Characteristics'!I:I,MATCH($C978,'Policy Characteristics'!$C:$C,0))),"",INDEX('Policy Characteristics'!I:I,MATCH($C978,'Policy Characteristics'!$C:$C,0)))</f>
        <v>% of potential achieved</v>
      </c>
      <c r="P978" s="354"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4" t="str">
        <f>IF(ISBLANK(INDEX('Policy Characteristics'!K:K,MATCH($C978,'Policy Characteristics'!$C:$C,0))),"",INDEX('Policy Characteristics'!K:K,MATCH($C978,'Policy Characteristics'!$C:$C,0)))</f>
        <v/>
      </c>
      <c r="R978" s="354" t="str">
        <f>IF(ISBLANK(INDEX('Policy Characteristics'!L:L,MATCH($C978,'Policy Characteristics'!$C:$C,0))),"",INDEX('Policy Characteristics'!L:L,MATCH($C978,'Policy Characteristics'!$C:$C,0)))</f>
        <v/>
      </c>
    </row>
    <row r="979" spans="1:18" s="345" customFormat="1" ht="20" customHeight="1">
      <c r="A979" s="354" t="str">
        <f>IF(ISBLANK(INDEX('Policy Characteristics'!A:A,MATCH($C979,'Policy Characteristics'!$C:$C,0))),"",INDEX('Policy Characteristics'!A:A,MATCH($C979,'Policy Characteristics'!$C:$C,0)))</f>
        <v>Industry</v>
      </c>
      <c r="B979" s="366" t="str">
        <f>IF(ISBLANK(INDEX('Policy Characteristics'!B:B,MATCH($C979,'Policy Characteristics'!$C:$C,0))),"",INDEX('Policy Characteristics'!B:B,MATCH($C979,'Policy Characteristics'!$C:$C,0)))</f>
        <v>Feedstock Shifting</v>
      </c>
      <c r="C979" s="354" t="str">
        <f t="shared" si="43"/>
        <v>Fraction of Feedstock Shifted</v>
      </c>
      <c r="D979" s="348" t="s">
        <v>802</v>
      </c>
      <c r="E979" s="253" t="s">
        <v>853</v>
      </c>
      <c r="F979" t="s">
        <v>803</v>
      </c>
      <c r="G979" s="253" t="s">
        <v>854</v>
      </c>
      <c r="H979" s="241">
        <v>2550</v>
      </c>
      <c r="I979" s="367" t="s">
        <v>680</v>
      </c>
      <c r="J979" s="368" t="str">
        <f>IF(ISBLANK(INDEX('Policy Characteristics'!D:D,MATCH($C979,'Policy Characteristics'!$C:$C,0))),"",INDEX('Policy Characteristics'!D:D,MATCH($C979,'Policy Characteristics'!$C:$C,0)))</f>
        <v>Feedstock Shifting</v>
      </c>
      <c r="K979" s="354"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4" t="str">
        <f>IF(ISBLANK(INDEX('Policy Characteristics'!I:I,MATCH($C979,'Policy Characteristics'!$C:$C,0))),"",INDEX('Policy Characteristics'!I:I,MATCH($C979,'Policy Characteristics'!$C:$C,0)))</f>
        <v>% of potential achieved</v>
      </c>
      <c r="P979" s="354"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4" t="str">
        <f>IF(ISBLANK(INDEX('Policy Characteristics'!K:K,MATCH($C979,'Policy Characteristics'!$C:$C,0))),"",INDEX('Policy Characteristics'!K:K,MATCH($C979,'Policy Characteristics'!$C:$C,0)))</f>
        <v/>
      </c>
      <c r="R979" s="354" t="str">
        <f>IF(ISBLANK(INDEX('Policy Characteristics'!L:L,MATCH($C979,'Policy Characteristics'!$C:$C,0))),"",INDEX('Policy Characteristics'!L:L,MATCH($C979,'Policy Characteristics'!$C:$C,0)))</f>
        <v/>
      </c>
    </row>
    <row r="980" spans="1:18" s="345" customFormat="1" ht="20" customHeight="1">
      <c r="A980" s="354" t="str">
        <f>IF(ISBLANK(INDEX('Policy Characteristics'!A:A,MATCH($C980,'Policy Characteristics'!$C:$C,0))),"",INDEX('Policy Characteristics'!A:A,MATCH($C980,'Policy Characteristics'!$C:$C,0)))</f>
        <v>Industry</v>
      </c>
      <c r="B980" s="366" t="str">
        <f>IF(ISBLANK(INDEX('Policy Characteristics'!B:B,MATCH($C980,'Policy Characteristics'!$C:$C,0))),"",INDEX('Policy Characteristics'!B:B,MATCH($C980,'Policy Characteristics'!$C:$C,0)))</f>
        <v>Feedstock Shifting</v>
      </c>
      <c r="C980" s="354" t="str">
        <f t="shared" si="43"/>
        <v>Fraction of Feedstock Shifted</v>
      </c>
      <c r="D980" s="348" t="s">
        <v>802</v>
      </c>
      <c r="E980" s="253" t="s">
        <v>855</v>
      </c>
      <c r="F980" t="s">
        <v>803</v>
      </c>
      <c r="G980" s="253" t="s">
        <v>856</v>
      </c>
      <c r="H980" s="241">
        <v>2551</v>
      </c>
      <c r="I980" s="367" t="s">
        <v>680</v>
      </c>
      <c r="J980" s="368" t="str">
        <f>IF(ISBLANK(INDEX('Policy Characteristics'!D:D,MATCH($C980,'Policy Characteristics'!$C:$C,0))),"",INDEX('Policy Characteristics'!D:D,MATCH($C980,'Policy Characteristics'!$C:$C,0)))</f>
        <v>Feedstock Shifting</v>
      </c>
      <c r="K980" s="354"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4" t="str">
        <f>IF(ISBLANK(INDEX('Policy Characteristics'!I:I,MATCH($C980,'Policy Characteristics'!$C:$C,0))),"",INDEX('Policy Characteristics'!I:I,MATCH($C980,'Policy Characteristics'!$C:$C,0)))</f>
        <v>% of potential achieved</v>
      </c>
      <c r="P980" s="354"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4" t="str">
        <f>IF(ISBLANK(INDEX('Policy Characteristics'!K:K,MATCH($C980,'Policy Characteristics'!$C:$C,0))),"",INDEX('Policy Characteristics'!K:K,MATCH($C980,'Policy Characteristics'!$C:$C,0)))</f>
        <v/>
      </c>
      <c r="R980" s="354" t="str">
        <f>IF(ISBLANK(INDEX('Policy Characteristics'!L:L,MATCH($C980,'Policy Characteristics'!$C:$C,0))),"",INDEX('Policy Characteristics'!L:L,MATCH($C980,'Policy Characteristics'!$C:$C,0)))</f>
        <v/>
      </c>
    </row>
    <row r="981" spans="1:18" s="345" customFormat="1" ht="20" customHeight="1">
      <c r="A981" s="354" t="str">
        <f>IF(ISBLANK(INDEX('Policy Characteristics'!A:A,MATCH($C981,'Policy Characteristics'!$C:$C,0))),"",INDEX('Policy Characteristics'!A:A,MATCH($C981,'Policy Characteristics'!$C:$C,0)))</f>
        <v>Industry</v>
      </c>
      <c r="B981" s="366" t="str">
        <f>IF(ISBLANK(INDEX('Policy Characteristics'!B:B,MATCH($C981,'Policy Characteristics'!$C:$C,0))),"",INDEX('Policy Characteristics'!B:B,MATCH($C981,'Policy Characteristics'!$C:$C,0)))</f>
        <v>Feedstock Shifting</v>
      </c>
      <c r="C981" s="354" t="str">
        <f t="shared" si="43"/>
        <v>Fraction of Feedstock Shifted</v>
      </c>
      <c r="D981" s="348" t="s">
        <v>802</v>
      </c>
      <c r="E981" s="253" t="s">
        <v>857</v>
      </c>
      <c r="F981" t="s">
        <v>803</v>
      </c>
      <c r="G981" s="253" t="s">
        <v>858</v>
      </c>
      <c r="H981" s="241">
        <v>2552</v>
      </c>
      <c r="I981" s="367" t="s">
        <v>670</v>
      </c>
      <c r="J981" s="368" t="str">
        <f>IF(ISBLANK(INDEX('Policy Characteristics'!D:D,MATCH($C981,'Policy Characteristics'!$C:$C,0))),"",INDEX('Policy Characteristics'!D:D,MATCH($C981,'Policy Characteristics'!$C:$C,0)))</f>
        <v>Feedstock Shifting</v>
      </c>
      <c r="K981" s="354"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4" t="str">
        <f>IF(ISBLANK(INDEX('Policy Characteristics'!I:I,MATCH($C981,'Policy Characteristics'!$C:$C,0))),"",INDEX('Policy Characteristics'!I:I,MATCH($C981,'Policy Characteristics'!$C:$C,0)))</f>
        <v>% of potential achieved</v>
      </c>
      <c r="P981" s="354"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4" t="str">
        <f>IF(ISBLANK(INDEX('Policy Characteristics'!K:K,MATCH($C981,'Policy Characteristics'!$C:$C,0))),"",INDEX('Policy Characteristics'!K:K,MATCH($C981,'Policy Characteristics'!$C:$C,0)))</f>
        <v/>
      </c>
      <c r="R981" s="354" t="str">
        <f>IF(ISBLANK(INDEX('Policy Characteristics'!L:L,MATCH($C981,'Policy Characteristics'!$C:$C,0))),"",INDEX('Policy Characteristics'!L:L,MATCH($C981,'Policy Characteristics'!$C:$C,0)))</f>
        <v/>
      </c>
    </row>
    <row r="982" spans="1:18" s="345" customFormat="1" ht="20" customHeight="1">
      <c r="A982" s="354" t="str">
        <f>IF(ISBLANK(INDEX('Policy Characteristics'!A:A,MATCH($C982,'Policy Characteristics'!$C:$C,0))),"",INDEX('Policy Characteristics'!A:A,MATCH($C982,'Policy Characteristics'!$C:$C,0)))</f>
        <v>Industry</v>
      </c>
      <c r="B982" s="366" t="str">
        <f>IF(ISBLANK(INDEX('Policy Characteristics'!B:B,MATCH($C982,'Policy Characteristics'!$C:$C,0))),"",INDEX('Policy Characteristics'!B:B,MATCH($C982,'Policy Characteristics'!$C:$C,0)))</f>
        <v>Feedstock Shifting</v>
      </c>
      <c r="C982" s="354" t="str">
        <f t="shared" si="43"/>
        <v>Fraction of Feedstock Shifted</v>
      </c>
      <c r="D982" s="348" t="s">
        <v>802</v>
      </c>
      <c r="E982" s="253" t="s">
        <v>859</v>
      </c>
      <c r="F982" t="s">
        <v>803</v>
      </c>
      <c r="G982" s="253" t="s">
        <v>860</v>
      </c>
      <c r="H982" s="241">
        <v>2553</v>
      </c>
      <c r="I982" s="367" t="s">
        <v>680</v>
      </c>
      <c r="J982" s="368" t="str">
        <f>IF(ISBLANK(INDEX('Policy Characteristics'!D:D,MATCH($C982,'Policy Characteristics'!$C:$C,0))),"",INDEX('Policy Characteristics'!D:D,MATCH($C982,'Policy Characteristics'!$C:$C,0)))</f>
        <v>Feedstock Shifting</v>
      </c>
      <c r="K982" s="354"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4" t="str">
        <f>IF(ISBLANK(INDEX('Policy Characteristics'!I:I,MATCH($C982,'Policy Characteristics'!$C:$C,0))),"",INDEX('Policy Characteristics'!I:I,MATCH($C982,'Policy Characteristics'!$C:$C,0)))</f>
        <v>% of potential achieved</v>
      </c>
      <c r="P982" s="354"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4" t="str">
        <f>IF(ISBLANK(INDEX('Policy Characteristics'!K:K,MATCH($C982,'Policy Characteristics'!$C:$C,0))),"",INDEX('Policy Characteristics'!K:K,MATCH($C982,'Policy Characteristics'!$C:$C,0)))</f>
        <v/>
      </c>
      <c r="R982" s="354" t="str">
        <f>IF(ISBLANK(INDEX('Policy Characteristics'!L:L,MATCH($C982,'Policy Characteristics'!$C:$C,0))),"",INDEX('Policy Characteristics'!L:L,MATCH($C982,'Policy Characteristics'!$C:$C,0)))</f>
        <v/>
      </c>
    </row>
    <row r="983" spans="1:18" s="345" customFormat="1" ht="20" customHeight="1">
      <c r="A983" s="371"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371" t="str">
        <f t="shared" si="43"/>
        <v>Fraction of Feedstock Shifted</v>
      </c>
      <c r="D983" s="373" t="s">
        <v>802</v>
      </c>
      <c r="E983" s="375" t="s">
        <v>861</v>
      </c>
      <c r="F983" s="374" t="s">
        <v>803</v>
      </c>
      <c r="G983" s="375" t="s">
        <v>862</v>
      </c>
      <c r="H983" s="377">
        <v>2554</v>
      </c>
      <c r="I983" s="367" t="s">
        <v>670</v>
      </c>
      <c r="J983" s="368" t="str">
        <f>IF(ISBLANK(INDEX('Policy Characteristics'!D:D,MATCH($C983,'Policy Characteristics'!$C:$C,0))),"",INDEX('Policy Characteristics'!D:D,MATCH($C983,'Policy Characteristics'!$C:$C,0)))</f>
        <v>Feedstock Shifting</v>
      </c>
      <c r="K983" s="354"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4" t="str">
        <f>IF(ISBLANK(INDEX('Policy Characteristics'!I:I,MATCH($C983,'Policy Characteristics'!$C:$C,0))),"",INDEX('Policy Characteristics'!I:I,MATCH($C983,'Policy Characteristics'!$C:$C,0)))</f>
        <v>% of potential achieved</v>
      </c>
      <c r="P983" s="354"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4" t="str">
        <f>IF(ISBLANK(INDEX('Policy Characteristics'!K:K,MATCH($C983,'Policy Characteristics'!$C:$C,0))),"",INDEX('Policy Characteristics'!K:K,MATCH($C983,'Policy Characteristics'!$C:$C,0)))</f>
        <v/>
      </c>
      <c r="R983" s="354" t="str">
        <f>IF(ISBLANK(INDEX('Policy Characteristics'!L:L,MATCH($C983,'Policy Characteristics'!$C:$C,0))),"",INDEX('Policy Characteristics'!L:L,MATCH($C983,'Policy Characteristics'!$C:$C,0)))</f>
        <v/>
      </c>
    </row>
    <row r="984" spans="1:18" s="345" customFormat="1" ht="20" customHeight="1">
      <c r="A984" s="354" t="str">
        <f>IF(ISBLANK(INDEX('Policy Characteristics'!A:A,MATCH($C984,'Policy Characteristics'!$C:$C,0))),"",INDEX('Policy Characteristics'!A:A,MATCH($C984,'Policy Characteristics'!$C:$C,0)))</f>
        <v>Industry</v>
      </c>
      <c r="B984" s="366" t="str">
        <f>IF(ISBLANK(INDEX('Policy Characteristics'!B:B,MATCH($C984,'Policy Characteristics'!$C:$C,0))),"",INDEX('Policy Characteristics'!B:B,MATCH($C984,'Policy Characteristics'!$C:$C,0)))</f>
        <v>Feedstock Shifting</v>
      </c>
      <c r="C984" s="354" t="str">
        <f t="shared" si="43"/>
        <v>Fraction of Feedstock Shifted</v>
      </c>
      <c r="D984" s="348" t="s">
        <v>802</v>
      </c>
      <c r="E984" s="253" t="s">
        <v>863</v>
      </c>
      <c r="F984" t="s">
        <v>803</v>
      </c>
      <c r="G984" s="253" t="s">
        <v>864</v>
      </c>
      <c r="H984" s="241">
        <v>2555</v>
      </c>
      <c r="I984" s="367" t="s">
        <v>680</v>
      </c>
      <c r="J984" s="368" t="str">
        <f>IF(ISBLANK(INDEX('Policy Characteristics'!D:D,MATCH($C984,'Policy Characteristics'!$C:$C,0))),"",INDEX('Policy Characteristics'!D:D,MATCH($C984,'Policy Characteristics'!$C:$C,0)))</f>
        <v>Feedstock Shifting</v>
      </c>
      <c r="K984" s="354"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4" t="str">
        <f>IF(ISBLANK(INDEX('Policy Characteristics'!I:I,MATCH($C984,'Policy Characteristics'!$C:$C,0))),"",INDEX('Policy Characteristics'!I:I,MATCH($C984,'Policy Characteristics'!$C:$C,0)))</f>
        <v>% of potential achieved</v>
      </c>
      <c r="P984" s="354"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4" t="str">
        <f>IF(ISBLANK(INDEX('Policy Characteristics'!K:K,MATCH($C984,'Policy Characteristics'!$C:$C,0))),"",INDEX('Policy Characteristics'!K:K,MATCH($C984,'Policy Characteristics'!$C:$C,0)))</f>
        <v/>
      </c>
      <c r="R984" s="354" t="str">
        <f>IF(ISBLANK(INDEX('Policy Characteristics'!L:L,MATCH($C984,'Policy Characteristics'!$C:$C,0))),"",INDEX('Policy Characteristics'!L:L,MATCH($C984,'Policy Characteristics'!$C:$C,0)))</f>
        <v/>
      </c>
    </row>
    <row r="985" spans="1:18" s="345" customFormat="1" ht="20" customHeight="1">
      <c r="A985" s="354" t="str">
        <f>IF(ISBLANK(INDEX('Policy Characteristics'!A:A,MATCH($C985,'Policy Characteristics'!$C:$C,0))),"",INDEX('Policy Characteristics'!A:A,MATCH($C985,'Policy Characteristics'!$C:$C,0)))</f>
        <v>Industry</v>
      </c>
      <c r="B985" s="366" t="str">
        <f>IF(ISBLANK(INDEX('Policy Characteristics'!B:B,MATCH($C985,'Policy Characteristics'!$C:$C,0))),"",INDEX('Policy Characteristics'!B:B,MATCH($C985,'Policy Characteristics'!$C:$C,0)))</f>
        <v>Feedstock Shifting</v>
      </c>
      <c r="C985" s="354" t="str">
        <f t="shared" si="43"/>
        <v>Fraction of Feedstock Shifted</v>
      </c>
      <c r="D985" s="348" t="s">
        <v>802</v>
      </c>
      <c r="E985" s="253" t="s">
        <v>865</v>
      </c>
      <c r="F985" t="s">
        <v>803</v>
      </c>
      <c r="G985" s="253" t="s">
        <v>866</v>
      </c>
      <c r="H985" s="241">
        <v>2556</v>
      </c>
      <c r="I985" s="367" t="s">
        <v>680</v>
      </c>
      <c r="J985" s="368" t="str">
        <f>IF(ISBLANK(INDEX('Policy Characteristics'!D:D,MATCH($C985,'Policy Characteristics'!$C:$C,0))),"",INDEX('Policy Characteristics'!D:D,MATCH($C985,'Policy Characteristics'!$C:$C,0)))</f>
        <v>Feedstock Shifting</v>
      </c>
      <c r="K985" s="354"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4" t="str">
        <f>IF(ISBLANK(INDEX('Policy Characteristics'!I:I,MATCH($C985,'Policy Characteristics'!$C:$C,0))),"",INDEX('Policy Characteristics'!I:I,MATCH($C985,'Policy Characteristics'!$C:$C,0)))</f>
        <v>% of potential achieved</v>
      </c>
      <c r="P985" s="354"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4" t="str">
        <f>IF(ISBLANK(INDEX('Policy Characteristics'!K:K,MATCH($C985,'Policy Characteristics'!$C:$C,0))),"",INDEX('Policy Characteristics'!K:K,MATCH($C985,'Policy Characteristics'!$C:$C,0)))</f>
        <v/>
      </c>
      <c r="R985" s="354" t="str">
        <f>IF(ISBLANK(INDEX('Policy Characteristics'!L:L,MATCH($C985,'Policy Characteristics'!$C:$C,0))),"",INDEX('Policy Characteristics'!L:L,MATCH($C985,'Policy Characteristics'!$C:$C,0)))</f>
        <v/>
      </c>
    </row>
    <row r="986" spans="1:18" s="345" customFormat="1" ht="20" customHeight="1">
      <c r="A986" s="354" t="str">
        <f>IF(ISBLANK(INDEX('Policy Characteristics'!A:A,MATCH($C986,'Policy Characteristics'!$C:$C,0))),"",INDEX('Policy Characteristics'!A:A,MATCH($C986,'Policy Characteristics'!$C:$C,0)))</f>
        <v>Industry</v>
      </c>
      <c r="B986" s="366" t="str">
        <f>IF(ISBLANK(INDEX('Policy Characteristics'!B:B,MATCH($C986,'Policy Characteristics'!$C:$C,0))),"",INDEX('Policy Characteristics'!B:B,MATCH($C986,'Policy Characteristics'!$C:$C,0)))</f>
        <v>Feedstock Shifting</v>
      </c>
      <c r="C986" s="354" t="str">
        <f t="shared" si="43"/>
        <v>Fraction of Feedstock Shifted</v>
      </c>
      <c r="D986" s="348" t="s">
        <v>802</v>
      </c>
      <c r="E986" s="253" t="s">
        <v>867</v>
      </c>
      <c r="F986" t="s">
        <v>803</v>
      </c>
      <c r="G986" s="253" t="s">
        <v>868</v>
      </c>
      <c r="H986" s="241">
        <v>2557</v>
      </c>
      <c r="I986" s="367" t="s">
        <v>680</v>
      </c>
      <c r="J986" s="368" t="str">
        <f>IF(ISBLANK(INDEX('Policy Characteristics'!D:D,MATCH($C986,'Policy Characteristics'!$C:$C,0))),"",INDEX('Policy Characteristics'!D:D,MATCH($C986,'Policy Characteristics'!$C:$C,0)))</f>
        <v>Feedstock Shifting</v>
      </c>
      <c r="K986" s="354"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4" t="str">
        <f>IF(ISBLANK(INDEX('Policy Characteristics'!I:I,MATCH($C986,'Policy Characteristics'!$C:$C,0))),"",INDEX('Policy Characteristics'!I:I,MATCH($C986,'Policy Characteristics'!$C:$C,0)))</f>
        <v>% of potential achieved</v>
      </c>
      <c r="P986" s="354"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4" t="str">
        <f>IF(ISBLANK(INDEX('Policy Characteristics'!K:K,MATCH($C986,'Policy Characteristics'!$C:$C,0))),"",INDEX('Policy Characteristics'!K:K,MATCH($C986,'Policy Characteristics'!$C:$C,0)))</f>
        <v/>
      </c>
      <c r="R986" s="354" t="str">
        <f>IF(ISBLANK(INDEX('Policy Characteristics'!L:L,MATCH($C986,'Policy Characteristics'!$C:$C,0))),"",INDEX('Policy Characteristics'!L:L,MATCH($C986,'Policy Characteristics'!$C:$C,0)))</f>
        <v/>
      </c>
    </row>
    <row r="987" spans="1:18" s="345" customFormat="1" ht="20" customHeight="1">
      <c r="A987" s="371"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371" t="str">
        <f t="shared" si="43"/>
        <v>Fraction of Feedstock Shifted</v>
      </c>
      <c r="D987" s="373" t="s">
        <v>802</v>
      </c>
      <c r="E987" s="375" t="s">
        <v>869</v>
      </c>
      <c r="F987" s="374" t="s">
        <v>803</v>
      </c>
      <c r="G987" s="375" t="s">
        <v>870</v>
      </c>
      <c r="H987" s="377">
        <v>2558</v>
      </c>
      <c r="I987" s="367" t="s">
        <v>670</v>
      </c>
      <c r="J987" s="368" t="str">
        <f>IF(ISBLANK(INDEX('Policy Characteristics'!D:D,MATCH($C987,'Policy Characteristics'!$C:$C,0))),"",INDEX('Policy Characteristics'!D:D,MATCH($C987,'Policy Characteristics'!$C:$C,0)))</f>
        <v>Feedstock Shifting</v>
      </c>
      <c r="K987" s="354"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4" t="str">
        <f>IF(ISBLANK(INDEX('Policy Characteristics'!I:I,MATCH($C987,'Policy Characteristics'!$C:$C,0))),"",INDEX('Policy Characteristics'!I:I,MATCH($C987,'Policy Characteristics'!$C:$C,0)))</f>
        <v>% of potential achieved</v>
      </c>
      <c r="P987" s="354"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4" t="str">
        <f>IF(ISBLANK(INDEX('Policy Characteristics'!K:K,MATCH($C987,'Policy Characteristics'!$C:$C,0))),"",INDEX('Policy Characteristics'!K:K,MATCH($C987,'Policy Characteristics'!$C:$C,0)))</f>
        <v/>
      </c>
      <c r="R987" s="354" t="str">
        <f>IF(ISBLANK(INDEX('Policy Characteristics'!L:L,MATCH($C987,'Policy Characteristics'!$C:$C,0))),"",INDEX('Policy Characteristics'!L:L,MATCH($C987,'Policy Characteristics'!$C:$C,0)))</f>
        <v/>
      </c>
    </row>
    <row r="988" spans="1:18" s="345" customFormat="1" ht="20" customHeight="1">
      <c r="A988" s="354" t="str">
        <f>IF(ISBLANK(INDEX('Policy Characteristics'!A:A,MATCH($C988,'Policy Characteristics'!$C:$C,0))),"",INDEX('Policy Characteristics'!A:A,MATCH($C988,'Policy Characteristics'!$C:$C,0)))</f>
        <v>Industry</v>
      </c>
      <c r="B988" s="366" t="str">
        <f>IF(ISBLANK(INDEX('Policy Characteristics'!B:B,MATCH($C988,'Policy Characteristics'!$C:$C,0))),"",INDEX('Policy Characteristics'!B:B,MATCH($C988,'Policy Characteristics'!$C:$C,0)))</f>
        <v>Feedstock Shifting</v>
      </c>
      <c r="C988" s="354" t="str">
        <f t="shared" si="43"/>
        <v>Fraction of Feedstock Shifted</v>
      </c>
      <c r="D988" s="348" t="s">
        <v>802</v>
      </c>
      <c r="E988" s="253" t="s">
        <v>871</v>
      </c>
      <c r="F988" t="s">
        <v>803</v>
      </c>
      <c r="G988" s="253" t="s">
        <v>872</v>
      </c>
      <c r="H988" s="241">
        <v>2559</v>
      </c>
      <c r="I988" s="367" t="s">
        <v>680</v>
      </c>
      <c r="J988" s="368" t="str">
        <f>IF(ISBLANK(INDEX('Policy Characteristics'!D:D,MATCH($C988,'Policy Characteristics'!$C:$C,0))),"",INDEX('Policy Characteristics'!D:D,MATCH($C988,'Policy Characteristics'!$C:$C,0)))</f>
        <v>Feedstock Shifting</v>
      </c>
      <c r="K988" s="354"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4" t="str">
        <f>IF(ISBLANK(INDEX('Policy Characteristics'!I:I,MATCH($C988,'Policy Characteristics'!$C:$C,0))),"",INDEX('Policy Characteristics'!I:I,MATCH($C988,'Policy Characteristics'!$C:$C,0)))</f>
        <v>% of potential achieved</v>
      </c>
      <c r="P988" s="354"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4" t="str">
        <f>IF(ISBLANK(INDEX('Policy Characteristics'!K:K,MATCH($C988,'Policy Characteristics'!$C:$C,0))),"",INDEX('Policy Characteristics'!K:K,MATCH($C988,'Policy Characteristics'!$C:$C,0)))</f>
        <v/>
      </c>
      <c r="R988" s="354" t="str">
        <f>IF(ISBLANK(INDEX('Policy Characteristics'!L:L,MATCH($C988,'Policy Characteristics'!$C:$C,0))),"",INDEX('Policy Characteristics'!L:L,MATCH($C988,'Policy Characteristics'!$C:$C,0)))</f>
        <v/>
      </c>
    </row>
    <row r="989" spans="1:18" s="345" customFormat="1" ht="20" customHeight="1">
      <c r="A989" s="354" t="str">
        <f>IF(ISBLANK(INDEX('Policy Characteristics'!A:A,MATCH($C989,'Policy Characteristics'!$C:$C,0))),"",INDEX('Policy Characteristics'!A:A,MATCH($C989,'Policy Characteristics'!$C:$C,0)))</f>
        <v>Industry</v>
      </c>
      <c r="B989" s="366" t="str">
        <f>IF(ISBLANK(INDEX('Policy Characteristics'!B:B,MATCH($C989,'Policy Characteristics'!$C:$C,0))),"",INDEX('Policy Characteristics'!B:B,MATCH($C989,'Policy Characteristics'!$C:$C,0)))</f>
        <v>Feedstock Shifting</v>
      </c>
      <c r="C989" s="354" t="str">
        <f t="shared" si="43"/>
        <v>Fraction of Feedstock Shifted</v>
      </c>
      <c r="D989" s="348" t="s">
        <v>804</v>
      </c>
      <c r="E989" s="253" t="s">
        <v>853</v>
      </c>
      <c r="F989" t="s">
        <v>805</v>
      </c>
      <c r="G989" s="253" t="s">
        <v>854</v>
      </c>
      <c r="H989" s="241">
        <v>2560</v>
      </c>
      <c r="I989" s="367" t="s">
        <v>680</v>
      </c>
      <c r="J989" s="368" t="str">
        <f>IF(ISBLANK(INDEX('Policy Characteristics'!D:D,MATCH($C989,'Policy Characteristics'!$C:$C,0))),"",INDEX('Policy Characteristics'!D:D,MATCH($C989,'Policy Characteristics'!$C:$C,0)))</f>
        <v>Feedstock Shifting</v>
      </c>
      <c r="K989" s="354"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4" t="str">
        <f>IF(ISBLANK(INDEX('Policy Characteristics'!I:I,MATCH($C989,'Policy Characteristics'!$C:$C,0))),"",INDEX('Policy Characteristics'!I:I,MATCH($C989,'Policy Characteristics'!$C:$C,0)))</f>
        <v>% of potential achieved</v>
      </c>
      <c r="P989" s="354"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4" t="str">
        <f>IF(ISBLANK(INDEX('Policy Characteristics'!K:K,MATCH($C989,'Policy Characteristics'!$C:$C,0))),"",INDEX('Policy Characteristics'!K:K,MATCH($C989,'Policy Characteristics'!$C:$C,0)))</f>
        <v/>
      </c>
      <c r="R989" s="354" t="str">
        <f>IF(ISBLANK(INDEX('Policy Characteristics'!L:L,MATCH($C989,'Policy Characteristics'!$C:$C,0))),"",INDEX('Policy Characteristics'!L:L,MATCH($C989,'Policy Characteristics'!$C:$C,0)))</f>
        <v/>
      </c>
    </row>
    <row r="990" spans="1:18" s="345" customFormat="1" ht="20" customHeight="1">
      <c r="A990" s="354" t="str">
        <f>IF(ISBLANK(INDEX('Policy Characteristics'!A:A,MATCH($C990,'Policy Characteristics'!$C:$C,0))),"",INDEX('Policy Characteristics'!A:A,MATCH($C990,'Policy Characteristics'!$C:$C,0)))</f>
        <v>Industry</v>
      </c>
      <c r="B990" s="366" t="str">
        <f>IF(ISBLANK(INDEX('Policy Characteristics'!B:B,MATCH($C990,'Policy Characteristics'!$C:$C,0))),"",INDEX('Policy Characteristics'!B:B,MATCH($C990,'Policy Characteristics'!$C:$C,0)))</f>
        <v>Feedstock Shifting</v>
      </c>
      <c r="C990" s="354" t="str">
        <f t="shared" si="43"/>
        <v>Fraction of Feedstock Shifted</v>
      </c>
      <c r="D990" s="348" t="s">
        <v>804</v>
      </c>
      <c r="E990" s="253" t="s">
        <v>855</v>
      </c>
      <c r="F990" t="s">
        <v>805</v>
      </c>
      <c r="G990" s="253" t="s">
        <v>856</v>
      </c>
      <c r="H990" s="241">
        <v>2561</v>
      </c>
      <c r="I990" s="367" t="s">
        <v>680</v>
      </c>
      <c r="J990" s="368" t="str">
        <f>IF(ISBLANK(INDEX('Policy Characteristics'!D:D,MATCH($C990,'Policy Characteristics'!$C:$C,0))),"",INDEX('Policy Characteristics'!D:D,MATCH($C990,'Policy Characteristics'!$C:$C,0)))</f>
        <v>Feedstock Shifting</v>
      </c>
      <c r="K990" s="354"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4" t="str">
        <f>IF(ISBLANK(INDEX('Policy Characteristics'!I:I,MATCH($C990,'Policy Characteristics'!$C:$C,0))),"",INDEX('Policy Characteristics'!I:I,MATCH($C990,'Policy Characteristics'!$C:$C,0)))</f>
        <v>% of potential achieved</v>
      </c>
      <c r="P990" s="354"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4" t="str">
        <f>IF(ISBLANK(INDEX('Policy Characteristics'!K:K,MATCH($C990,'Policy Characteristics'!$C:$C,0))),"",INDEX('Policy Characteristics'!K:K,MATCH($C990,'Policy Characteristics'!$C:$C,0)))</f>
        <v/>
      </c>
      <c r="R990" s="354" t="str">
        <f>IF(ISBLANK(INDEX('Policy Characteristics'!L:L,MATCH($C990,'Policy Characteristics'!$C:$C,0))),"",INDEX('Policy Characteristics'!L:L,MATCH($C990,'Policy Characteristics'!$C:$C,0)))</f>
        <v/>
      </c>
    </row>
    <row r="991" spans="1:18" s="345" customFormat="1" ht="20" customHeight="1">
      <c r="A991" s="354" t="str">
        <f>IF(ISBLANK(INDEX('Policy Characteristics'!A:A,MATCH($C991,'Policy Characteristics'!$C:$C,0))),"",INDEX('Policy Characteristics'!A:A,MATCH($C991,'Policy Characteristics'!$C:$C,0)))</f>
        <v>Industry</v>
      </c>
      <c r="B991" s="366" t="str">
        <f>IF(ISBLANK(INDEX('Policy Characteristics'!B:B,MATCH($C991,'Policy Characteristics'!$C:$C,0))),"",INDEX('Policy Characteristics'!B:B,MATCH($C991,'Policy Characteristics'!$C:$C,0)))</f>
        <v>Feedstock Shifting</v>
      </c>
      <c r="C991" s="354" t="str">
        <f t="shared" si="43"/>
        <v>Fraction of Feedstock Shifted</v>
      </c>
      <c r="D991" s="348" t="s">
        <v>804</v>
      </c>
      <c r="E991" s="253" t="s">
        <v>857</v>
      </c>
      <c r="F991" t="s">
        <v>805</v>
      </c>
      <c r="G991" s="253" t="s">
        <v>858</v>
      </c>
      <c r="H991" s="241">
        <v>2562</v>
      </c>
      <c r="I991" s="367" t="s">
        <v>680</v>
      </c>
      <c r="J991" s="368" t="str">
        <f>IF(ISBLANK(INDEX('Policy Characteristics'!D:D,MATCH($C991,'Policy Characteristics'!$C:$C,0))),"",INDEX('Policy Characteristics'!D:D,MATCH($C991,'Policy Characteristics'!$C:$C,0)))</f>
        <v>Feedstock Shifting</v>
      </c>
      <c r="K991" s="354"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4" t="str">
        <f>IF(ISBLANK(INDEX('Policy Characteristics'!I:I,MATCH($C991,'Policy Characteristics'!$C:$C,0))),"",INDEX('Policy Characteristics'!I:I,MATCH($C991,'Policy Characteristics'!$C:$C,0)))</f>
        <v>% of potential achieved</v>
      </c>
      <c r="P991" s="354"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4" t="str">
        <f>IF(ISBLANK(INDEX('Policy Characteristics'!K:K,MATCH($C991,'Policy Characteristics'!$C:$C,0))),"",INDEX('Policy Characteristics'!K:K,MATCH($C991,'Policy Characteristics'!$C:$C,0)))</f>
        <v/>
      </c>
      <c r="R991" s="354" t="str">
        <f>IF(ISBLANK(INDEX('Policy Characteristics'!L:L,MATCH($C991,'Policy Characteristics'!$C:$C,0))),"",INDEX('Policy Characteristics'!L:L,MATCH($C991,'Policy Characteristics'!$C:$C,0)))</f>
        <v/>
      </c>
    </row>
    <row r="992" spans="1:18" s="345" customFormat="1" ht="20" customHeight="1">
      <c r="A992" s="354" t="str">
        <f>IF(ISBLANK(INDEX('Policy Characteristics'!A:A,MATCH($C992,'Policy Characteristics'!$C:$C,0))),"",INDEX('Policy Characteristics'!A:A,MATCH($C992,'Policy Characteristics'!$C:$C,0)))</f>
        <v>Industry</v>
      </c>
      <c r="B992" s="366" t="str">
        <f>IF(ISBLANK(INDEX('Policy Characteristics'!B:B,MATCH($C992,'Policy Characteristics'!$C:$C,0))),"",INDEX('Policy Characteristics'!B:B,MATCH($C992,'Policy Characteristics'!$C:$C,0)))</f>
        <v>Feedstock Shifting</v>
      </c>
      <c r="C992" s="354" t="str">
        <f t="shared" si="43"/>
        <v>Fraction of Feedstock Shifted</v>
      </c>
      <c r="D992" s="348" t="s">
        <v>804</v>
      </c>
      <c r="E992" s="253" t="s">
        <v>859</v>
      </c>
      <c r="F992" t="s">
        <v>805</v>
      </c>
      <c r="G992" s="253" t="s">
        <v>860</v>
      </c>
      <c r="H992" s="241">
        <v>2563</v>
      </c>
      <c r="I992" s="367" t="s">
        <v>680</v>
      </c>
      <c r="J992" s="368" t="str">
        <f>IF(ISBLANK(INDEX('Policy Characteristics'!D:D,MATCH($C992,'Policy Characteristics'!$C:$C,0))),"",INDEX('Policy Characteristics'!D:D,MATCH($C992,'Policy Characteristics'!$C:$C,0)))</f>
        <v>Feedstock Shifting</v>
      </c>
      <c r="K992" s="354"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4" t="str">
        <f>IF(ISBLANK(INDEX('Policy Characteristics'!I:I,MATCH($C992,'Policy Characteristics'!$C:$C,0))),"",INDEX('Policy Characteristics'!I:I,MATCH($C992,'Policy Characteristics'!$C:$C,0)))</f>
        <v>% of potential achieved</v>
      </c>
      <c r="P992" s="354"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4" t="str">
        <f>IF(ISBLANK(INDEX('Policy Characteristics'!K:K,MATCH($C992,'Policy Characteristics'!$C:$C,0))),"",INDEX('Policy Characteristics'!K:K,MATCH($C992,'Policy Characteristics'!$C:$C,0)))</f>
        <v/>
      </c>
      <c r="R992" s="354" t="str">
        <f>IF(ISBLANK(INDEX('Policy Characteristics'!L:L,MATCH($C992,'Policy Characteristics'!$C:$C,0))),"",INDEX('Policy Characteristics'!L:L,MATCH($C992,'Policy Characteristics'!$C:$C,0)))</f>
        <v/>
      </c>
    </row>
    <row r="993" spans="1:18" s="345" customFormat="1" ht="20" customHeight="1">
      <c r="A993" s="371"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371" t="str">
        <f t="shared" si="43"/>
        <v>Fraction of Feedstock Shifted</v>
      </c>
      <c r="D993" s="373" t="s">
        <v>804</v>
      </c>
      <c r="E993" s="375" t="s">
        <v>861</v>
      </c>
      <c r="F993" s="374" t="s">
        <v>805</v>
      </c>
      <c r="G993" s="375" t="s">
        <v>862</v>
      </c>
      <c r="H993" s="377">
        <v>2564</v>
      </c>
      <c r="I993" s="367" t="s">
        <v>670</v>
      </c>
      <c r="J993" s="368" t="str">
        <f>IF(ISBLANK(INDEX('Policy Characteristics'!D:D,MATCH($C993,'Policy Characteristics'!$C:$C,0))),"",INDEX('Policy Characteristics'!D:D,MATCH($C993,'Policy Characteristics'!$C:$C,0)))</f>
        <v>Feedstock Shifting</v>
      </c>
      <c r="K993" s="354"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4" t="str">
        <f>IF(ISBLANK(INDEX('Policy Characteristics'!I:I,MATCH($C993,'Policy Characteristics'!$C:$C,0))),"",INDEX('Policy Characteristics'!I:I,MATCH($C993,'Policy Characteristics'!$C:$C,0)))</f>
        <v>% of potential achieved</v>
      </c>
      <c r="P993" s="354"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4" t="str">
        <f>IF(ISBLANK(INDEX('Policy Characteristics'!K:K,MATCH($C993,'Policy Characteristics'!$C:$C,0))),"",INDEX('Policy Characteristics'!K:K,MATCH($C993,'Policy Characteristics'!$C:$C,0)))</f>
        <v/>
      </c>
      <c r="R993" s="354" t="str">
        <f>IF(ISBLANK(INDEX('Policy Characteristics'!L:L,MATCH($C993,'Policy Characteristics'!$C:$C,0))),"",INDEX('Policy Characteristics'!L:L,MATCH($C993,'Policy Characteristics'!$C:$C,0)))</f>
        <v/>
      </c>
    </row>
    <row r="994" spans="1:18" s="345" customFormat="1" ht="20" customHeight="1">
      <c r="A994" s="354" t="str">
        <f>IF(ISBLANK(INDEX('Policy Characteristics'!A:A,MATCH($C994,'Policy Characteristics'!$C:$C,0))),"",INDEX('Policy Characteristics'!A:A,MATCH($C994,'Policy Characteristics'!$C:$C,0)))</f>
        <v>Industry</v>
      </c>
      <c r="B994" s="366" t="str">
        <f>IF(ISBLANK(INDEX('Policy Characteristics'!B:B,MATCH($C994,'Policy Characteristics'!$C:$C,0))),"",INDEX('Policy Characteristics'!B:B,MATCH($C994,'Policy Characteristics'!$C:$C,0)))</f>
        <v>Feedstock Shifting</v>
      </c>
      <c r="C994" s="354" t="str">
        <f t="shared" si="43"/>
        <v>Fraction of Feedstock Shifted</v>
      </c>
      <c r="D994" s="348" t="s">
        <v>804</v>
      </c>
      <c r="E994" s="253" t="s">
        <v>863</v>
      </c>
      <c r="F994" t="s">
        <v>805</v>
      </c>
      <c r="G994" s="253" t="s">
        <v>864</v>
      </c>
      <c r="H994" s="241">
        <v>2565</v>
      </c>
      <c r="I994" s="367" t="s">
        <v>680</v>
      </c>
      <c r="J994" s="368" t="str">
        <f>IF(ISBLANK(INDEX('Policy Characteristics'!D:D,MATCH($C994,'Policy Characteristics'!$C:$C,0))),"",INDEX('Policy Characteristics'!D:D,MATCH($C994,'Policy Characteristics'!$C:$C,0)))</f>
        <v>Feedstock Shifting</v>
      </c>
      <c r="K994" s="354"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4" t="str">
        <f>IF(ISBLANK(INDEX('Policy Characteristics'!I:I,MATCH($C994,'Policy Characteristics'!$C:$C,0))),"",INDEX('Policy Characteristics'!I:I,MATCH($C994,'Policy Characteristics'!$C:$C,0)))</f>
        <v>% of potential achieved</v>
      </c>
      <c r="P994" s="354"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4" t="str">
        <f>IF(ISBLANK(INDEX('Policy Characteristics'!K:K,MATCH($C994,'Policy Characteristics'!$C:$C,0))),"",INDEX('Policy Characteristics'!K:K,MATCH($C994,'Policy Characteristics'!$C:$C,0)))</f>
        <v/>
      </c>
      <c r="R994" s="354" t="str">
        <f>IF(ISBLANK(INDEX('Policy Characteristics'!L:L,MATCH($C994,'Policy Characteristics'!$C:$C,0))),"",INDEX('Policy Characteristics'!L:L,MATCH($C994,'Policy Characteristics'!$C:$C,0)))</f>
        <v/>
      </c>
    </row>
    <row r="995" spans="1:18" s="345" customFormat="1" ht="20" customHeight="1">
      <c r="A995" s="354" t="str">
        <f>IF(ISBLANK(INDEX('Policy Characteristics'!A:A,MATCH($C995,'Policy Characteristics'!$C:$C,0))),"",INDEX('Policy Characteristics'!A:A,MATCH($C995,'Policy Characteristics'!$C:$C,0)))</f>
        <v>Industry</v>
      </c>
      <c r="B995" s="366" t="str">
        <f>IF(ISBLANK(INDEX('Policy Characteristics'!B:B,MATCH($C995,'Policy Characteristics'!$C:$C,0))),"",INDEX('Policy Characteristics'!B:B,MATCH($C995,'Policy Characteristics'!$C:$C,0)))</f>
        <v>Feedstock Shifting</v>
      </c>
      <c r="C995" s="354" t="str">
        <f t="shared" si="43"/>
        <v>Fraction of Feedstock Shifted</v>
      </c>
      <c r="D995" s="348" t="s">
        <v>804</v>
      </c>
      <c r="E995" s="253" t="s">
        <v>865</v>
      </c>
      <c r="F995" t="s">
        <v>805</v>
      </c>
      <c r="G995" s="253" t="s">
        <v>866</v>
      </c>
      <c r="H995" s="241">
        <v>2566</v>
      </c>
      <c r="I995" s="367" t="s">
        <v>680</v>
      </c>
      <c r="J995" s="368" t="str">
        <f>IF(ISBLANK(INDEX('Policy Characteristics'!D:D,MATCH($C995,'Policy Characteristics'!$C:$C,0))),"",INDEX('Policy Characteristics'!D:D,MATCH($C995,'Policy Characteristics'!$C:$C,0)))</f>
        <v>Feedstock Shifting</v>
      </c>
      <c r="K995" s="354"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4" t="str">
        <f>IF(ISBLANK(INDEX('Policy Characteristics'!I:I,MATCH($C995,'Policy Characteristics'!$C:$C,0))),"",INDEX('Policy Characteristics'!I:I,MATCH($C995,'Policy Characteristics'!$C:$C,0)))</f>
        <v>% of potential achieved</v>
      </c>
      <c r="P995" s="354"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4" t="str">
        <f>IF(ISBLANK(INDEX('Policy Characteristics'!K:K,MATCH($C995,'Policy Characteristics'!$C:$C,0))),"",INDEX('Policy Characteristics'!K:K,MATCH($C995,'Policy Characteristics'!$C:$C,0)))</f>
        <v/>
      </c>
      <c r="R995" s="354" t="str">
        <f>IF(ISBLANK(INDEX('Policy Characteristics'!L:L,MATCH($C995,'Policy Characteristics'!$C:$C,0))),"",INDEX('Policy Characteristics'!L:L,MATCH($C995,'Policy Characteristics'!$C:$C,0)))</f>
        <v/>
      </c>
    </row>
    <row r="996" spans="1:18" s="345" customFormat="1" ht="20" customHeight="1">
      <c r="A996" s="354" t="str">
        <f>IF(ISBLANK(INDEX('Policy Characteristics'!A:A,MATCH($C996,'Policy Characteristics'!$C:$C,0))),"",INDEX('Policy Characteristics'!A:A,MATCH($C996,'Policy Characteristics'!$C:$C,0)))</f>
        <v>Industry</v>
      </c>
      <c r="B996" s="366" t="str">
        <f>IF(ISBLANK(INDEX('Policy Characteristics'!B:B,MATCH($C996,'Policy Characteristics'!$C:$C,0))),"",INDEX('Policy Characteristics'!B:B,MATCH($C996,'Policy Characteristics'!$C:$C,0)))</f>
        <v>Feedstock Shifting</v>
      </c>
      <c r="C996" s="354" t="str">
        <f t="shared" si="43"/>
        <v>Fraction of Feedstock Shifted</v>
      </c>
      <c r="D996" s="348" t="s">
        <v>804</v>
      </c>
      <c r="E996" s="253" t="s">
        <v>867</v>
      </c>
      <c r="F996" t="s">
        <v>805</v>
      </c>
      <c r="G996" s="253" t="s">
        <v>868</v>
      </c>
      <c r="H996" s="241">
        <v>2567</v>
      </c>
      <c r="I996" s="367" t="s">
        <v>680</v>
      </c>
      <c r="J996" s="368" t="str">
        <f>IF(ISBLANK(INDEX('Policy Characteristics'!D:D,MATCH($C996,'Policy Characteristics'!$C:$C,0))),"",INDEX('Policy Characteristics'!D:D,MATCH($C996,'Policy Characteristics'!$C:$C,0)))</f>
        <v>Feedstock Shifting</v>
      </c>
      <c r="K996" s="354"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4" t="str">
        <f>IF(ISBLANK(INDEX('Policy Characteristics'!I:I,MATCH($C996,'Policy Characteristics'!$C:$C,0))),"",INDEX('Policy Characteristics'!I:I,MATCH($C996,'Policy Characteristics'!$C:$C,0)))</f>
        <v>% of potential achieved</v>
      </c>
      <c r="P996" s="354"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4" t="str">
        <f>IF(ISBLANK(INDEX('Policy Characteristics'!K:K,MATCH($C996,'Policy Characteristics'!$C:$C,0))),"",INDEX('Policy Characteristics'!K:K,MATCH($C996,'Policy Characteristics'!$C:$C,0)))</f>
        <v/>
      </c>
      <c r="R996" s="354" t="str">
        <f>IF(ISBLANK(INDEX('Policy Characteristics'!L:L,MATCH($C996,'Policy Characteristics'!$C:$C,0))),"",INDEX('Policy Characteristics'!L:L,MATCH($C996,'Policy Characteristics'!$C:$C,0)))</f>
        <v/>
      </c>
    </row>
    <row r="997" spans="1:18" s="345" customFormat="1" ht="20" customHeight="1">
      <c r="A997" s="354" t="str">
        <f>IF(ISBLANK(INDEX('Policy Characteristics'!A:A,MATCH($C997,'Policy Characteristics'!$C:$C,0))),"",INDEX('Policy Characteristics'!A:A,MATCH($C997,'Policy Characteristics'!$C:$C,0)))</f>
        <v>Industry</v>
      </c>
      <c r="B997" s="366" t="str">
        <f>IF(ISBLANK(INDEX('Policy Characteristics'!B:B,MATCH($C997,'Policy Characteristics'!$C:$C,0))),"",INDEX('Policy Characteristics'!B:B,MATCH($C997,'Policy Characteristics'!$C:$C,0)))</f>
        <v>Feedstock Shifting</v>
      </c>
      <c r="C997" s="354" t="str">
        <f t="shared" si="43"/>
        <v>Fraction of Feedstock Shifted</v>
      </c>
      <c r="D997" s="348" t="s">
        <v>804</v>
      </c>
      <c r="E997" s="253" t="s">
        <v>869</v>
      </c>
      <c r="F997" t="s">
        <v>805</v>
      </c>
      <c r="G997" s="253" t="s">
        <v>870</v>
      </c>
      <c r="H997" s="241">
        <v>2568</v>
      </c>
      <c r="I997" s="367" t="s">
        <v>680</v>
      </c>
      <c r="J997" s="368" t="str">
        <f>IF(ISBLANK(INDEX('Policy Characteristics'!D:D,MATCH($C997,'Policy Characteristics'!$C:$C,0))),"",INDEX('Policy Characteristics'!D:D,MATCH($C997,'Policy Characteristics'!$C:$C,0)))</f>
        <v>Feedstock Shifting</v>
      </c>
      <c r="K997" s="354"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4" t="str">
        <f>IF(ISBLANK(INDEX('Policy Characteristics'!I:I,MATCH($C997,'Policy Characteristics'!$C:$C,0))),"",INDEX('Policy Characteristics'!I:I,MATCH($C997,'Policy Characteristics'!$C:$C,0)))</f>
        <v>% of potential achieved</v>
      </c>
      <c r="P997" s="354"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4" t="str">
        <f>IF(ISBLANK(INDEX('Policy Characteristics'!K:K,MATCH($C997,'Policy Characteristics'!$C:$C,0))),"",INDEX('Policy Characteristics'!K:K,MATCH($C997,'Policy Characteristics'!$C:$C,0)))</f>
        <v/>
      </c>
      <c r="R997" s="354" t="str">
        <f>IF(ISBLANK(INDEX('Policy Characteristics'!L:L,MATCH($C997,'Policy Characteristics'!$C:$C,0))),"",INDEX('Policy Characteristics'!L:L,MATCH($C997,'Policy Characteristics'!$C:$C,0)))</f>
        <v/>
      </c>
    </row>
    <row r="998" spans="1:18" s="345" customFormat="1" ht="20" customHeight="1">
      <c r="A998" s="354" t="str">
        <f>IF(ISBLANK(INDEX('Policy Characteristics'!A:A,MATCH($C998,'Policy Characteristics'!$C:$C,0))),"",INDEX('Policy Characteristics'!A:A,MATCH($C998,'Policy Characteristics'!$C:$C,0)))</f>
        <v>Industry</v>
      </c>
      <c r="B998" s="366" t="str">
        <f>IF(ISBLANK(INDEX('Policy Characteristics'!B:B,MATCH($C998,'Policy Characteristics'!$C:$C,0))),"",INDEX('Policy Characteristics'!B:B,MATCH($C998,'Policy Characteristics'!$C:$C,0)))</f>
        <v>Feedstock Shifting</v>
      </c>
      <c r="C998" s="354" t="str">
        <f t="shared" si="43"/>
        <v>Fraction of Feedstock Shifted</v>
      </c>
      <c r="D998" s="348" t="s">
        <v>804</v>
      </c>
      <c r="E998" s="253" t="s">
        <v>871</v>
      </c>
      <c r="F998" t="s">
        <v>805</v>
      </c>
      <c r="G998" s="253" t="s">
        <v>872</v>
      </c>
      <c r="H998" s="241">
        <v>2569</v>
      </c>
      <c r="I998" s="367" t="s">
        <v>680</v>
      </c>
      <c r="J998" s="368" t="str">
        <f>IF(ISBLANK(INDEX('Policy Characteristics'!D:D,MATCH($C998,'Policy Characteristics'!$C:$C,0))),"",INDEX('Policy Characteristics'!D:D,MATCH($C998,'Policy Characteristics'!$C:$C,0)))</f>
        <v>Feedstock Shifting</v>
      </c>
      <c r="K998" s="354"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4" t="str">
        <f>IF(ISBLANK(INDEX('Policy Characteristics'!I:I,MATCH($C998,'Policy Characteristics'!$C:$C,0))),"",INDEX('Policy Characteristics'!I:I,MATCH($C998,'Policy Characteristics'!$C:$C,0)))</f>
        <v>% of potential achieved</v>
      </c>
      <c r="P998" s="354"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4" t="str">
        <f>IF(ISBLANK(INDEX('Policy Characteristics'!K:K,MATCH($C998,'Policy Characteristics'!$C:$C,0))),"",INDEX('Policy Characteristics'!K:K,MATCH($C998,'Policy Characteristics'!$C:$C,0)))</f>
        <v/>
      </c>
      <c r="R998" s="354" t="str">
        <f>IF(ISBLANK(INDEX('Policy Characteristics'!L:L,MATCH($C998,'Policy Characteristics'!$C:$C,0))),"",INDEX('Policy Characteristics'!L:L,MATCH($C998,'Policy Characteristics'!$C:$C,0)))</f>
        <v/>
      </c>
    </row>
    <row r="999" spans="1:18" s="345" customFormat="1" ht="20" customHeight="1">
      <c r="A999" s="354" t="str">
        <f>IF(ISBLANK(INDEX('Policy Characteristics'!A:A,MATCH($C999,'Policy Characteristics'!$C:$C,0))),"",INDEX('Policy Characteristics'!A:A,MATCH($C999,'Policy Characteristics'!$C:$C,0)))</f>
        <v>Industry</v>
      </c>
      <c r="B999" s="366" t="str">
        <f>IF(ISBLANK(INDEX('Policy Characteristics'!B:B,MATCH($C999,'Policy Characteristics'!$C:$C,0))),"",INDEX('Policy Characteristics'!B:B,MATCH($C999,'Policy Characteristics'!$C:$C,0)))</f>
        <v>Feedstock Shifting</v>
      </c>
      <c r="C999" s="354" t="str">
        <f t="shared" si="43"/>
        <v>Fraction of Feedstock Shifted</v>
      </c>
      <c r="D999" s="348" t="s">
        <v>806</v>
      </c>
      <c r="E999" s="253" t="s">
        <v>853</v>
      </c>
      <c r="F999" t="s">
        <v>807</v>
      </c>
      <c r="G999" s="253" t="s">
        <v>854</v>
      </c>
      <c r="H999" s="241">
        <v>2570</v>
      </c>
      <c r="I999" s="367" t="s">
        <v>680</v>
      </c>
      <c r="J999" s="368" t="str">
        <f>IF(ISBLANK(INDEX('Policy Characteristics'!D:D,MATCH($C999,'Policy Characteristics'!$C:$C,0))),"",INDEX('Policy Characteristics'!D:D,MATCH($C999,'Policy Characteristics'!$C:$C,0)))</f>
        <v>Feedstock Shifting</v>
      </c>
      <c r="K999" s="354"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4" t="str">
        <f>IF(ISBLANK(INDEX('Policy Characteristics'!I:I,MATCH($C999,'Policy Characteristics'!$C:$C,0))),"",INDEX('Policy Characteristics'!I:I,MATCH($C999,'Policy Characteristics'!$C:$C,0)))</f>
        <v>% of potential achieved</v>
      </c>
      <c r="P999" s="354"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4" t="str">
        <f>IF(ISBLANK(INDEX('Policy Characteristics'!K:K,MATCH($C999,'Policy Characteristics'!$C:$C,0))),"",INDEX('Policy Characteristics'!K:K,MATCH($C999,'Policy Characteristics'!$C:$C,0)))</f>
        <v/>
      </c>
      <c r="R999" s="354" t="str">
        <f>IF(ISBLANK(INDEX('Policy Characteristics'!L:L,MATCH($C999,'Policy Characteristics'!$C:$C,0))),"",INDEX('Policy Characteristics'!L:L,MATCH($C999,'Policy Characteristics'!$C:$C,0)))</f>
        <v/>
      </c>
    </row>
    <row r="1000" spans="1:18" s="345" customFormat="1" ht="20" customHeight="1">
      <c r="A1000" s="354" t="str">
        <f>IF(ISBLANK(INDEX('Policy Characteristics'!A:A,MATCH($C1000,'Policy Characteristics'!$C:$C,0))),"",INDEX('Policy Characteristics'!A:A,MATCH($C1000,'Policy Characteristics'!$C:$C,0)))</f>
        <v>Industry</v>
      </c>
      <c r="B1000" s="366" t="str">
        <f>IF(ISBLANK(INDEX('Policy Characteristics'!B:B,MATCH($C1000,'Policy Characteristics'!$C:$C,0))),"",INDEX('Policy Characteristics'!B:B,MATCH($C1000,'Policy Characteristics'!$C:$C,0)))</f>
        <v>Feedstock Shifting</v>
      </c>
      <c r="C1000" s="354" t="str">
        <f t="shared" si="43"/>
        <v>Fraction of Feedstock Shifted</v>
      </c>
      <c r="D1000" s="348" t="s">
        <v>806</v>
      </c>
      <c r="E1000" s="253" t="s">
        <v>855</v>
      </c>
      <c r="F1000" t="s">
        <v>807</v>
      </c>
      <c r="G1000" s="253" t="s">
        <v>856</v>
      </c>
      <c r="H1000" s="241">
        <v>2571</v>
      </c>
      <c r="I1000" s="367" t="s">
        <v>680</v>
      </c>
      <c r="J1000" s="368" t="str">
        <f>IF(ISBLANK(INDEX('Policy Characteristics'!D:D,MATCH($C1000,'Policy Characteristics'!$C:$C,0))),"",INDEX('Policy Characteristics'!D:D,MATCH($C1000,'Policy Characteristics'!$C:$C,0)))</f>
        <v>Feedstock Shifting</v>
      </c>
      <c r="K1000" s="354"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4" t="str">
        <f>IF(ISBLANK(INDEX('Policy Characteristics'!I:I,MATCH($C1000,'Policy Characteristics'!$C:$C,0))),"",INDEX('Policy Characteristics'!I:I,MATCH($C1000,'Policy Characteristics'!$C:$C,0)))</f>
        <v>% of potential achieved</v>
      </c>
      <c r="P1000" s="354"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4" t="str">
        <f>IF(ISBLANK(INDEX('Policy Characteristics'!K:K,MATCH($C1000,'Policy Characteristics'!$C:$C,0))),"",INDEX('Policy Characteristics'!K:K,MATCH($C1000,'Policy Characteristics'!$C:$C,0)))</f>
        <v/>
      </c>
      <c r="R1000" s="354" t="str">
        <f>IF(ISBLANK(INDEX('Policy Characteristics'!L:L,MATCH($C1000,'Policy Characteristics'!$C:$C,0))),"",INDEX('Policy Characteristics'!L:L,MATCH($C1000,'Policy Characteristics'!$C:$C,0)))</f>
        <v/>
      </c>
    </row>
    <row r="1001" spans="1:18" s="345" customFormat="1" ht="20" customHeight="1">
      <c r="A1001" s="354" t="str">
        <f>IF(ISBLANK(INDEX('Policy Characteristics'!A:A,MATCH($C1001,'Policy Characteristics'!$C:$C,0))),"",INDEX('Policy Characteristics'!A:A,MATCH($C1001,'Policy Characteristics'!$C:$C,0)))</f>
        <v>Industry</v>
      </c>
      <c r="B1001" s="366" t="str">
        <f>IF(ISBLANK(INDEX('Policy Characteristics'!B:B,MATCH($C1001,'Policy Characteristics'!$C:$C,0))),"",INDEX('Policy Characteristics'!B:B,MATCH($C1001,'Policy Characteristics'!$C:$C,0)))</f>
        <v>Feedstock Shifting</v>
      </c>
      <c r="C1001" s="354" t="str">
        <f t="shared" si="43"/>
        <v>Fraction of Feedstock Shifted</v>
      </c>
      <c r="D1001" s="348" t="s">
        <v>806</v>
      </c>
      <c r="E1001" s="253" t="s">
        <v>857</v>
      </c>
      <c r="F1001" t="s">
        <v>807</v>
      </c>
      <c r="G1001" s="253" t="s">
        <v>858</v>
      </c>
      <c r="H1001" s="241">
        <v>2572</v>
      </c>
      <c r="I1001" s="367" t="s">
        <v>680</v>
      </c>
      <c r="J1001" s="368" t="str">
        <f>IF(ISBLANK(INDEX('Policy Characteristics'!D:D,MATCH($C1001,'Policy Characteristics'!$C:$C,0))),"",INDEX('Policy Characteristics'!D:D,MATCH($C1001,'Policy Characteristics'!$C:$C,0)))</f>
        <v>Feedstock Shifting</v>
      </c>
      <c r="K1001" s="354"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4" t="str">
        <f>IF(ISBLANK(INDEX('Policy Characteristics'!I:I,MATCH($C1001,'Policy Characteristics'!$C:$C,0))),"",INDEX('Policy Characteristics'!I:I,MATCH($C1001,'Policy Characteristics'!$C:$C,0)))</f>
        <v>% of potential achieved</v>
      </c>
      <c r="P1001" s="354"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4" t="str">
        <f>IF(ISBLANK(INDEX('Policy Characteristics'!K:K,MATCH($C1001,'Policy Characteristics'!$C:$C,0))),"",INDEX('Policy Characteristics'!K:K,MATCH($C1001,'Policy Characteristics'!$C:$C,0)))</f>
        <v/>
      </c>
      <c r="R1001" s="354" t="str">
        <f>IF(ISBLANK(INDEX('Policy Characteristics'!L:L,MATCH($C1001,'Policy Characteristics'!$C:$C,0))),"",INDEX('Policy Characteristics'!L:L,MATCH($C1001,'Policy Characteristics'!$C:$C,0)))</f>
        <v/>
      </c>
    </row>
    <row r="1002" spans="1:18" s="345" customFormat="1" ht="20" customHeight="1">
      <c r="A1002" s="354" t="str">
        <f>IF(ISBLANK(INDEX('Policy Characteristics'!A:A,MATCH($C1002,'Policy Characteristics'!$C:$C,0))),"",INDEX('Policy Characteristics'!A:A,MATCH($C1002,'Policy Characteristics'!$C:$C,0)))</f>
        <v>Industry</v>
      </c>
      <c r="B1002" s="366" t="str">
        <f>IF(ISBLANK(INDEX('Policy Characteristics'!B:B,MATCH($C1002,'Policy Characteristics'!$C:$C,0))),"",INDEX('Policy Characteristics'!B:B,MATCH($C1002,'Policy Characteristics'!$C:$C,0)))</f>
        <v>Feedstock Shifting</v>
      </c>
      <c r="C1002" s="354" t="str">
        <f t="shared" si="43"/>
        <v>Fraction of Feedstock Shifted</v>
      </c>
      <c r="D1002" s="348" t="s">
        <v>806</v>
      </c>
      <c r="E1002" s="253" t="s">
        <v>859</v>
      </c>
      <c r="F1002" t="s">
        <v>807</v>
      </c>
      <c r="G1002" s="253" t="s">
        <v>860</v>
      </c>
      <c r="H1002" s="241">
        <v>2573</v>
      </c>
      <c r="I1002" s="367" t="s">
        <v>680</v>
      </c>
      <c r="J1002" s="368" t="str">
        <f>IF(ISBLANK(INDEX('Policy Characteristics'!D:D,MATCH($C1002,'Policy Characteristics'!$C:$C,0))),"",INDEX('Policy Characteristics'!D:D,MATCH($C1002,'Policy Characteristics'!$C:$C,0)))</f>
        <v>Feedstock Shifting</v>
      </c>
      <c r="K1002" s="354"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4" t="str">
        <f>IF(ISBLANK(INDEX('Policy Characteristics'!I:I,MATCH($C1002,'Policy Characteristics'!$C:$C,0))),"",INDEX('Policy Characteristics'!I:I,MATCH($C1002,'Policy Characteristics'!$C:$C,0)))</f>
        <v>% of potential achieved</v>
      </c>
      <c r="P1002" s="354"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4" t="str">
        <f>IF(ISBLANK(INDEX('Policy Characteristics'!K:K,MATCH($C1002,'Policy Characteristics'!$C:$C,0))),"",INDEX('Policy Characteristics'!K:K,MATCH($C1002,'Policy Characteristics'!$C:$C,0)))</f>
        <v/>
      </c>
      <c r="R1002" s="354" t="str">
        <f>IF(ISBLANK(INDEX('Policy Characteristics'!L:L,MATCH($C1002,'Policy Characteristics'!$C:$C,0))),"",INDEX('Policy Characteristics'!L:L,MATCH($C1002,'Policy Characteristics'!$C:$C,0)))</f>
        <v/>
      </c>
    </row>
    <row r="1003" spans="1:18" s="345" customFormat="1" ht="20" customHeight="1">
      <c r="A1003" s="354" t="str">
        <f>IF(ISBLANK(INDEX('Policy Characteristics'!A:A,MATCH($C1003,'Policy Characteristics'!$C:$C,0))),"",INDEX('Policy Characteristics'!A:A,MATCH($C1003,'Policy Characteristics'!$C:$C,0)))</f>
        <v>Industry</v>
      </c>
      <c r="B1003" s="366" t="str">
        <f>IF(ISBLANK(INDEX('Policy Characteristics'!B:B,MATCH($C1003,'Policy Characteristics'!$C:$C,0))),"",INDEX('Policy Characteristics'!B:B,MATCH($C1003,'Policy Characteristics'!$C:$C,0)))</f>
        <v>Feedstock Shifting</v>
      </c>
      <c r="C1003" s="354" t="str">
        <f t="shared" si="43"/>
        <v>Fraction of Feedstock Shifted</v>
      </c>
      <c r="D1003" s="348" t="s">
        <v>806</v>
      </c>
      <c r="E1003" s="253" t="s">
        <v>861</v>
      </c>
      <c r="F1003" t="s">
        <v>807</v>
      </c>
      <c r="G1003" s="253" t="s">
        <v>862</v>
      </c>
      <c r="H1003" s="241">
        <v>2574</v>
      </c>
      <c r="I1003" s="367" t="s">
        <v>680</v>
      </c>
      <c r="J1003" s="368" t="str">
        <f>IF(ISBLANK(INDEX('Policy Characteristics'!D:D,MATCH($C1003,'Policy Characteristics'!$C:$C,0))),"",INDEX('Policy Characteristics'!D:D,MATCH($C1003,'Policy Characteristics'!$C:$C,0)))</f>
        <v>Feedstock Shifting</v>
      </c>
      <c r="K1003" s="354"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4" t="str">
        <f>IF(ISBLANK(INDEX('Policy Characteristics'!I:I,MATCH($C1003,'Policy Characteristics'!$C:$C,0))),"",INDEX('Policy Characteristics'!I:I,MATCH($C1003,'Policy Characteristics'!$C:$C,0)))</f>
        <v>% of potential achieved</v>
      </c>
      <c r="P1003" s="354"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4" t="str">
        <f>IF(ISBLANK(INDEX('Policy Characteristics'!K:K,MATCH($C1003,'Policy Characteristics'!$C:$C,0))),"",INDEX('Policy Characteristics'!K:K,MATCH($C1003,'Policy Characteristics'!$C:$C,0)))</f>
        <v/>
      </c>
      <c r="R1003" s="354" t="str">
        <f>IF(ISBLANK(INDEX('Policy Characteristics'!L:L,MATCH($C1003,'Policy Characteristics'!$C:$C,0))),"",INDEX('Policy Characteristics'!L:L,MATCH($C1003,'Policy Characteristics'!$C:$C,0)))</f>
        <v/>
      </c>
    </row>
    <row r="1004" spans="1:18" s="345" customFormat="1" ht="20" customHeight="1">
      <c r="A1004" s="354" t="str">
        <f>IF(ISBLANK(INDEX('Policy Characteristics'!A:A,MATCH($C1004,'Policy Characteristics'!$C:$C,0))),"",INDEX('Policy Characteristics'!A:A,MATCH($C1004,'Policy Characteristics'!$C:$C,0)))</f>
        <v>Industry</v>
      </c>
      <c r="B1004" s="366" t="str">
        <f>IF(ISBLANK(INDEX('Policy Characteristics'!B:B,MATCH($C1004,'Policy Characteristics'!$C:$C,0))),"",INDEX('Policy Characteristics'!B:B,MATCH($C1004,'Policy Characteristics'!$C:$C,0)))</f>
        <v>Feedstock Shifting</v>
      </c>
      <c r="C1004" s="354" t="str">
        <f t="shared" si="43"/>
        <v>Fraction of Feedstock Shifted</v>
      </c>
      <c r="D1004" s="348" t="s">
        <v>806</v>
      </c>
      <c r="E1004" s="253" t="s">
        <v>863</v>
      </c>
      <c r="F1004" t="s">
        <v>807</v>
      </c>
      <c r="G1004" s="253" t="s">
        <v>864</v>
      </c>
      <c r="H1004" s="241">
        <v>2575</v>
      </c>
      <c r="I1004" s="367" t="s">
        <v>680</v>
      </c>
      <c r="J1004" s="368" t="str">
        <f>IF(ISBLANK(INDEX('Policy Characteristics'!D:D,MATCH($C1004,'Policy Characteristics'!$C:$C,0))),"",INDEX('Policy Characteristics'!D:D,MATCH($C1004,'Policy Characteristics'!$C:$C,0)))</f>
        <v>Feedstock Shifting</v>
      </c>
      <c r="K1004" s="354"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4" t="str">
        <f>IF(ISBLANK(INDEX('Policy Characteristics'!I:I,MATCH($C1004,'Policy Characteristics'!$C:$C,0))),"",INDEX('Policy Characteristics'!I:I,MATCH($C1004,'Policy Characteristics'!$C:$C,0)))</f>
        <v>% of potential achieved</v>
      </c>
      <c r="P1004" s="354"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4" t="str">
        <f>IF(ISBLANK(INDEX('Policy Characteristics'!K:K,MATCH($C1004,'Policy Characteristics'!$C:$C,0))),"",INDEX('Policy Characteristics'!K:K,MATCH($C1004,'Policy Characteristics'!$C:$C,0)))</f>
        <v/>
      </c>
      <c r="R1004" s="354" t="str">
        <f>IF(ISBLANK(INDEX('Policy Characteristics'!L:L,MATCH($C1004,'Policy Characteristics'!$C:$C,0))),"",INDEX('Policy Characteristics'!L:L,MATCH($C1004,'Policy Characteristics'!$C:$C,0)))</f>
        <v/>
      </c>
    </row>
    <row r="1005" spans="1:18" s="345" customFormat="1" ht="20" customHeight="1">
      <c r="A1005" s="354" t="str">
        <f>IF(ISBLANK(INDEX('Policy Characteristics'!A:A,MATCH($C1005,'Policy Characteristics'!$C:$C,0))),"",INDEX('Policy Characteristics'!A:A,MATCH($C1005,'Policy Characteristics'!$C:$C,0)))</f>
        <v>Industry</v>
      </c>
      <c r="B1005" s="366" t="str">
        <f>IF(ISBLANK(INDEX('Policy Characteristics'!B:B,MATCH($C1005,'Policy Characteristics'!$C:$C,0))),"",INDEX('Policy Characteristics'!B:B,MATCH($C1005,'Policy Characteristics'!$C:$C,0)))</f>
        <v>Feedstock Shifting</v>
      </c>
      <c r="C1005" s="354" t="str">
        <f t="shared" si="43"/>
        <v>Fraction of Feedstock Shifted</v>
      </c>
      <c r="D1005" s="348" t="s">
        <v>806</v>
      </c>
      <c r="E1005" s="253" t="s">
        <v>865</v>
      </c>
      <c r="F1005" t="s">
        <v>807</v>
      </c>
      <c r="G1005" s="253" t="s">
        <v>866</v>
      </c>
      <c r="H1005" s="241">
        <v>2576</v>
      </c>
      <c r="I1005" s="367" t="s">
        <v>680</v>
      </c>
      <c r="J1005" s="368" t="str">
        <f>IF(ISBLANK(INDEX('Policy Characteristics'!D:D,MATCH($C1005,'Policy Characteristics'!$C:$C,0))),"",INDEX('Policy Characteristics'!D:D,MATCH($C1005,'Policy Characteristics'!$C:$C,0)))</f>
        <v>Feedstock Shifting</v>
      </c>
      <c r="K1005" s="354"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4" t="str">
        <f>IF(ISBLANK(INDEX('Policy Characteristics'!I:I,MATCH($C1005,'Policy Characteristics'!$C:$C,0))),"",INDEX('Policy Characteristics'!I:I,MATCH($C1005,'Policy Characteristics'!$C:$C,0)))</f>
        <v>% of potential achieved</v>
      </c>
      <c r="P1005" s="354"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4" t="str">
        <f>IF(ISBLANK(INDEX('Policy Characteristics'!K:K,MATCH($C1005,'Policy Characteristics'!$C:$C,0))),"",INDEX('Policy Characteristics'!K:K,MATCH($C1005,'Policy Characteristics'!$C:$C,0)))</f>
        <v/>
      </c>
      <c r="R1005" s="354" t="str">
        <f>IF(ISBLANK(INDEX('Policy Characteristics'!L:L,MATCH($C1005,'Policy Characteristics'!$C:$C,0))),"",INDEX('Policy Characteristics'!L:L,MATCH($C1005,'Policy Characteristics'!$C:$C,0)))</f>
        <v/>
      </c>
    </row>
    <row r="1006" spans="1:18" s="345" customFormat="1" ht="20" customHeight="1">
      <c r="A1006" s="354" t="str">
        <f>IF(ISBLANK(INDEX('Policy Characteristics'!A:A,MATCH($C1006,'Policy Characteristics'!$C:$C,0))),"",INDEX('Policy Characteristics'!A:A,MATCH($C1006,'Policy Characteristics'!$C:$C,0)))</f>
        <v>Industry</v>
      </c>
      <c r="B1006" s="366" t="str">
        <f>IF(ISBLANK(INDEX('Policy Characteristics'!B:B,MATCH($C1006,'Policy Characteristics'!$C:$C,0))),"",INDEX('Policy Characteristics'!B:B,MATCH($C1006,'Policy Characteristics'!$C:$C,0)))</f>
        <v>Feedstock Shifting</v>
      </c>
      <c r="C1006" s="354" t="str">
        <f t="shared" si="43"/>
        <v>Fraction of Feedstock Shifted</v>
      </c>
      <c r="D1006" s="348" t="s">
        <v>806</v>
      </c>
      <c r="E1006" s="253" t="s">
        <v>867</v>
      </c>
      <c r="F1006" t="s">
        <v>807</v>
      </c>
      <c r="G1006" s="253" t="s">
        <v>868</v>
      </c>
      <c r="H1006" s="241">
        <v>2577</v>
      </c>
      <c r="I1006" s="367" t="s">
        <v>680</v>
      </c>
      <c r="J1006" s="368" t="str">
        <f>IF(ISBLANK(INDEX('Policy Characteristics'!D:D,MATCH($C1006,'Policy Characteristics'!$C:$C,0))),"",INDEX('Policy Characteristics'!D:D,MATCH($C1006,'Policy Characteristics'!$C:$C,0)))</f>
        <v>Feedstock Shifting</v>
      </c>
      <c r="K1006" s="354"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4" t="str">
        <f>IF(ISBLANK(INDEX('Policy Characteristics'!I:I,MATCH($C1006,'Policy Characteristics'!$C:$C,0))),"",INDEX('Policy Characteristics'!I:I,MATCH($C1006,'Policy Characteristics'!$C:$C,0)))</f>
        <v>% of potential achieved</v>
      </c>
      <c r="P1006" s="354"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4" t="str">
        <f>IF(ISBLANK(INDEX('Policy Characteristics'!K:K,MATCH($C1006,'Policy Characteristics'!$C:$C,0))),"",INDEX('Policy Characteristics'!K:K,MATCH($C1006,'Policy Characteristics'!$C:$C,0)))</f>
        <v/>
      </c>
      <c r="R1006" s="354" t="str">
        <f>IF(ISBLANK(INDEX('Policy Characteristics'!L:L,MATCH($C1006,'Policy Characteristics'!$C:$C,0))),"",INDEX('Policy Characteristics'!L:L,MATCH($C1006,'Policy Characteristics'!$C:$C,0)))</f>
        <v/>
      </c>
    </row>
    <row r="1007" spans="1:18" s="345" customFormat="1" ht="20" customHeight="1">
      <c r="A1007" s="354" t="str">
        <f>IF(ISBLANK(INDEX('Policy Characteristics'!A:A,MATCH($C1007,'Policy Characteristics'!$C:$C,0))),"",INDEX('Policy Characteristics'!A:A,MATCH($C1007,'Policy Characteristics'!$C:$C,0)))</f>
        <v>Industry</v>
      </c>
      <c r="B1007" s="366" t="str">
        <f>IF(ISBLANK(INDEX('Policy Characteristics'!B:B,MATCH($C1007,'Policy Characteristics'!$C:$C,0))),"",INDEX('Policy Characteristics'!B:B,MATCH($C1007,'Policy Characteristics'!$C:$C,0)))</f>
        <v>Feedstock Shifting</v>
      </c>
      <c r="C1007" s="354" t="str">
        <f t="shared" si="43"/>
        <v>Fraction of Feedstock Shifted</v>
      </c>
      <c r="D1007" s="348" t="s">
        <v>806</v>
      </c>
      <c r="E1007" s="253" t="s">
        <v>869</v>
      </c>
      <c r="F1007" t="s">
        <v>807</v>
      </c>
      <c r="G1007" s="253" t="s">
        <v>870</v>
      </c>
      <c r="H1007" s="241">
        <v>2578</v>
      </c>
      <c r="I1007" s="367" t="s">
        <v>680</v>
      </c>
      <c r="J1007" s="368" t="str">
        <f>IF(ISBLANK(INDEX('Policy Characteristics'!D:D,MATCH($C1007,'Policy Characteristics'!$C:$C,0))),"",INDEX('Policy Characteristics'!D:D,MATCH($C1007,'Policy Characteristics'!$C:$C,0)))</f>
        <v>Feedstock Shifting</v>
      </c>
      <c r="K1007" s="354"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4" t="str">
        <f>IF(ISBLANK(INDEX('Policy Characteristics'!I:I,MATCH($C1007,'Policy Characteristics'!$C:$C,0))),"",INDEX('Policy Characteristics'!I:I,MATCH($C1007,'Policy Characteristics'!$C:$C,0)))</f>
        <v>% of potential achieved</v>
      </c>
      <c r="P1007" s="354"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4" t="str">
        <f>IF(ISBLANK(INDEX('Policy Characteristics'!K:K,MATCH($C1007,'Policy Characteristics'!$C:$C,0))),"",INDEX('Policy Characteristics'!K:K,MATCH($C1007,'Policy Characteristics'!$C:$C,0)))</f>
        <v/>
      </c>
      <c r="R1007" s="354" t="str">
        <f>IF(ISBLANK(INDEX('Policy Characteristics'!L:L,MATCH($C1007,'Policy Characteristics'!$C:$C,0))),"",INDEX('Policy Characteristics'!L:L,MATCH($C1007,'Policy Characteristics'!$C:$C,0)))</f>
        <v/>
      </c>
    </row>
    <row r="1008" spans="1:18" s="345" customFormat="1" ht="20" customHeight="1">
      <c r="A1008" s="354" t="str">
        <f>IF(ISBLANK(INDEX('Policy Characteristics'!A:A,MATCH($C1008,'Policy Characteristics'!$C:$C,0))),"",INDEX('Policy Characteristics'!A:A,MATCH($C1008,'Policy Characteristics'!$C:$C,0)))</f>
        <v>Industry</v>
      </c>
      <c r="B1008" s="366" t="str">
        <f>IF(ISBLANK(INDEX('Policy Characteristics'!B:B,MATCH($C1008,'Policy Characteristics'!$C:$C,0))),"",INDEX('Policy Characteristics'!B:B,MATCH($C1008,'Policy Characteristics'!$C:$C,0)))</f>
        <v>Feedstock Shifting</v>
      </c>
      <c r="C1008" s="354" t="str">
        <f t="shared" si="43"/>
        <v>Fraction of Feedstock Shifted</v>
      </c>
      <c r="D1008" s="348" t="s">
        <v>806</v>
      </c>
      <c r="E1008" s="253" t="s">
        <v>871</v>
      </c>
      <c r="F1008" t="s">
        <v>807</v>
      </c>
      <c r="G1008" s="253" t="s">
        <v>872</v>
      </c>
      <c r="H1008" s="241">
        <v>2579</v>
      </c>
      <c r="I1008" s="367" t="s">
        <v>680</v>
      </c>
      <c r="J1008" s="368" t="str">
        <f>IF(ISBLANK(INDEX('Policy Characteristics'!D:D,MATCH($C1008,'Policy Characteristics'!$C:$C,0))),"",INDEX('Policy Characteristics'!D:D,MATCH($C1008,'Policy Characteristics'!$C:$C,0)))</f>
        <v>Feedstock Shifting</v>
      </c>
      <c r="K1008" s="354"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4" t="str">
        <f>IF(ISBLANK(INDEX('Policy Characteristics'!I:I,MATCH($C1008,'Policy Characteristics'!$C:$C,0))),"",INDEX('Policy Characteristics'!I:I,MATCH($C1008,'Policy Characteristics'!$C:$C,0)))</f>
        <v>% of potential achieved</v>
      </c>
      <c r="P1008" s="354"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4" t="str">
        <f>IF(ISBLANK(INDEX('Policy Characteristics'!K:K,MATCH($C1008,'Policy Characteristics'!$C:$C,0))),"",INDEX('Policy Characteristics'!K:K,MATCH($C1008,'Policy Characteristics'!$C:$C,0)))</f>
        <v/>
      </c>
      <c r="R1008" s="354" t="str">
        <f>IF(ISBLANK(INDEX('Policy Characteristics'!L:L,MATCH($C1008,'Policy Characteristics'!$C:$C,0))),"",INDEX('Policy Characteristics'!L:L,MATCH($C1008,'Policy Characteristics'!$C:$C,0)))</f>
        <v/>
      </c>
    </row>
    <row r="1009" spans="1:18" s="345" customFormat="1" ht="20" customHeight="1">
      <c r="A1009" s="354" t="str">
        <f>IF(ISBLANK(INDEX('Policy Characteristics'!A:A,MATCH($C1009,'Policy Characteristics'!$C:$C,0))),"",INDEX('Policy Characteristics'!A:A,MATCH($C1009,'Policy Characteristics'!$C:$C,0)))</f>
        <v>Industry</v>
      </c>
      <c r="B1009" s="366" t="str">
        <f>IF(ISBLANK(INDEX('Policy Characteristics'!B:B,MATCH($C1009,'Policy Characteristics'!$C:$C,0))),"",INDEX('Policy Characteristics'!B:B,MATCH($C1009,'Policy Characteristics'!$C:$C,0)))</f>
        <v>Feedstock Shifting</v>
      </c>
      <c r="C1009" s="354" t="str">
        <f t="shared" si="43"/>
        <v>Fraction of Feedstock Shifted</v>
      </c>
      <c r="D1009" s="348" t="s">
        <v>808</v>
      </c>
      <c r="E1009" s="253" t="s">
        <v>853</v>
      </c>
      <c r="F1009" t="s">
        <v>809</v>
      </c>
      <c r="G1009" s="253" t="s">
        <v>854</v>
      </c>
      <c r="H1009" s="241">
        <v>2580</v>
      </c>
      <c r="I1009" s="367" t="s">
        <v>680</v>
      </c>
      <c r="J1009" s="368" t="str">
        <f>IF(ISBLANK(INDEX('Policy Characteristics'!D:D,MATCH($C1009,'Policy Characteristics'!$C:$C,0))),"",INDEX('Policy Characteristics'!D:D,MATCH($C1009,'Policy Characteristics'!$C:$C,0)))</f>
        <v>Feedstock Shifting</v>
      </c>
      <c r="K1009" s="354"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4" t="str">
        <f>IF(ISBLANK(INDEX('Policy Characteristics'!I:I,MATCH($C1009,'Policy Characteristics'!$C:$C,0))),"",INDEX('Policy Characteristics'!I:I,MATCH($C1009,'Policy Characteristics'!$C:$C,0)))</f>
        <v>% of potential achieved</v>
      </c>
      <c r="P1009" s="354"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4" t="str">
        <f>IF(ISBLANK(INDEX('Policy Characteristics'!K:K,MATCH($C1009,'Policy Characteristics'!$C:$C,0))),"",INDEX('Policy Characteristics'!K:K,MATCH($C1009,'Policy Characteristics'!$C:$C,0)))</f>
        <v/>
      </c>
      <c r="R1009" s="354" t="str">
        <f>IF(ISBLANK(INDEX('Policy Characteristics'!L:L,MATCH($C1009,'Policy Characteristics'!$C:$C,0))),"",INDEX('Policy Characteristics'!L:L,MATCH($C1009,'Policy Characteristics'!$C:$C,0)))</f>
        <v/>
      </c>
    </row>
    <row r="1010" spans="1:18" s="345" customFormat="1" ht="20" customHeight="1">
      <c r="A1010" s="354" t="str">
        <f>IF(ISBLANK(INDEX('Policy Characteristics'!A:A,MATCH($C1010,'Policy Characteristics'!$C:$C,0))),"",INDEX('Policy Characteristics'!A:A,MATCH($C1010,'Policy Characteristics'!$C:$C,0)))</f>
        <v>Industry</v>
      </c>
      <c r="B1010" s="366" t="str">
        <f>IF(ISBLANK(INDEX('Policy Characteristics'!B:B,MATCH($C1010,'Policy Characteristics'!$C:$C,0))),"",INDEX('Policy Characteristics'!B:B,MATCH($C1010,'Policy Characteristics'!$C:$C,0)))</f>
        <v>Feedstock Shifting</v>
      </c>
      <c r="C1010" s="354" t="str">
        <f t="shared" si="43"/>
        <v>Fraction of Feedstock Shifted</v>
      </c>
      <c r="D1010" s="348" t="s">
        <v>808</v>
      </c>
      <c r="E1010" s="253" t="s">
        <v>855</v>
      </c>
      <c r="F1010" t="s">
        <v>809</v>
      </c>
      <c r="G1010" s="253" t="s">
        <v>856</v>
      </c>
      <c r="H1010" s="241">
        <v>2581</v>
      </c>
      <c r="I1010" s="367" t="s">
        <v>680</v>
      </c>
      <c r="J1010" s="368" t="str">
        <f>IF(ISBLANK(INDEX('Policy Characteristics'!D:D,MATCH($C1010,'Policy Characteristics'!$C:$C,0))),"",INDEX('Policy Characteristics'!D:D,MATCH($C1010,'Policy Characteristics'!$C:$C,0)))</f>
        <v>Feedstock Shifting</v>
      </c>
      <c r="K1010" s="354"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4" t="str">
        <f>IF(ISBLANK(INDEX('Policy Characteristics'!I:I,MATCH($C1010,'Policy Characteristics'!$C:$C,0))),"",INDEX('Policy Characteristics'!I:I,MATCH($C1010,'Policy Characteristics'!$C:$C,0)))</f>
        <v>% of potential achieved</v>
      </c>
      <c r="P1010" s="354"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4" t="str">
        <f>IF(ISBLANK(INDEX('Policy Characteristics'!K:K,MATCH($C1010,'Policy Characteristics'!$C:$C,0))),"",INDEX('Policy Characteristics'!K:K,MATCH($C1010,'Policy Characteristics'!$C:$C,0)))</f>
        <v/>
      </c>
      <c r="R1010" s="354" t="str">
        <f>IF(ISBLANK(INDEX('Policy Characteristics'!L:L,MATCH($C1010,'Policy Characteristics'!$C:$C,0))),"",INDEX('Policy Characteristics'!L:L,MATCH($C1010,'Policy Characteristics'!$C:$C,0)))</f>
        <v/>
      </c>
    </row>
    <row r="1011" spans="1:18" s="345" customFormat="1" ht="20" customHeight="1">
      <c r="A1011" s="354" t="str">
        <f>IF(ISBLANK(INDEX('Policy Characteristics'!A:A,MATCH($C1011,'Policy Characteristics'!$C:$C,0))),"",INDEX('Policy Characteristics'!A:A,MATCH($C1011,'Policy Characteristics'!$C:$C,0)))</f>
        <v>Industry</v>
      </c>
      <c r="B1011" s="366" t="str">
        <f>IF(ISBLANK(INDEX('Policy Characteristics'!B:B,MATCH($C1011,'Policy Characteristics'!$C:$C,0))),"",INDEX('Policy Characteristics'!B:B,MATCH($C1011,'Policy Characteristics'!$C:$C,0)))</f>
        <v>Feedstock Shifting</v>
      </c>
      <c r="C1011" s="354" t="str">
        <f t="shared" si="43"/>
        <v>Fraction of Feedstock Shifted</v>
      </c>
      <c r="D1011" s="348" t="s">
        <v>808</v>
      </c>
      <c r="E1011" s="253" t="s">
        <v>857</v>
      </c>
      <c r="F1011" t="s">
        <v>809</v>
      </c>
      <c r="G1011" s="253" t="s">
        <v>858</v>
      </c>
      <c r="H1011" s="241">
        <v>2582</v>
      </c>
      <c r="I1011" s="367" t="s">
        <v>680</v>
      </c>
      <c r="J1011" s="368" t="str">
        <f>IF(ISBLANK(INDEX('Policy Characteristics'!D:D,MATCH($C1011,'Policy Characteristics'!$C:$C,0))),"",INDEX('Policy Characteristics'!D:D,MATCH($C1011,'Policy Characteristics'!$C:$C,0)))</f>
        <v>Feedstock Shifting</v>
      </c>
      <c r="K1011" s="354"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4" t="str">
        <f>IF(ISBLANK(INDEX('Policy Characteristics'!I:I,MATCH($C1011,'Policy Characteristics'!$C:$C,0))),"",INDEX('Policy Characteristics'!I:I,MATCH($C1011,'Policy Characteristics'!$C:$C,0)))</f>
        <v>% of potential achieved</v>
      </c>
      <c r="P1011" s="354"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4" t="str">
        <f>IF(ISBLANK(INDEX('Policy Characteristics'!K:K,MATCH($C1011,'Policy Characteristics'!$C:$C,0))),"",INDEX('Policy Characteristics'!K:K,MATCH($C1011,'Policy Characteristics'!$C:$C,0)))</f>
        <v/>
      </c>
      <c r="R1011" s="354" t="str">
        <f>IF(ISBLANK(INDEX('Policy Characteristics'!L:L,MATCH($C1011,'Policy Characteristics'!$C:$C,0))),"",INDEX('Policy Characteristics'!L:L,MATCH($C1011,'Policy Characteristics'!$C:$C,0)))</f>
        <v/>
      </c>
    </row>
    <row r="1012" spans="1:18" s="345" customFormat="1" ht="20" customHeight="1">
      <c r="A1012" s="354" t="str">
        <f>IF(ISBLANK(INDEX('Policy Characteristics'!A:A,MATCH($C1012,'Policy Characteristics'!$C:$C,0))),"",INDEX('Policy Characteristics'!A:A,MATCH($C1012,'Policy Characteristics'!$C:$C,0)))</f>
        <v>Industry</v>
      </c>
      <c r="B1012" s="366" t="str">
        <f>IF(ISBLANK(INDEX('Policy Characteristics'!B:B,MATCH($C1012,'Policy Characteristics'!$C:$C,0))),"",INDEX('Policy Characteristics'!B:B,MATCH($C1012,'Policy Characteristics'!$C:$C,0)))</f>
        <v>Feedstock Shifting</v>
      </c>
      <c r="C1012" s="354" t="str">
        <f t="shared" si="43"/>
        <v>Fraction of Feedstock Shifted</v>
      </c>
      <c r="D1012" s="348" t="s">
        <v>808</v>
      </c>
      <c r="E1012" s="253" t="s">
        <v>859</v>
      </c>
      <c r="F1012" t="s">
        <v>809</v>
      </c>
      <c r="G1012" s="253" t="s">
        <v>860</v>
      </c>
      <c r="H1012" s="241">
        <v>2583</v>
      </c>
      <c r="I1012" s="367" t="s">
        <v>680</v>
      </c>
      <c r="J1012" s="368" t="str">
        <f>IF(ISBLANK(INDEX('Policy Characteristics'!D:D,MATCH($C1012,'Policy Characteristics'!$C:$C,0))),"",INDEX('Policy Characteristics'!D:D,MATCH($C1012,'Policy Characteristics'!$C:$C,0)))</f>
        <v>Feedstock Shifting</v>
      </c>
      <c r="K1012" s="354"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4" t="str">
        <f>IF(ISBLANK(INDEX('Policy Characteristics'!I:I,MATCH($C1012,'Policy Characteristics'!$C:$C,0))),"",INDEX('Policy Characteristics'!I:I,MATCH($C1012,'Policy Characteristics'!$C:$C,0)))</f>
        <v>% of potential achieved</v>
      </c>
      <c r="P1012" s="354"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4" t="str">
        <f>IF(ISBLANK(INDEX('Policy Characteristics'!K:K,MATCH($C1012,'Policy Characteristics'!$C:$C,0))),"",INDEX('Policy Characteristics'!K:K,MATCH($C1012,'Policy Characteristics'!$C:$C,0)))</f>
        <v/>
      </c>
      <c r="R1012" s="354" t="str">
        <f>IF(ISBLANK(INDEX('Policy Characteristics'!L:L,MATCH($C1012,'Policy Characteristics'!$C:$C,0))),"",INDEX('Policy Characteristics'!L:L,MATCH($C1012,'Policy Characteristics'!$C:$C,0)))</f>
        <v/>
      </c>
    </row>
    <row r="1013" spans="1:18" s="345" customFormat="1" ht="20" customHeight="1">
      <c r="A1013" s="354" t="str">
        <f>IF(ISBLANK(INDEX('Policy Characteristics'!A:A,MATCH($C1013,'Policy Characteristics'!$C:$C,0))),"",INDEX('Policy Characteristics'!A:A,MATCH($C1013,'Policy Characteristics'!$C:$C,0)))</f>
        <v>Industry</v>
      </c>
      <c r="B1013" s="366" t="str">
        <f>IF(ISBLANK(INDEX('Policy Characteristics'!B:B,MATCH($C1013,'Policy Characteristics'!$C:$C,0))),"",INDEX('Policy Characteristics'!B:B,MATCH($C1013,'Policy Characteristics'!$C:$C,0)))</f>
        <v>Feedstock Shifting</v>
      </c>
      <c r="C1013" s="354" t="str">
        <f t="shared" si="43"/>
        <v>Fraction of Feedstock Shifted</v>
      </c>
      <c r="D1013" s="348" t="s">
        <v>808</v>
      </c>
      <c r="E1013" s="253" t="s">
        <v>861</v>
      </c>
      <c r="F1013" t="s">
        <v>809</v>
      </c>
      <c r="G1013" s="253" t="s">
        <v>862</v>
      </c>
      <c r="H1013" s="241">
        <v>2584</v>
      </c>
      <c r="I1013" s="367" t="s">
        <v>680</v>
      </c>
      <c r="J1013" s="368" t="str">
        <f>IF(ISBLANK(INDEX('Policy Characteristics'!D:D,MATCH($C1013,'Policy Characteristics'!$C:$C,0))),"",INDEX('Policy Characteristics'!D:D,MATCH($C1013,'Policy Characteristics'!$C:$C,0)))</f>
        <v>Feedstock Shifting</v>
      </c>
      <c r="K1013" s="354"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4" t="str">
        <f>IF(ISBLANK(INDEX('Policy Characteristics'!I:I,MATCH($C1013,'Policy Characteristics'!$C:$C,0))),"",INDEX('Policy Characteristics'!I:I,MATCH($C1013,'Policy Characteristics'!$C:$C,0)))</f>
        <v>% of potential achieved</v>
      </c>
      <c r="P1013" s="354"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4" t="str">
        <f>IF(ISBLANK(INDEX('Policy Characteristics'!K:K,MATCH($C1013,'Policy Characteristics'!$C:$C,0))),"",INDEX('Policy Characteristics'!K:K,MATCH($C1013,'Policy Characteristics'!$C:$C,0)))</f>
        <v/>
      </c>
      <c r="R1013" s="354" t="str">
        <f>IF(ISBLANK(INDEX('Policy Characteristics'!L:L,MATCH($C1013,'Policy Characteristics'!$C:$C,0))),"",INDEX('Policy Characteristics'!L:L,MATCH($C1013,'Policy Characteristics'!$C:$C,0)))</f>
        <v/>
      </c>
    </row>
    <row r="1014" spans="1:18" s="345" customFormat="1" ht="20" customHeight="1">
      <c r="A1014" s="354" t="str">
        <f>IF(ISBLANK(INDEX('Policy Characteristics'!A:A,MATCH($C1014,'Policy Characteristics'!$C:$C,0))),"",INDEX('Policy Characteristics'!A:A,MATCH($C1014,'Policy Characteristics'!$C:$C,0)))</f>
        <v>Industry</v>
      </c>
      <c r="B1014" s="366" t="str">
        <f>IF(ISBLANK(INDEX('Policy Characteristics'!B:B,MATCH($C1014,'Policy Characteristics'!$C:$C,0))),"",INDEX('Policy Characteristics'!B:B,MATCH($C1014,'Policy Characteristics'!$C:$C,0)))</f>
        <v>Feedstock Shifting</v>
      </c>
      <c r="C1014" s="354" t="str">
        <f t="shared" si="43"/>
        <v>Fraction of Feedstock Shifted</v>
      </c>
      <c r="D1014" s="348" t="s">
        <v>808</v>
      </c>
      <c r="E1014" s="253" t="s">
        <v>863</v>
      </c>
      <c r="F1014" t="s">
        <v>809</v>
      </c>
      <c r="G1014" s="253" t="s">
        <v>864</v>
      </c>
      <c r="H1014" s="241">
        <v>2585</v>
      </c>
      <c r="I1014" s="367" t="s">
        <v>680</v>
      </c>
      <c r="J1014" s="368" t="str">
        <f>IF(ISBLANK(INDEX('Policy Characteristics'!D:D,MATCH($C1014,'Policy Characteristics'!$C:$C,0))),"",INDEX('Policy Characteristics'!D:D,MATCH($C1014,'Policy Characteristics'!$C:$C,0)))</f>
        <v>Feedstock Shifting</v>
      </c>
      <c r="K1014" s="354"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4" t="str">
        <f>IF(ISBLANK(INDEX('Policy Characteristics'!I:I,MATCH($C1014,'Policy Characteristics'!$C:$C,0))),"",INDEX('Policy Characteristics'!I:I,MATCH($C1014,'Policy Characteristics'!$C:$C,0)))</f>
        <v>% of potential achieved</v>
      </c>
      <c r="P1014" s="354"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4" t="str">
        <f>IF(ISBLANK(INDEX('Policy Characteristics'!K:K,MATCH($C1014,'Policy Characteristics'!$C:$C,0))),"",INDEX('Policy Characteristics'!K:K,MATCH($C1014,'Policy Characteristics'!$C:$C,0)))</f>
        <v/>
      </c>
      <c r="R1014" s="354" t="str">
        <f>IF(ISBLANK(INDEX('Policy Characteristics'!L:L,MATCH($C1014,'Policy Characteristics'!$C:$C,0))),"",INDEX('Policy Characteristics'!L:L,MATCH($C1014,'Policy Characteristics'!$C:$C,0)))</f>
        <v/>
      </c>
    </row>
    <row r="1015" spans="1:18" s="345" customFormat="1" ht="20" customHeight="1">
      <c r="A1015" s="354" t="str">
        <f>IF(ISBLANK(INDEX('Policy Characteristics'!A:A,MATCH($C1015,'Policy Characteristics'!$C:$C,0))),"",INDEX('Policy Characteristics'!A:A,MATCH($C1015,'Policy Characteristics'!$C:$C,0)))</f>
        <v>Industry</v>
      </c>
      <c r="B1015" s="366" t="str">
        <f>IF(ISBLANK(INDEX('Policy Characteristics'!B:B,MATCH($C1015,'Policy Characteristics'!$C:$C,0))),"",INDEX('Policy Characteristics'!B:B,MATCH($C1015,'Policy Characteristics'!$C:$C,0)))</f>
        <v>Feedstock Shifting</v>
      </c>
      <c r="C1015" s="354" t="str">
        <f t="shared" si="43"/>
        <v>Fraction of Feedstock Shifted</v>
      </c>
      <c r="D1015" s="348" t="s">
        <v>808</v>
      </c>
      <c r="E1015" s="253" t="s">
        <v>865</v>
      </c>
      <c r="F1015" t="s">
        <v>809</v>
      </c>
      <c r="G1015" s="253" t="s">
        <v>866</v>
      </c>
      <c r="H1015" s="241">
        <v>2586</v>
      </c>
      <c r="I1015" s="367" t="s">
        <v>680</v>
      </c>
      <c r="J1015" s="368" t="str">
        <f>IF(ISBLANK(INDEX('Policy Characteristics'!D:D,MATCH($C1015,'Policy Characteristics'!$C:$C,0))),"",INDEX('Policy Characteristics'!D:D,MATCH($C1015,'Policy Characteristics'!$C:$C,0)))</f>
        <v>Feedstock Shifting</v>
      </c>
      <c r="K1015" s="354"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4" t="str">
        <f>IF(ISBLANK(INDEX('Policy Characteristics'!I:I,MATCH($C1015,'Policy Characteristics'!$C:$C,0))),"",INDEX('Policy Characteristics'!I:I,MATCH($C1015,'Policy Characteristics'!$C:$C,0)))</f>
        <v>% of potential achieved</v>
      </c>
      <c r="P1015" s="354"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4" t="str">
        <f>IF(ISBLANK(INDEX('Policy Characteristics'!K:K,MATCH($C1015,'Policy Characteristics'!$C:$C,0))),"",INDEX('Policy Characteristics'!K:K,MATCH($C1015,'Policy Characteristics'!$C:$C,0)))</f>
        <v/>
      </c>
      <c r="R1015" s="354" t="str">
        <f>IF(ISBLANK(INDEX('Policy Characteristics'!L:L,MATCH($C1015,'Policy Characteristics'!$C:$C,0))),"",INDEX('Policy Characteristics'!L:L,MATCH($C1015,'Policy Characteristics'!$C:$C,0)))</f>
        <v/>
      </c>
    </row>
    <row r="1016" spans="1:18" s="345" customFormat="1" ht="20" customHeight="1">
      <c r="A1016" s="354" t="str">
        <f>IF(ISBLANK(INDEX('Policy Characteristics'!A:A,MATCH($C1016,'Policy Characteristics'!$C:$C,0))),"",INDEX('Policy Characteristics'!A:A,MATCH($C1016,'Policy Characteristics'!$C:$C,0)))</f>
        <v>Industry</v>
      </c>
      <c r="B1016" s="366" t="str">
        <f>IF(ISBLANK(INDEX('Policy Characteristics'!B:B,MATCH($C1016,'Policy Characteristics'!$C:$C,0))),"",INDEX('Policy Characteristics'!B:B,MATCH($C1016,'Policy Characteristics'!$C:$C,0)))</f>
        <v>Feedstock Shifting</v>
      </c>
      <c r="C1016" s="354" t="str">
        <f t="shared" si="43"/>
        <v>Fraction of Feedstock Shifted</v>
      </c>
      <c r="D1016" s="348" t="s">
        <v>808</v>
      </c>
      <c r="E1016" s="253" t="s">
        <v>867</v>
      </c>
      <c r="F1016" t="s">
        <v>809</v>
      </c>
      <c r="G1016" s="253" t="s">
        <v>868</v>
      </c>
      <c r="H1016" s="241">
        <v>2587</v>
      </c>
      <c r="I1016" s="367" t="s">
        <v>680</v>
      </c>
      <c r="J1016" s="368" t="str">
        <f>IF(ISBLANK(INDEX('Policy Characteristics'!D:D,MATCH($C1016,'Policy Characteristics'!$C:$C,0))),"",INDEX('Policy Characteristics'!D:D,MATCH($C1016,'Policy Characteristics'!$C:$C,0)))</f>
        <v>Feedstock Shifting</v>
      </c>
      <c r="K1016" s="354"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4" t="str">
        <f>IF(ISBLANK(INDEX('Policy Characteristics'!I:I,MATCH($C1016,'Policy Characteristics'!$C:$C,0))),"",INDEX('Policy Characteristics'!I:I,MATCH($C1016,'Policy Characteristics'!$C:$C,0)))</f>
        <v>% of potential achieved</v>
      </c>
      <c r="P1016" s="354"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4" t="str">
        <f>IF(ISBLANK(INDEX('Policy Characteristics'!K:K,MATCH($C1016,'Policy Characteristics'!$C:$C,0))),"",INDEX('Policy Characteristics'!K:K,MATCH($C1016,'Policy Characteristics'!$C:$C,0)))</f>
        <v/>
      </c>
      <c r="R1016" s="354" t="str">
        <f>IF(ISBLANK(INDEX('Policy Characteristics'!L:L,MATCH($C1016,'Policy Characteristics'!$C:$C,0))),"",INDEX('Policy Characteristics'!L:L,MATCH($C1016,'Policy Characteristics'!$C:$C,0)))</f>
        <v/>
      </c>
    </row>
    <row r="1017" spans="1:18" s="345" customFormat="1" ht="20" customHeight="1">
      <c r="A1017" s="354" t="str">
        <f>IF(ISBLANK(INDEX('Policy Characteristics'!A:A,MATCH($C1017,'Policy Characteristics'!$C:$C,0))),"",INDEX('Policy Characteristics'!A:A,MATCH($C1017,'Policy Characteristics'!$C:$C,0)))</f>
        <v>Industry</v>
      </c>
      <c r="B1017" s="366" t="str">
        <f>IF(ISBLANK(INDEX('Policy Characteristics'!B:B,MATCH($C1017,'Policy Characteristics'!$C:$C,0))),"",INDEX('Policy Characteristics'!B:B,MATCH($C1017,'Policy Characteristics'!$C:$C,0)))</f>
        <v>Feedstock Shifting</v>
      </c>
      <c r="C1017" s="354" t="str">
        <f t="shared" si="43"/>
        <v>Fraction of Feedstock Shifted</v>
      </c>
      <c r="D1017" s="348" t="s">
        <v>808</v>
      </c>
      <c r="E1017" s="253" t="s">
        <v>869</v>
      </c>
      <c r="F1017" t="s">
        <v>809</v>
      </c>
      <c r="G1017" s="253" t="s">
        <v>870</v>
      </c>
      <c r="H1017" s="241">
        <v>2588</v>
      </c>
      <c r="I1017" s="367" t="s">
        <v>680</v>
      </c>
      <c r="J1017" s="368" t="str">
        <f>IF(ISBLANK(INDEX('Policy Characteristics'!D:D,MATCH($C1017,'Policy Characteristics'!$C:$C,0))),"",INDEX('Policy Characteristics'!D:D,MATCH($C1017,'Policy Characteristics'!$C:$C,0)))</f>
        <v>Feedstock Shifting</v>
      </c>
      <c r="K1017" s="354"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4" t="str">
        <f>IF(ISBLANK(INDEX('Policy Characteristics'!I:I,MATCH($C1017,'Policy Characteristics'!$C:$C,0))),"",INDEX('Policy Characteristics'!I:I,MATCH($C1017,'Policy Characteristics'!$C:$C,0)))</f>
        <v>% of potential achieved</v>
      </c>
      <c r="P1017" s="354"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4" t="str">
        <f>IF(ISBLANK(INDEX('Policy Characteristics'!K:K,MATCH($C1017,'Policy Characteristics'!$C:$C,0))),"",INDEX('Policy Characteristics'!K:K,MATCH($C1017,'Policy Characteristics'!$C:$C,0)))</f>
        <v/>
      </c>
      <c r="R1017" s="354" t="str">
        <f>IF(ISBLANK(INDEX('Policy Characteristics'!L:L,MATCH($C1017,'Policy Characteristics'!$C:$C,0))),"",INDEX('Policy Characteristics'!L:L,MATCH($C1017,'Policy Characteristics'!$C:$C,0)))</f>
        <v/>
      </c>
    </row>
    <row r="1018" spans="1:18" s="345" customFormat="1" ht="20" customHeight="1">
      <c r="A1018" s="354" t="str">
        <f>IF(ISBLANK(INDEX('Policy Characteristics'!A:A,MATCH($C1018,'Policy Characteristics'!$C:$C,0))),"",INDEX('Policy Characteristics'!A:A,MATCH($C1018,'Policy Characteristics'!$C:$C,0)))</f>
        <v>Industry</v>
      </c>
      <c r="B1018" s="366" t="str">
        <f>IF(ISBLANK(INDEX('Policy Characteristics'!B:B,MATCH($C1018,'Policy Characteristics'!$C:$C,0))),"",INDEX('Policy Characteristics'!B:B,MATCH($C1018,'Policy Characteristics'!$C:$C,0)))</f>
        <v>Feedstock Shifting</v>
      </c>
      <c r="C1018" s="354" t="str">
        <f t="shared" si="43"/>
        <v>Fraction of Feedstock Shifted</v>
      </c>
      <c r="D1018" s="348" t="s">
        <v>808</v>
      </c>
      <c r="E1018" s="253" t="s">
        <v>871</v>
      </c>
      <c r="F1018" t="s">
        <v>809</v>
      </c>
      <c r="G1018" s="253" t="s">
        <v>872</v>
      </c>
      <c r="H1018" s="241">
        <v>2589</v>
      </c>
      <c r="I1018" s="367" t="s">
        <v>680</v>
      </c>
      <c r="J1018" s="368" t="str">
        <f>IF(ISBLANK(INDEX('Policy Characteristics'!D:D,MATCH($C1018,'Policy Characteristics'!$C:$C,0))),"",INDEX('Policy Characteristics'!D:D,MATCH($C1018,'Policy Characteristics'!$C:$C,0)))</f>
        <v>Feedstock Shifting</v>
      </c>
      <c r="K1018" s="354"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4" t="str">
        <f>IF(ISBLANK(INDEX('Policy Characteristics'!I:I,MATCH($C1018,'Policy Characteristics'!$C:$C,0))),"",INDEX('Policy Characteristics'!I:I,MATCH($C1018,'Policy Characteristics'!$C:$C,0)))</f>
        <v>% of potential achieved</v>
      </c>
      <c r="P1018" s="354"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4" t="str">
        <f>IF(ISBLANK(INDEX('Policy Characteristics'!K:K,MATCH($C1018,'Policy Characteristics'!$C:$C,0))),"",INDEX('Policy Characteristics'!K:K,MATCH($C1018,'Policy Characteristics'!$C:$C,0)))</f>
        <v/>
      </c>
      <c r="R1018" s="354" t="str">
        <f>IF(ISBLANK(INDEX('Policy Characteristics'!L:L,MATCH($C1018,'Policy Characteristics'!$C:$C,0))),"",INDEX('Policy Characteristics'!L:L,MATCH($C1018,'Policy Characteristics'!$C:$C,0)))</f>
        <v/>
      </c>
    </row>
    <row r="1019" spans="1:18" s="345" customFormat="1" ht="20" customHeight="1">
      <c r="A1019" s="354" t="str">
        <f>IF(ISBLANK(INDEX('Policy Characteristics'!A:A,MATCH($C1019,'Policy Characteristics'!$C:$C,0))),"",INDEX('Policy Characteristics'!A:A,MATCH($C1019,'Policy Characteristics'!$C:$C,0)))</f>
        <v>Industry</v>
      </c>
      <c r="B1019" s="366" t="str">
        <f>IF(ISBLANK(INDEX('Policy Characteristics'!B:B,MATCH($C1019,'Policy Characteristics'!$C:$C,0))),"",INDEX('Policy Characteristics'!B:B,MATCH($C1019,'Policy Characteristics'!$C:$C,0)))</f>
        <v>Feedstock Shifting</v>
      </c>
      <c r="C1019" s="354" t="str">
        <f t="shared" ref="C1019:C1082" si="44">C$889</f>
        <v>Fraction of Feedstock Shifted</v>
      </c>
      <c r="D1019" s="348" t="s">
        <v>810</v>
      </c>
      <c r="E1019" s="253" t="s">
        <v>853</v>
      </c>
      <c r="F1019" t="s">
        <v>811</v>
      </c>
      <c r="G1019" s="253" t="s">
        <v>854</v>
      </c>
      <c r="H1019" s="241">
        <v>2590</v>
      </c>
      <c r="I1019" s="367" t="s">
        <v>680</v>
      </c>
      <c r="J1019" s="368" t="str">
        <f>IF(ISBLANK(INDEX('Policy Characteristics'!D:D,MATCH($C1019,'Policy Characteristics'!$C:$C,0))),"",INDEX('Policy Characteristics'!D:D,MATCH($C1019,'Policy Characteristics'!$C:$C,0)))</f>
        <v>Feedstock Shifting</v>
      </c>
      <c r="K1019" s="354"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4" t="str">
        <f>IF(ISBLANK(INDEX('Policy Characteristics'!I:I,MATCH($C1019,'Policy Characteristics'!$C:$C,0))),"",INDEX('Policy Characteristics'!I:I,MATCH($C1019,'Policy Characteristics'!$C:$C,0)))</f>
        <v>% of potential achieved</v>
      </c>
      <c r="P1019" s="354"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4" t="str">
        <f>IF(ISBLANK(INDEX('Policy Characteristics'!K:K,MATCH($C1019,'Policy Characteristics'!$C:$C,0))),"",INDEX('Policy Characteristics'!K:K,MATCH($C1019,'Policy Characteristics'!$C:$C,0)))</f>
        <v/>
      </c>
      <c r="R1019" s="354" t="str">
        <f>IF(ISBLANK(INDEX('Policy Characteristics'!L:L,MATCH($C1019,'Policy Characteristics'!$C:$C,0))),"",INDEX('Policy Characteristics'!L:L,MATCH($C1019,'Policy Characteristics'!$C:$C,0)))</f>
        <v/>
      </c>
    </row>
    <row r="1020" spans="1:18" s="345" customFormat="1" ht="20" customHeight="1">
      <c r="A1020" s="354" t="str">
        <f>IF(ISBLANK(INDEX('Policy Characteristics'!A:A,MATCH($C1020,'Policy Characteristics'!$C:$C,0))),"",INDEX('Policy Characteristics'!A:A,MATCH($C1020,'Policy Characteristics'!$C:$C,0)))</f>
        <v>Industry</v>
      </c>
      <c r="B1020" s="366" t="str">
        <f>IF(ISBLANK(INDEX('Policy Characteristics'!B:B,MATCH($C1020,'Policy Characteristics'!$C:$C,0))),"",INDEX('Policy Characteristics'!B:B,MATCH($C1020,'Policy Characteristics'!$C:$C,0)))</f>
        <v>Feedstock Shifting</v>
      </c>
      <c r="C1020" s="354" t="str">
        <f t="shared" si="44"/>
        <v>Fraction of Feedstock Shifted</v>
      </c>
      <c r="D1020" s="348" t="s">
        <v>810</v>
      </c>
      <c r="E1020" s="253" t="s">
        <v>855</v>
      </c>
      <c r="F1020" t="s">
        <v>811</v>
      </c>
      <c r="G1020" s="253" t="s">
        <v>856</v>
      </c>
      <c r="H1020" s="241">
        <v>2591</v>
      </c>
      <c r="I1020" s="367" t="s">
        <v>670</v>
      </c>
      <c r="J1020" s="368" t="str">
        <f>IF(ISBLANK(INDEX('Policy Characteristics'!D:D,MATCH($C1020,'Policy Characteristics'!$C:$C,0))),"",INDEX('Policy Characteristics'!D:D,MATCH($C1020,'Policy Characteristics'!$C:$C,0)))</f>
        <v>Feedstock Shifting</v>
      </c>
      <c r="K1020" s="354"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4" t="str">
        <f>IF(ISBLANK(INDEX('Policy Characteristics'!I:I,MATCH($C1020,'Policy Characteristics'!$C:$C,0))),"",INDEX('Policy Characteristics'!I:I,MATCH($C1020,'Policy Characteristics'!$C:$C,0)))</f>
        <v>% of potential achieved</v>
      </c>
      <c r="P1020" s="354"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4" t="str">
        <f>IF(ISBLANK(INDEX('Policy Characteristics'!K:K,MATCH($C1020,'Policy Characteristics'!$C:$C,0))),"",INDEX('Policy Characteristics'!K:K,MATCH($C1020,'Policy Characteristics'!$C:$C,0)))</f>
        <v/>
      </c>
      <c r="R1020" s="354" t="str">
        <f>IF(ISBLANK(INDEX('Policy Characteristics'!L:L,MATCH($C1020,'Policy Characteristics'!$C:$C,0))),"",INDEX('Policy Characteristics'!L:L,MATCH($C1020,'Policy Characteristics'!$C:$C,0)))</f>
        <v/>
      </c>
    </row>
    <row r="1021" spans="1:18" s="345" customFormat="1" ht="20" customHeight="1">
      <c r="A1021" s="354" t="str">
        <f>IF(ISBLANK(INDEX('Policy Characteristics'!A:A,MATCH($C1021,'Policy Characteristics'!$C:$C,0))),"",INDEX('Policy Characteristics'!A:A,MATCH($C1021,'Policy Characteristics'!$C:$C,0)))</f>
        <v>Industry</v>
      </c>
      <c r="B1021" s="366" t="str">
        <f>IF(ISBLANK(INDEX('Policy Characteristics'!B:B,MATCH($C1021,'Policy Characteristics'!$C:$C,0))),"",INDEX('Policy Characteristics'!B:B,MATCH($C1021,'Policy Characteristics'!$C:$C,0)))</f>
        <v>Feedstock Shifting</v>
      </c>
      <c r="C1021" s="354" t="str">
        <f t="shared" si="44"/>
        <v>Fraction of Feedstock Shifted</v>
      </c>
      <c r="D1021" s="348" t="s">
        <v>810</v>
      </c>
      <c r="E1021" s="253" t="s">
        <v>857</v>
      </c>
      <c r="F1021" t="s">
        <v>811</v>
      </c>
      <c r="G1021" s="253" t="s">
        <v>858</v>
      </c>
      <c r="H1021" s="241">
        <v>2592</v>
      </c>
      <c r="I1021" s="367" t="s">
        <v>670</v>
      </c>
      <c r="J1021" s="368" t="str">
        <f>IF(ISBLANK(INDEX('Policy Characteristics'!D:D,MATCH($C1021,'Policy Characteristics'!$C:$C,0))),"",INDEX('Policy Characteristics'!D:D,MATCH($C1021,'Policy Characteristics'!$C:$C,0)))</f>
        <v>Feedstock Shifting</v>
      </c>
      <c r="K1021" s="354"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4" t="str">
        <f>IF(ISBLANK(INDEX('Policy Characteristics'!I:I,MATCH($C1021,'Policy Characteristics'!$C:$C,0))),"",INDEX('Policy Characteristics'!I:I,MATCH($C1021,'Policy Characteristics'!$C:$C,0)))</f>
        <v>% of potential achieved</v>
      </c>
      <c r="P1021" s="354"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4" t="str">
        <f>IF(ISBLANK(INDEX('Policy Characteristics'!K:K,MATCH($C1021,'Policy Characteristics'!$C:$C,0))),"",INDEX('Policy Characteristics'!K:K,MATCH($C1021,'Policy Characteristics'!$C:$C,0)))</f>
        <v/>
      </c>
      <c r="R1021" s="354" t="str">
        <f>IF(ISBLANK(INDEX('Policy Characteristics'!L:L,MATCH($C1021,'Policy Characteristics'!$C:$C,0))),"",INDEX('Policy Characteristics'!L:L,MATCH($C1021,'Policy Characteristics'!$C:$C,0)))</f>
        <v/>
      </c>
    </row>
    <row r="1022" spans="1:18" s="345" customFormat="1" ht="20" customHeight="1">
      <c r="A1022" s="354" t="str">
        <f>IF(ISBLANK(INDEX('Policy Characteristics'!A:A,MATCH($C1022,'Policy Characteristics'!$C:$C,0))),"",INDEX('Policy Characteristics'!A:A,MATCH($C1022,'Policy Characteristics'!$C:$C,0)))</f>
        <v>Industry</v>
      </c>
      <c r="B1022" s="366" t="str">
        <f>IF(ISBLANK(INDEX('Policy Characteristics'!B:B,MATCH($C1022,'Policy Characteristics'!$C:$C,0))),"",INDEX('Policy Characteristics'!B:B,MATCH($C1022,'Policy Characteristics'!$C:$C,0)))</f>
        <v>Feedstock Shifting</v>
      </c>
      <c r="C1022" s="354" t="str">
        <f t="shared" si="44"/>
        <v>Fraction of Feedstock Shifted</v>
      </c>
      <c r="D1022" s="348" t="s">
        <v>810</v>
      </c>
      <c r="E1022" s="253" t="s">
        <v>859</v>
      </c>
      <c r="F1022" t="s">
        <v>811</v>
      </c>
      <c r="G1022" s="253" t="s">
        <v>860</v>
      </c>
      <c r="H1022" s="241">
        <v>2593</v>
      </c>
      <c r="I1022" s="367" t="s">
        <v>680</v>
      </c>
      <c r="J1022" s="368" t="str">
        <f>IF(ISBLANK(INDEX('Policy Characteristics'!D:D,MATCH($C1022,'Policy Characteristics'!$C:$C,0))),"",INDEX('Policy Characteristics'!D:D,MATCH($C1022,'Policy Characteristics'!$C:$C,0)))</f>
        <v>Feedstock Shifting</v>
      </c>
      <c r="K1022" s="354"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4" t="str">
        <f>IF(ISBLANK(INDEX('Policy Characteristics'!I:I,MATCH($C1022,'Policy Characteristics'!$C:$C,0))),"",INDEX('Policy Characteristics'!I:I,MATCH($C1022,'Policy Characteristics'!$C:$C,0)))</f>
        <v>% of potential achieved</v>
      </c>
      <c r="P1022" s="354"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4" t="str">
        <f>IF(ISBLANK(INDEX('Policy Characteristics'!K:K,MATCH($C1022,'Policy Characteristics'!$C:$C,0))),"",INDEX('Policy Characteristics'!K:K,MATCH($C1022,'Policy Characteristics'!$C:$C,0)))</f>
        <v/>
      </c>
      <c r="R1022" s="354" t="str">
        <f>IF(ISBLANK(INDEX('Policy Characteristics'!L:L,MATCH($C1022,'Policy Characteristics'!$C:$C,0))),"",INDEX('Policy Characteristics'!L:L,MATCH($C1022,'Policy Characteristics'!$C:$C,0)))</f>
        <v/>
      </c>
    </row>
    <row r="1023" spans="1:18" s="345" customFormat="1" ht="20" customHeight="1">
      <c r="A1023" s="354" t="str">
        <f>IF(ISBLANK(INDEX('Policy Characteristics'!A:A,MATCH($C1023,'Policy Characteristics'!$C:$C,0))),"",INDEX('Policy Characteristics'!A:A,MATCH($C1023,'Policy Characteristics'!$C:$C,0)))</f>
        <v>Industry</v>
      </c>
      <c r="B1023" s="366" t="str">
        <f>IF(ISBLANK(INDEX('Policy Characteristics'!B:B,MATCH($C1023,'Policy Characteristics'!$C:$C,0))),"",INDEX('Policy Characteristics'!B:B,MATCH($C1023,'Policy Characteristics'!$C:$C,0)))</f>
        <v>Feedstock Shifting</v>
      </c>
      <c r="C1023" s="354" t="str">
        <f t="shared" si="44"/>
        <v>Fraction of Feedstock Shifted</v>
      </c>
      <c r="D1023" s="348" t="s">
        <v>810</v>
      </c>
      <c r="E1023" s="253" t="s">
        <v>861</v>
      </c>
      <c r="F1023" t="s">
        <v>811</v>
      </c>
      <c r="G1023" s="253" t="s">
        <v>862</v>
      </c>
      <c r="H1023" s="241">
        <v>2594</v>
      </c>
      <c r="I1023" s="367" t="s">
        <v>680</v>
      </c>
      <c r="J1023" s="368" t="str">
        <f>IF(ISBLANK(INDEX('Policy Characteristics'!D:D,MATCH($C1023,'Policy Characteristics'!$C:$C,0))),"",INDEX('Policy Characteristics'!D:D,MATCH($C1023,'Policy Characteristics'!$C:$C,0)))</f>
        <v>Feedstock Shifting</v>
      </c>
      <c r="K1023" s="354"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4" t="str">
        <f>IF(ISBLANK(INDEX('Policy Characteristics'!I:I,MATCH($C1023,'Policy Characteristics'!$C:$C,0))),"",INDEX('Policy Characteristics'!I:I,MATCH($C1023,'Policy Characteristics'!$C:$C,0)))</f>
        <v>% of potential achieved</v>
      </c>
      <c r="P1023" s="354"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4" t="str">
        <f>IF(ISBLANK(INDEX('Policy Characteristics'!K:K,MATCH($C1023,'Policy Characteristics'!$C:$C,0))),"",INDEX('Policy Characteristics'!K:K,MATCH($C1023,'Policy Characteristics'!$C:$C,0)))</f>
        <v/>
      </c>
      <c r="R1023" s="354" t="str">
        <f>IF(ISBLANK(INDEX('Policy Characteristics'!L:L,MATCH($C1023,'Policy Characteristics'!$C:$C,0))),"",INDEX('Policy Characteristics'!L:L,MATCH($C1023,'Policy Characteristics'!$C:$C,0)))</f>
        <v/>
      </c>
    </row>
    <row r="1024" spans="1:18" s="345" customFormat="1" ht="20" customHeight="1">
      <c r="A1024" s="354" t="str">
        <f>IF(ISBLANK(INDEX('Policy Characteristics'!A:A,MATCH($C1024,'Policy Characteristics'!$C:$C,0))),"",INDEX('Policy Characteristics'!A:A,MATCH($C1024,'Policy Characteristics'!$C:$C,0)))</f>
        <v>Industry</v>
      </c>
      <c r="B1024" s="366" t="str">
        <f>IF(ISBLANK(INDEX('Policy Characteristics'!B:B,MATCH($C1024,'Policy Characteristics'!$C:$C,0))),"",INDEX('Policy Characteristics'!B:B,MATCH($C1024,'Policy Characteristics'!$C:$C,0)))</f>
        <v>Feedstock Shifting</v>
      </c>
      <c r="C1024" s="354" t="str">
        <f t="shared" si="44"/>
        <v>Fraction of Feedstock Shifted</v>
      </c>
      <c r="D1024" s="348" t="s">
        <v>810</v>
      </c>
      <c r="E1024" s="253" t="s">
        <v>863</v>
      </c>
      <c r="F1024" t="s">
        <v>811</v>
      </c>
      <c r="G1024" s="253" t="s">
        <v>864</v>
      </c>
      <c r="H1024" s="241">
        <v>2595</v>
      </c>
      <c r="I1024" s="367" t="s">
        <v>680</v>
      </c>
      <c r="J1024" s="368" t="str">
        <f>IF(ISBLANK(INDEX('Policy Characteristics'!D:D,MATCH($C1024,'Policy Characteristics'!$C:$C,0))),"",INDEX('Policy Characteristics'!D:D,MATCH($C1024,'Policy Characteristics'!$C:$C,0)))</f>
        <v>Feedstock Shifting</v>
      </c>
      <c r="K1024" s="354"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4" t="str">
        <f>IF(ISBLANK(INDEX('Policy Characteristics'!I:I,MATCH($C1024,'Policy Characteristics'!$C:$C,0))),"",INDEX('Policy Characteristics'!I:I,MATCH($C1024,'Policy Characteristics'!$C:$C,0)))</f>
        <v>% of potential achieved</v>
      </c>
      <c r="P1024" s="354"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4" t="str">
        <f>IF(ISBLANK(INDEX('Policy Characteristics'!K:K,MATCH($C1024,'Policy Characteristics'!$C:$C,0))),"",INDEX('Policy Characteristics'!K:K,MATCH($C1024,'Policy Characteristics'!$C:$C,0)))</f>
        <v/>
      </c>
      <c r="R1024" s="354" t="str">
        <f>IF(ISBLANK(INDEX('Policy Characteristics'!L:L,MATCH($C1024,'Policy Characteristics'!$C:$C,0))),"",INDEX('Policy Characteristics'!L:L,MATCH($C1024,'Policy Characteristics'!$C:$C,0)))</f>
        <v/>
      </c>
    </row>
    <row r="1025" spans="1:18" s="345" customFormat="1" ht="20" customHeight="1">
      <c r="A1025" s="354" t="str">
        <f>IF(ISBLANK(INDEX('Policy Characteristics'!A:A,MATCH($C1025,'Policy Characteristics'!$C:$C,0))),"",INDEX('Policy Characteristics'!A:A,MATCH($C1025,'Policy Characteristics'!$C:$C,0)))</f>
        <v>Industry</v>
      </c>
      <c r="B1025" s="366" t="str">
        <f>IF(ISBLANK(INDEX('Policy Characteristics'!B:B,MATCH($C1025,'Policy Characteristics'!$C:$C,0))),"",INDEX('Policy Characteristics'!B:B,MATCH($C1025,'Policy Characteristics'!$C:$C,0)))</f>
        <v>Feedstock Shifting</v>
      </c>
      <c r="C1025" s="354" t="str">
        <f t="shared" si="44"/>
        <v>Fraction of Feedstock Shifted</v>
      </c>
      <c r="D1025" s="348" t="s">
        <v>810</v>
      </c>
      <c r="E1025" s="253" t="s">
        <v>865</v>
      </c>
      <c r="F1025" t="s">
        <v>811</v>
      </c>
      <c r="G1025" s="253" t="s">
        <v>866</v>
      </c>
      <c r="H1025" s="241">
        <v>2596</v>
      </c>
      <c r="I1025" s="367" t="s">
        <v>680</v>
      </c>
      <c r="J1025" s="368" t="str">
        <f>IF(ISBLANK(INDEX('Policy Characteristics'!D:D,MATCH($C1025,'Policy Characteristics'!$C:$C,0))),"",INDEX('Policy Characteristics'!D:D,MATCH($C1025,'Policy Characteristics'!$C:$C,0)))</f>
        <v>Feedstock Shifting</v>
      </c>
      <c r="K1025" s="354"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4" t="str">
        <f>IF(ISBLANK(INDEX('Policy Characteristics'!I:I,MATCH($C1025,'Policy Characteristics'!$C:$C,0))),"",INDEX('Policy Characteristics'!I:I,MATCH($C1025,'Policy Characteristics'!$C:$C,0)))</f>
        <v>% of potential achieved</v>
      </c>
      <c r="P1025" s="354"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4" t="str">
        <f>IF(ISBLANK(INDEX('Policy Characteristics'!K:K,MATCH($C1025,'Policy Characteristics'!$C:$C,0))),"",INDEX('Policy Characteristics'!K:K,MATCH($C1025,'Policy Characteristics'!$C:$C,0)))</f>
        <v/>
      </c>
      <c r="R1025" s="354" t="str">
        <f>IF(ISBLANK(INDEX('Policy Characteristics'!L:L,MATCH($C1025,'Policy Characteristics'!$C:$C,0))),"",INDEX('Policy Characteristics'!L:L,MATCH($C1025,'Policy Characteristics'!$C:$C,0)))</f>
        <v/>
      </c>
    </row>
    <row r="1026" spans="1:18" s="345" customFormat="1" ht="20" customHeight="1">
      <c r="A1026" s="354" t="str">
        <f>IF(ISBLANK(INDEX('Policy Characteristics'!A:A,MATCH($C1026,'Policy Characteristics'!$C:$C,0))),"",INDEX('Policy Characteristics'!A:A,MATCH($C1026,'Policy Characteristics'!$C:$C,0)))</f>
        <v>Industry</v>
      </c>
      <c r="B1026" s="366" t="str">
        <f>IF(ISBLANK(INDEX('Policy Characteristics'!B:B,MATCH($C1026,'Policy Characteristics'!$C:$C,0))),"",INDEX('Policy Characteristics'!B:B,MATCH($C1026,'Policy Characteristics'!$C:$C,0)))</f>
        <v>Feedstock Shifting</v>
      </c>
      <c r="C1026" s="354" t="str">
        <f t="shared" si="44"/>
        <v>Fraction of Feedstock Shifted</v>
      </c>
      <c r="D1026" s="348" t="s">
        <v>810</v>
      </c>
      <c r="E1026" s="253" t="s">
        <v>867</v>
      </c>
      <c r="F1026" t="s">
        <v>811</v>
      </c>
      <c r="G1026" s="253" t="s">
        <v>868</v>
      </c>
      <c r="H1026" s="241">
        <v>2597</v>
      </c>
      <c r="I1026" s="367" t="s">
        <v>680</v>
      </c>
      <c r="J1026" s="368" t="str">
        <f>IF(ISBLANK(INDEX('Policy Characteristics'!D:D,MATCH($C1026,'Policy Characteristics'!$C:$C,0))),"",INDEX('Policy Characteristics'!D:D,MATCH($C1026,'Policy Characteristics'!$C:$C,0)))</f>
        <v>Feedstock Shifting</v>
      </c>
      <c r="K1026" s="354"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4" t="str">
        <f>IF(ISBLANK(INDEX('Policy Characteristics'!I:I,MATCH($C1026,'Policy Characteristics'!$C:$C,0))),"",INDEX('Policy Characteristics'!I:I,MATCH($C1026,'Policy Characteristics'!$C:$C,0)))</f>
        <v>% of potential achieved</v>
      </c>
      <c r="P1026" s="354"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4" t="str">
        <f>IF(ISBLANK(INDEX('Policy Characteristics'!K:K,MATCH($C1026,'Policy Characteristics'!$C:$C,0))),"",INDEX('Policy Characteristics'!K:K,MATCH($C1026,'Policy Characteristics'!$C:$C,0)))</f>
        <v/>
      </c>
      <c r="R1026" s="354" t="str">
        <f>IF(ISBLANK(INDEX('Policy Characteristics'!L:L,MATCH($C1026,'Policy Characteristics'!$C:$C,0))),"",INDEX('Policy Characteristics'!L:L,MATCH($C1026,'Policy Characteristics'!$C:$C,0)))</f>
        <v/>
      </c>
    </row>
    <row r="1027" spans="1:18" s="345" customFormat="1" ht="20" customHeight="1">
      <c r="A1027" s="354" t="str">
        <f>IF(ISBLANK(INDEX('Policy Characteristics'!A:A,MATCH($C1027,'Policy Characteristics'!$C:$C,0))),"",INDEX('Policy Characteristics'!A:A,MATCH($C1027,'Policy Characteristics'!$C:$C,0)))</f>
        <v>Industry</v>
      </c>
      <c r="B1027" s="366" t="str">
        <f>IF(ISBLANK(INDEX('Policy Characteristics'!B:B,MATCH($C1027,'Policy Characteristics'!$C:$C,0))),"",INDEX('Policy Characteristics'!B:B,MATCH($C1027,'Policy Characteristics'!$C:$C,0)))</f>
        <v>Feedstock Shifting</v>
      </c>
      <c r="C1027" s="354" t="str">
        <f t="shared" si="44"/>
        <v>Fraction of Feedstock Shifted</v>
      </c>
      <c r="D1027" s="348" t="s">
        <v>810</v>
      </c>
      <c r="E1027" s="253" t="s">
        <v>869</v>
      </c>
      <c r="F1027" t="s">
        <v>811</v>
      </c>
      <c r="G1027" s="253" t="s">
        <v>870</v>
      </c>
      <c r="H1027" s="241">
        <v>2598</v>
      </c>
      <c r="I1027" s="367" t="s">
        <v>680</v>
      </c>
      <c r="J1027" s="368" t="str">
        <f>IF(ISBLANK(INDEX('Policy Characteristics'!D:D,MATCH($C1027,'Policy Characteristics'!$C:$C,0))),"",INDEX('Policy Characteristics'!D:D,MATCH($C1027,'Policy Characteristics'!$C:$C,0)))</f>
        <v>Feedstock Shifting</v>
      </c>
      <c r="K1027" s="354"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4" t="str">
        <f>IF(ISBLANK(INDEX('Policy Characteristics'!I:I,MATCH($C1027,'Policy Characteristics'!$C:$C,0))),"",INDEX('Policy Characteristics'!I:I,MATCH($C1027,'Policy Characteristics'!$C:$C,0)))</f>
        <v>% of potential achieved</v>
      </c>
      <c r="P1027" s="354"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4" t="str">
        <f>IF(ISBLANK(INDEX('Policy Characteristics'!K:K,MATCH($C1027,'Policy Characteristics'!$C:$C,0))),"",INDEX('Policy Characteristics'!K:K,MATCH($C1027,'Policy Characteristics'!$C:$C,0)))</f>
        <v/>
      </c>
      <c r="R1027" s="354" t="str">
        <f>IF(ISBLANK(INDEX('Policy Characteristics'!L:L,MATCH($C1027,'Policy Characteristics'!$C:$C,0))),"",INDEX('Policy Characteristics'!L:L,MATCH($C1027,'Policy Characteristics'!$C:$C,0)))</f>
        <v/>
      </c>
    </row>
    <row r="1028" spans="1:18" s="345" customFormat="1" ht="20" customHeight="1">
      <c r="A1028" s="354" t="str">
        <f>IF(ISBLANK(INDEX('Policy Characteristics'!A:A,MATCH($C1028,'Policy Characteristics'!$C:$C,0))),"",INDEX('Policy Characteristics'!A:A,MATCH($C1028,'Policy Characteristics'!$C:$C,0)))</f>
        <v>Industry</v>
      </c>
      <c r="B1028" s="366" t="str">
        <f>IF(ISBLANK(INDEX('Policy Characteristics'!B:B,MATCH($C1028,'Policy Characteristics'!$C:$C,0))),"",INDEX('Policy Characteristics'!B:B,MATCH($C1028,'Policy Characteristics'!$C:$C,0)))</f>
        <v>Feedstock Shifting</v>
      </c>
      <c r="C1028" s="354" t="str">
        <f t="shared" si="44"/>
        <v>Fraction of Feedstock Shifted</v>
      </c>
      <c r="D1028" s="348" t="s">
        <v>810</v>
      </c>
      <c r="E1028" s="253" t="s">
        <v>871</v>
      </c>
      <c r="F1028" t="s">
        <v>811</v>
      </c>
      <c r="G1028" s="253" t="s">
        <v>872</v>
      </c>
      <c r="H1028" s="241">
        <v>2599</v>
      </c>
      <c r="I1028" s="367" t="s">
        <v>680</v>
      </c>
      <c r="J1028" s="368" t="str">
        <f>IF(ISBLANK(INDEX('Policy Characteristics'!D:D,MATCH($C1028,'Policy Characteristics'!$C:$C,0))),"",INDEX('Policy Characteristics'!D:D,MATCH($C1028,'Policy Characteristics'!$C:$C,0)))</f>
        <v>Feedstock Shifting</v>
      </c>
      <c r="K1028" s="354"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4" t="str">
        <f>IF(ISBLANK(INDEX('Policy Characteristics'!I:I,MATCH($C1028,'Policy Characteristics'!$C:$C,0))),"",INDEX('Policy Characteristics'!I:I,MATCH($C1028,'Policy Characteristics'!$C:$C,0)))</f>
        <v>% of potential achieved</v>
      </c>
      <c r="P1028" s="354"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4" t="str">
        <f>IF(ISBLANK(INDEX('Policy Characteristics'!K:K,MATCH($C1028,'Policy Characteristics'!$C:$C,0))),"",INDEX('Policy Characteristics'!K:K,MATCH($C1028,'Policy Characteristics'!$C:$C,0)))</f>
        <v/>
      </c>
      <c r="R1028" s="354" t="str">
        <f>IF(ISBLANK(INDEX('Policy Characteristics'!L:L,MATCH($C1028,'Policy Characteristics'!$C:$C,0))),"",INDEX('Policy Characteristics'!L:L,MATCH($C1028,'Policy Characteristics'!$C:$C,0)))</f>
        <v/>
      </c>
    </row>
    <row r="1029" spans="1:18" s="345" customFormat="1" ht="20" customHeight="1">
      <c r="A1029" s="354" t="str">
        <f>IF(ISBLANK(INDEX('Policy Characteristics'!A:A,MATCH($C1029,'Policy Characteristics'!$C:$C,0))),"",INDEX('Policy Characteristics'!A:A,MATCH($C1029,'Policy Characteristics'!$C:$C,0)))</f>
        <v>Industry</v>
      </c>
      <c r="B1029" s="366" t="str">
        <f>IF(ISBLANK(INDEX('Policy Characteristics'!B:B,MATCH($C1029,'Policy Characteristics'!$C:$C,0))),"",INDEX('Policy Characteristics'!B:B,MATCH($C1029,'Policy Characteristics'!$C:$C,0)))</f>
        <v>Feedstock Shifting</v>
      </c>
      <c r="C1029" s="354" t="str">
        <f t="shared" si="44"/>
        <v>Fraction of Feedstock Shifted</v>
      </c>
      <c r="D1029" s="348" t="s">
        <v>812</v>
      </c>
      <c r="E1029" s="253" t="s">
        <v>853</v>
      </c>
      <c r="F1029" t="s">
        <v>813</v>
      </c>
      <c r="G1029" s="253" t="s">
        <v>854</v>
      </c>
      <c r="H1029" s="241">
        <v>2600</v>
      </c>
      <c r="I1029" s="367" t="s">
        <v>680</v>
      </c>
      <c r="J1029" s="368" t="str">
        <f>IF(ISBLANK(INDEX('Policy Characteristics'!D:D,MATCH($C1029,'Policy Characteristics'!$C:$C,0))),"",INDEX('Policy Characteristics'!D:D,MATCH($C1029,'Policy Characteristics'!$C:$C,0)))</f>
        <v>Feedstock Shifting</v>
      </c>
      <c r="K1029" s="354"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4" t="str">
        <f>IF(ISBLANK(INDEX('Policy Characteristics'!I:I,MATCH($C1029,'Policy Characteristics'!$C:$C,0))),"",INDEX('Policy Characteristics'!I:I,MATCH($C1029,'Policy Characteristics'!$C:$C,0)))</f>
        <v>% of potential achieved</v>
      </c>
      <c r="P1029" s="354"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4" t="str">
        <f>IF(ISBLANK(INDEX('Policy Characteristics'!K:K,MATCH($C1029,'Policy Characteristics'!$C:$C,0))),"",INDEX('Policy Characteristics'!K:K,MATCH($C1029,'Policy Characteristics'!$C:$C,0)))</f>
        <v/>
      </c>
      <c r="R1029" s="354" t="str">
        <f>IF(ISBLANK(INDEX('Policy Characteristics'!L:L,MATCH($C1029,'Policy Characteristics'!$C:$C,0))),"",INDEX('Policy Characteristics'!L:L,MATCH($C1029,'Policy Characteristics'!$C:$C,0)))</f>
        <v/>
      </c>
    </row>
    <row r="1030" spans="1:18" s="345" customFormat="1" ht="20" customHeight="1">
      <c r="A1030" s="354" t="str">
        <f>IF(ISBLANK(INDEX('Policy Characteristics'!A:A,MATCH($C1030,'Policy Characteristics'!$C:$C,0))),"",INDEX('Policy Characteristics'!A:A,MATCH($C1030,'Policy Characteristics'!$C:$C,0)))</f>
        <v>Industry</v>
      </c>
      <c r="B1030" s="366" t="str">
        <f>IF(ISBLANK(INDEX('Policy Characteristics'!B:B,MATCH($C1030,'Policy Characteristics'!$C:$C,0))),"",INDEX('Policy Characteristics'!B:B,MATCH($C1030,'Policy Characteristics'!$C:$C,0)))</f>
        <v>Feedstock Shifting</v>
      </c>
      <c r="C1030" s="354" t="str">
        <f t="shared" si="44"/>
        <v>Fraction of Feedstock Shifted</v>
      </c>
      <c r="D1030" s="348" t="s">
        <v>812</v>
      </c>
      <c r="E1030" s="253" t="s">
        <v>855</v>
      </c>
      <c r="F1030" t="s">
        <v>813</v>
      </c>
      <c r="G1030" s="253" t="s">
        <v>856</v>
      </c>
      <c r="H1030" s="241">
        <v>2601</v>
      </c>
      <c r="I1030" s="367" t="s">
        <v>680</v>
      </c>
      <c r="J1030" s="368" t="str">
        <f>IF(ISBLANK(INDEX('Policy Characteristics'!D:D,MATCH($C1030,'Policy Characteristics'!$C:$C,0))),"",INDEX('Policy Characteristics'!D:D,MATCH($C1030,'Policy Characteristics'!$C:$C,0)))</f>
        <v>Feedstock Shifting</v>
      </c>
      <c r="K1030" s="354"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4" t="str">
        <f>IF(ISBLANK(INDEX('Policy Characteristics'!I:I,MATCH($C1030,'Policy Characteristics'!$C:$C,0))),"",INDEX('Policy Characteristics'!I:I,MATCH($C1030,'Policy Characteristics'!$C:$C,0)))</f>
        <v>% of potential achieved</v>
      </c>
      <c r="P1030" s="354"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4" t="str">
        <f>IF(ISBLANK(INDEX('Policy Characteristics'!K:K,MATCH($C1030,'Policy Characteristics'!$C:$C,0))),"",INDEX('Policy Characteristics'!K:K,MATCH($C1030,'Policy Characteristics'!$C:$C,0)))</f>
        <v/>
      </c>
      <c r="R1030" s="354" t="str">
        <f>IF(ISBLANK(INDEX('Policy Characteristics'!L:L,MATCH($C1030,'Policy Characteristics'!$C:$C,0))),"",INDEX('Policy Characteristics'!L:L,MATCH($C1030,'Policy Characteristics'!$C:$C,0)))</f>
        <v/>
      </c>
    </row>
    <row r="1031" spans="1:18" s="345" customFormat="1" ht="20" customHeight="1">
      <c r="A1031" s="354" t="str">
        <f>IF(ISBLANK(INDEX('Policy Characteristics'!A:A,MATCH($C1031,'Policy Characteristics'!$C:$C,0))),"",INDEX('Policy Characteristics'!A:A,MATCH($C1031,'Policy Characteristics'!$C:$C,0)))</f>
        <v>Industry</v>
      </c>
      <c r="B1031" s="366" t="str">
        <f>IF(ISBLANK(INDEX('Policy Characteristics'!B:B,MATCH($C1031,'Policy Characteristics'!$C:$C,0))),"",INDEX('Policy Characteristics'!B:B,MATCH($C1031,'Policy Characteristics'!$C:$C,0)))</f>
        <v>Feedstock Shifting</v>
      </c>
      <c r="C1031" s="354" t="str">
        <f t="shared" si="44"/>
        <v>Fraction of Feedstock Shifted</v>
      </c>
      <c r="D1031" s="348" t="s">
        <v>812</v>
      </c>
      <c r="E1031" s="253" t="s">
        <v>857</v>
      </c>
      <c r="F1031" t="s">
        <v>813</v>
      </c>
      <c r="G1031" s="253" t="s">
        <v>858</v>
      </c>
      <c r="H1031" s="241">
        <v>2602</v>
      </c>
      <c r="I1031" s="367" t="s">
        <v>680</v>
      </c>
      <c r="J1031" s="368" t="str">
        <f>IF(ISBLANK(INDEX('Policy Characteristics'!D:D,MATCH($C1031,'Policy Characteristics'!$C:$C,0))),"",INDEX('Policy Characteristics'!D:D,MATCH($C1031,'Policy Characteristics'!$C:$C,0)))</f>
        <v>Feedstock Shifting</v>
      </c>
      <c r="K1031" s="354"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4" t="str">
        <f>IF(ISBLANK(INDEX('Policy Characteristics'!I:I,MATCH($C1031,'Policy Characteristics'!$C:$C,0))),"",INDEX('Policy Characteristics'!I:I,MATCH($C1031,'Policy Characteristics'!$C:$C,0)))</f>
        <v>% of potential achieved</v>
      </c>
      <c r="P1031" s="354"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4" t="str">
        <f>IF(ISBLANK(INDEX('Policy Characteristics'!K:K,MATCH($C1031,'Policy Characteristics'!$C:$C,0))),"",INDEX('Policy Characteristics'!K:K,MATCH($C1031,'Policy Characteristics'!$C:$C,0)))</f>
        <v/>
      </c>
      <c r="R1031" s="354" t="str">
        <f>IF(ISBLANK(INDEX('Policy Characteristics'!L:L,MATCH($C1031,'Policy Characteristics'!$C:$C,0))),"",INDEX('Policy Characteristics'!L:L,MATCH($C1031,'Policy Characteristics'!$C:$C,0)))</f>
        <v/>
      </c>
    </row>
    <row r="1032" spans="1:18" s="345" customFormat="1" ht="20" customHeight="1">
      <c r="A1032" s="354" t="str">
        <f>IF(ISBLANK(INDEX('Policy Characteristics'!A:A,MATCH($C1032,'Policy Characteristics'!$C:$C,0))),"",INDEX('Policy Characteristics'!A:A,MATCH($C1032,'Policy Characteristics'!$C:$C,0)))</f>
        <v>Industry</v>
      </c>
      <c r="B1032" s="366" t="str">
        <f>IF(ISBLANK(INDEX('Policy Characteristics'!B:B,MATCH($C1032,'Policy Characteristics'!$C:$C,0))),"",INDEX('Policy Characteristics'!B:B,MATCH($C1032,'Policy Characteristics'!$C:$C,0)))</f>
        <v>Feedstock Shifting</v>
      </c>
      <c r="C1032" s="354" t="str">
        <f t="shared" si="44"/>
        <v>Fraction of Feedstock Shifted</v>
      </c>
      <c r="D1032" s="348" t="s">
        <v>812</v>
      </c>
      <c r="E1032" s="253" t="s">
        <v>859</v>
      </c>
      <c r="F1032" t="s">
        <v>813</v>
      </c>
      <c r="G1032" s="253" t="s">
        <v>860</v>
      </c>
      <c r="H1032" s="241">
        <v>2603</v>
      </c>
      <c r="I1032" s="367" t="s">
        <v>680</v>
      </c>
      <c r="J1032" s="368" t="str">
        <f>IF(ISBLANK(INDEX('Policy Characteristics'!D:D,MATCH($C1032,'Policy Characteristics'!$C:$C,0))),"",INDEX('Policy Characteristics'!D:D,MATCH($C1032,'Policy Characteristics'!$C:$C,0)))</f>
        <v>Feedstock Shifting</v>
      </c>
      <c r="K1032" s="354"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4" t="str">
        <f>IF(ISBLANK(INDEX('Policy Characteristics'!I:I,MATCH($C1032,'Policy Characteristics'!$C:$C,0))),"",INDEX('Policy Characteristics'!I:I,MATCH($C1032,'Policy Characteristics'!$C:$C,0)))</f>
        <v>% of potential achieved</v>
      </c>
      <c r="P1032" s="354"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4" t="str">
        <f>IF(ISBLANK(INDEX('Policy Characteristics'!K:K,MATCH($C1032,'Policy Characteristics'!$C:$C,0))),"",INDEX('Policy Characteristics'!K:K,MATCH($C1032,'Policy Characteristics'!$C:$C,0)))</f>
        <v/>
      </c>
      <c r="R1032" s="354" t="str">
        <f>IF(ISBLANK(INDEX('Policy Characteristics'!L:L,MATCH($C1032,'Policy Characteristics'!$C:$C,0))),"",INDEX('Policy Characteristics'!L:L,MATCH($C1032,'Policy Characteristics'!$C:$C,0)))</f>
        <v/>
      </c>
    </row>
    <row r="1033" spans="1:18" s="345" customFormat="1" ht="20" customHeight="1">
      <c r="A1033" s="354" t="str">
        <f>IF(ISBLANK(INDEX('Policy Characteristics'!A:A,MATCH($C1033,'Policy Characteristics'!$C:$C,0))),"",INDEX('Policy Characteristics'!A:A,MATCH($C1033,'Policy Characteristics'!$C:$C,0)))</f>
        <v>Industry</v>
      </c>
      <c r="B1033" s="366" t="str">
        <f>IF(ISBLANK(INDEX('Policy Characteristics'!B:B,MATCH($C1033,'Policy Characteristics'!$C:$C,0))),"",INDEX('Policy Characteristics'!B:B,MATCH($C1033,'Policy Characteristics'!$C:$C,0)))</f>
        <v>Feedstock Shifting</v>
      </c>
      <c r="C1033" s="354" t="str">
        <f t="shared" si="44"/>
        <v>Fraction of Feedstock Shifted</v>
      </c>
      <c r="D1033" s="348" t="s">
        <v>812</v>
      </c>
      <c r="E1033" s="253" t="s">
        <v>861</v>
      </c>
      <c r="F1033" t="s">
        <v>813</v>
      </c>
      <c r="G1033" s="253" t="s">
        <v>862</v>
      </c>
      <c r="H1033" s="241">
        <v>2604</v>
      </c>
      <c r="I1033" s="367" t="s">
        <v>680</v>
      </c>
      <c r="J1033" s="368" t="str">
        <f>IF(ISBLANK(INDEX('Policy Characteristics'!D:D,MATCH($C1033,'Policy Characteristics'!$C:$C,0))),"",INDEX('Policy Characteristics'!D:D,MATCH($C1033,'Policy Characteristics'!$C:$C,0)))</f>
        <v>Feedstock Shifting</v>
      </c>
      <c r="K1033" s="354"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4" t="str">
        <f>IF(ISBLANK(INDEX('Policy Characteristics'!I:I,MATCH($C1033,'Policy Characteristics'!$C:$C,0))),"",INDEX('Policy Characteristics'!I:I,MATCH($C1033,'Policy Characteristics'!$C:$C,0)))</f>
        <v>% of potential achieved</v>
      </c>
      <c r="P1033" s="354"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4" t="str">
        <f>IF(ISBLANK(INDEX('Policy Characteristics'!K:K,MATCH($C1033,'Policy Characteristics'!$C:$C,0))),"",INDEX('Policy Characteristics'!K:K,MATCH($C1033,'Policy Characteristics'!$C:$C,0)))</f>
        <v/>
      </c>
      <c r="R1033" s="354" t="str">
        <f>IF(ISBLANK(INDEX('Policy Characteristics'!L:L,MATCH($C1033,'Policy Characteristics'!$C:$C,0))),"",INDEX('Policy Characteristics'!L:L,MATCH($C1033,'Policy Characteristics'!$C:$C,0)))</f>
        <v/>
      </c>
    </row>
    <row r="1034" spans="1:18" s="345" customFormat="1" ht="20" customHeight="1">
      <c r="A1034" s="354" t="str">
        <f>IF(ISBLANK(INDEX('Policy Characteristics'!A:A,MATCH($C1034,'Policy Characteristics'!$C:$C,0))),"",INDEX('Policy Characteristics'!A:A,MATCH($C1034,'Policy Characteristics'!$C:$C,0)))</f>
        <v>Industry</v>
      </c>
      <c r="B1034" s="366" t="str">
        <f>IF(ISBLANK(INDEX('Policy Characteristics'!B:B,MATCH($C1034,'Policy Characteristics'!$C:$C,0))),"",INDEX('Policy Characteristics'!B:B,MATCH($C1034,'Policy Characteristics'!$C:$C,0)))</f>
        <v>Feedstock Shifting</v>
      </c>
      <c r="C1034" s="354" t="str">
        <f t="shared" si="44"/>
        <v>Fraction of Feedstock Shifted</v>
      </c>
      <c r="D1034" s="348" t="s">
        <v>812</v>
      </c>
      <c r="E1034" s="253" t="s">
        <v>863</v>
      </c>
      <c r="F1034" t="s">
        <v>813</v>
      </c>
      <c r="G1034" s="253" t="s">
        <v>864</v>
      </c>
      <c r="H1034" s="241">
        <v>2605</v>
      </c>
      <c r="I1034" s="367" t="s">
        <v>680</v>
      </c>
      <c r="J1034" s="368" t="str">
        <f>IF(ISBLANK(INDEX('Policy Characteristics'!D:D,MATCH($C1034,'Policy Characteristics'!$C:$C,0))),"",INDEX('Policy Characteristics'!D:D,MATCH($C1034,'Policy Characteristics'!$C:$C,0)))</f>
        <v>Feedstock Shifting</v>
      </c>
      <c r="K1034" s="354"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4" t="str">
        <f>IF(ISBLANK(INDEX('Policy Characteristics'!I:I,MATCH($C1034,'Policy Characteristics'!$C:$C,0))),"",INDEX('Policy Characteristics'!I:I,MATCH($C1034,'Policy Characteristics'!$C:$C,0)))</f>
        <v>% of potential achieved</v>
      </c>
      <c r="P1034" s="354"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4" t="str">
        <f>IF(ISBLANK(INDEX('Policy Characteristics'!K:K,MATCH($C1034,'Policy Characteristics'!$C:$C,0))),"",INDEX('Policy Characteristics'!K:K,MATCH($C1034,'Policy Characteristics'!$C:$C,0)))</f>
        <v/>
      </c>
      <c r="R1034" s="354" t="str">
        <f>IF(ISBLANK(INDEX('Policy Characteristics'!L:L,MATCH($C1034,'Policy Characteristics'!$C:$C,0))),"",INDEX('Policy Characteristics'!L:L,MATCH($C1034,'Policy Characteristics'!$C:$C,0)))</f>
        <v/>
      </c>
    </row>
    <row r="1035" spans="1:18" s="345" customFormat="1" ht="20" customHeight="1">
      <c r="A1035" s="354" t="str">
        <f>IF(ISBLANK(INDEX('Policy Characteristics'!A:A,MATCH($C1035,'Policy Characteristics'!$C:$C,0))),"",INDEX('Policy Characteristics'!A:A,MATCH($C1035,'Policy Characteristics'!$C:$C,0)))</f>
        <v>Industry</v>
      </c>
      <c r="B1035" s="366" t="str">
        <f>IF(ISBLANK(INDEX('Policy Characteristics'!B:B,MATCH($C1035,'Policy Characteristics'!$C:$C,0))),"",INDEX('Policy Characteristics'!B:B,MATCH($C1035,'Policy Characteristics'!$C:$C,0)))</f>
        <v>Feedstock Shifting</v>
      </c>
      <c r="C1035" s="354" t="str">
        <f t="shared" si="44"/>
        <v>Fraction of Feedstock Shifted</v>
      </c>
      <c r="D1035" s="348" t="s">
        <v>812</v>
      </c>
      <c r="E1035" s="253" t="s">
        <v>865</v>
      </c>
      <c r="F1035" t="s">
        <v>813</v>
      </c>
      <c r="G1035" s="253" t="s">
        <v>866</v>
      </c>
      <c r="H1035" s="241">
        <v>2606</v>
      </c>
      <c r="I1035" s="367" t="s">
        <v>680</v>
      </c>
      <c r="J1035" s="368" t="str">
        <f>IF(ISBLANK(INDEX('Policy Characteristics'!D:D,MATCH($C1035,'Policy Characteristics'!$C:$C,0))),"",INDEX('Policy Characteristics'!D:D,MATCH($C1035,'Policy Characteristics'!$C:$C,0)))</f>
        <v>Feedstock Shifting</v>
      </c>
      <c r="K1035" s="354"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4" t="str">
        <f>IF(ISBLANK(INDEX('Policy Characteristics'!I:I,MATCH($C1035,'Policy Characteristics'!$C:$C,0))),"",INDEX('Policy Characteristics'!I:I,MATCH($C1035,'Policy Characteristics'!$C:$C,0)))</f>
        <v>% of potential achieved</v>
      </c>
      <c r="P1035" s="354"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4" t="str">
        <f>IF(ISBLANK(INDEX('Policy Characteristics'!K:K,MATCH($C1035,'Policy Characteristics'!$C:$C,0))),"",INDEX('Policy Characteristics'!K:K,MATCH($C1035,'Policy Characteristics'!$C:$C,0)))</f>
        <v/>
      </c>
      <c r="R1035" s="354" t="str">
        <f>IF(ISBLANK(INDEX('Policy Characteristics'!L:L,MATCH($C1035,'Policy Characteristics'!$C:$C,0))),"",INDEX('Policy Characteristics'!L:L,MATCH($C1035,'Policy Characteristics'!$C:$C,0)))</f>
        <v/>
      </c>
    </row>
    <row r="1036" spans="1:18" s="345" customFormat="1" ht="20" customHeight="1">
      <c r="A1036" s="354" t="str">
        <f>IF(ISBLANK(INDEX('Policy Characteristics'!A:A,MATCH($C1036,'Policy Characteristics'!$C:$C,0))),"",INDEX('Policy Characteristics'!A:A,MATCH($C1036,'Policy Characteristics'!$C:$C,0)))</f>
        <v>Industry</v>
      </c>
      <c r="B1036" s="366" t="str">
        <f>IF(ISBLANK(INDEX('Policy Characteristics'!B:B,MATCH($C1036,'Policy Characteristics'!$C:$C,0))),"",INDEX('Policy Characteristics'!B:B,MATCH($C1036,'Policy Characteristics'!$C:$C,0)))</f>
        <v>Feedstock Shifting</v>
      </c>
      <c r="C1036" s="354" t="str">
        <f t="shared" si="44"/>
        <v>Fraction of Feedstock Shifted</v>
      </c>
      <c r="D1036" s="348" t="s">
        <v>812</v>
      </c>
      <c r="E1036" s="253" t="s">
        <v>867</v>
      </c>
      <c r="F1036" t="s">
        <v>813</v>
      </c>
      <c r="G1036" s="253" t="s">
        <v>868</v>
      </c>
      <c r="H1036" s="241">
        <v>2607</v>
      </c>
      <c r="I1036" s="367" t="s">
        <v>680</v>
      </c>
      <c r="J1036" s="368" t="str">
        <f>IF(ISBLANK(INDEX('Policy Characteristics'!D:D,MATCH($C1036,'Policy Characteristics'!$C:$C,0))),"",INDEX('Policy Characteristics'!D:D,MATCH($C1036,'Policy Characteristics'!$C:$C,0)))</f>
        <v>Feedstock Shifting</v>
      </c>
      <c r="K1036" s="354"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4" t="str">
        <f>IF(ISBLANK(INDEX('Policy Characteristics'!I:I,MATCH($C1036,'Policy Characteristics'!$C:$C,0))),"",INDEX('Policy Characteristics'!I:I,MATCH($C1036,'Policy Characteristics'!$C:$C,0)))</f>
        <v>% of potential achieved</v>
      </c>
      <c r="P1036" s="354"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4" t="str">
        <f>IF(ISBLANK(INDEX('Policy Characteristics'!K:K,MATCH($C1036,'Policy Characteristics'!$C:$C,0))),"",INDEX('Policy Characteristics'!K:K,MATCH($C1036,'Policy Characteristics'!$C:$C,0)))</f>
        <v/>
      </c>
      <c r="R1036" s="354" t="str">
        <f>IF(ISBLANK(INDEX('Policy Characteristics'!L:L,MATCH($C1036,'Policy Characteristics'!$C:$C,0))),"",INDEX('Policy Characteristics'!L:L,MATCH($C1036,'Policy Characteristics'!$C:$C,0)))</f>
        <v/>
      </c>
    </row>
    <row r="1037" spans="1:18" s="345" customFormat="1" ht="20" customHeight="1">
      <c r="A1037" s="354" t="str">
        <f>IF(ISBLANK(INDEX('Policy Characteristics'!A:A,MATCH($C1037,'Policy Characteristics'!$C:$C,0))),"",INDEX('Policy Characteristics'!A:A,MATCH($C1037,'Policy Characteristics'!$C:$C,0)))</f>
        <v>Industry</v>
      </c>
      <c r="B1037" s="366" t="str">
        <f>IF(ISBLANK(INDEX('Policy Characteristics'!B:B,MATCH($C1037,'Policy Characteristics'!$C:$C,0))),"",INDEX('Policy Characteristics'!B:B,MATCH($C1037,'Policy Characteristics'!$C:$C,0)))</f>
        <v>Feedstock Shifting</v>
      </c>
      <c r="C1037" s="354" t="str">
        <f t="shared" si="44"/>
        <v>Fraction of Feedstock Shifted</v>
      </c>
      <c r="D1037" s="348" t="s">
        <v>812</v>
      </c>
      <c r="E1037" s="253" t="s">
        <v>869</v>
      </c>
      <c r="F1037" t="s">
        <v>813</v>
      </c>
      <c r="G1037" s="253" t="s">
        <v>870</v>
      </c>
      <c r="H1037" s="241">
        <v>2608</v>
      </c>
      <c r="I1037" s="367" t="s">
        <v>680</v>
      </c>
      <c r="J1037" s="368" t="str">
        <f>IF(ISBLANK(INDEX('Policy Characteristics'!D:D,MATCH($C1037,'Policy Characteristics'!$C:$C,0))),"",INDEX('Policy Characteristics'!D:D,MATCH($C1037,'Policy Characteristics'!$C:$C,0)))</f>
        <v>Feedstock Shifting</v>
      </c>
      <c r="K1037" s="354"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4" t="str">
        <f>IF(ISBLANK(INDEX('Policy Characteristics'!I:I,MATCH($C1037,'Policy Characteristics'!$C:$C,0))),"",INDEX('Policy Characteristics'!I:I,MATCH($C1037,'Policy Characteristics'!$C:$C,0)))</f>
        <v>% of potential achieved</v>
      </c>
      <c r="P1037" s="354"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4" t="str">
        <f>IF(ISBLANK(INDEX('Policy Characteristics'!K:K,MATCH($C1037,'Policy Characteristics'!$C:$C,0))),"",INDEX('Policy Characteristics'!K:K,MATCH($C1037,'Policy Characteristics'!$C:$C,0)))</f>
        <v/>
      </c>
      <c r="R1037" s="354" t="str">
        <f>IF(ISBLANK(INDEX('Policy Characteristics'!L:L,MATCH($C1037,'Policy Characteristics'!$C:$C,0))),"",INDEX('Policy Characteristics'!L:L,MATCH($C1037,'Policy Characteristics'!$C:$C,0)))</f>
        <v/>
      </c>
    </row>
    <row r="1038" spans="1:18" s="345" customFormat="1" ht="20" customHeight="1">
      <c r="A1038" s="354" t="str">
        <f>IF(ISBLANK(INDEX('Policy Characteristics'!A:A,MATCH($C1038,'Policy Characteristics'!$C:$C,0))),"",INDEX('Policy Characteristics'!A:A,MATCH($C1038,'Policy Characteristics'!$C:$C,0)))</f>
        <v>Industry</v>
      </c>
      <c r="B1038" s="366" t="str">
        <f>IF(ISBLANK(INDEX('Policy Characteristics'!B:B,MATCH($C1038,'Policy Characteristics'!$C:$C,0))),"",INDEX('Policy Characteristics'!B:B,MATCH($C1038,'Policy Characteristics'!$C:$C,0)))</f>
        <v>Feedstock Shifting</v>
      </c>
      <c r="C1038" s="354" t="str">
        <f t="shared" si="44"/>
        <v>Fraction of Feedstock Shifted</v>
      </c>
      <c r="D1038" s="348" t="s">
        <v>812</v>
      </c>
      <c r="E1038" s="253" t="s">
        <v>871</v>
      </c>
      <c r="F1038" t="s">
        <v>813</v>
      </c>
      <c r="G1038" s="253" t="s">
        <v>872</v>
      </c>
      <c r="H1038" s="241">
        <v>2609</v>
      </c>
      <c r="I1038" s="367" t="s">
        <v>680</v>
      </c>
      <c r="J1038" s="368" t="str">
        <f>IF(ISBLANK(INDEX('Policy Characteristics'!D:D,MATCH($C1038,'Policy Characteristics'!$C:$C,0))),"",INDEX('Policy Characteristics'!D:D,MATCH($C1038,'Policy Characteristics'!$C:$C,0)))</f>
        <v>Feedstock Shifting</v>
      </c>
      <c r="K1038" s="354"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4" t="str">
        <f>IF(ISBLANK(INDEX('Policy Characteristics'!I:I,MATCH($C1038,'Policy Characteristics'!$C:$C,0))),"",INDEX('Policy Characteristics'!I:I,MATCH($C1038,'Policy Characteristics'!$C:$C,0)))</f>
        <v>% of potential achieved</v>
      </c>
      <c r="P1038" s="354"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4" t="str">
        <f>IF(ISBLANK(INDEX('Policy Characteristics'!K:K,MATCH($C1038,'Policy Characteristics'!$C:$C,0))),"",INDEX('Policy Characteristics'!K:K,MATCH($C1038,'Policy Characteristics'!$C:$C,0)))</f>
        <v/>
      </c>
      <c r="R1038" s="354" t="str">
        <f>IF(ISBLANK(INDEX('Policy Characteristics'!L:L,MATCH($C1038,'Policy Characteristics'!$C:$C,0))),"",INDEX('Policy Characteristics'!L:L,MATCH($C1038,'Policy Characteristics'!$C:$C,0)))</f>
        <v/>
      </c>
    </row>
    <row r="1039" spans="1:18" s="345" customFormat="1" ht="20" customHeight="1">
      <c r="A1039" s="354" t="str">
        <f>IF(ISBLANK(INDEX('Policy Characteristics'!A:A,MATCH($C1039,'Policy Characteristics'!$C:$C,0))),"",INDEX('Policy Characteristics'!A:A,MATCH($C1039,'Policy Characteristics'!$C:$C,0)))</f>
        <v>Industry</v>
      </c>
      <c r="B1039" s="366" t="str">
        <f>IF(ISBLANK(INDEX('Policy Characteristics'!B:B,MATCH($C1039,'Policy Characteristics'!$C:$C,0))),"",INDEX('Policy Characteristics'!B:B,MATCH($C1039,'Policy Characteristics'!$C:$C,0)))</f>
        <v>Feedstock Shifting</v>
      </c>
      <c r="C1039" s="354" t="str">
        <f t="shared" si="44"/>
        <v>Fraction of Feedstock Shifted</v>
      </c>
      <c r="D1039" s="348" t="s">
        <v>814</v>
      </c>
      <c r="E1039" s="253" t="s">
        <v>853</v>
      </c>
      <c r="F1039" t="s">
        <v>815</v>
      </c>
      <c r="G1039" s="253" t="s">
        <v>854</v>
      </c>
      <c r="H1039" s="241">
        <v>2610</v>
      </c>
      <c r="I1039" s="367" t="s">
        <v>680</v>
      </c>
      <c r="J1039" s="368" t="str">
        <f>IF(ISBLANK(INDEX('Policy Characteristics'!D:D,MATCH($C1039,'Policy Characteristics'!$C:$C,0))),"",INDEX('Policy Characteristics'!D:D,MATCH($C1039,'Policy Characteristics'!$C:$C,0)))</f>
        <v>Feedstock Shifting</v>
      </c>
      <c r="K1039" s="354"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4" t="str">
        <f>IF(ISBLANK(INDEX('Policy Characteristics'!I:I,MATCH($C1039,'Policy Characteristics'!$C:$C,0))),"",INDEX('Policy Characteristics'!I:I,MATCH($C1039,'Policy Characteristics'!$C:$C,0)))</f>
        <v>% of potential achieved</v>
      </c>
      <c r="P1039" s="354"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4" t="str">
        <f>IF(ISBLANK(INDEX('Policy Characteristics'!K:K,MATCH($C1039,'Policy Characteristics'!$C:$C,0))),"",INDEX('Policy Characteristics'!K:K,MATCH($C1039,'Policy Characteristics'!$C:$C,0)))</f>
        <v/>
      </c>
      <c r="R1039" s="354" t="str">
        <f>IF(ISBLANK(INDEX('Policy Characteristics'!L:L,MATCH($C1039,'Policy Characteristics'!$C:$C,0))),"",INDEX('Policy Characteristics'!L:L,MATCH($C1039,'Policy Characteristics'!$C:$C,0)))</f>
        <v/>
      </c>
    </row>
    <row r="1040" spans="1:18" s="345" customFormat="1" ht="20" customHeight="1">
      <c r="A1040" s="354" t="str">
        <f>IF(ISBLANK(INDEX('Policy Characteristics'!A:A,MATCH($C1040,'Policy Characteristics'!$C:$C,0))),"",INDEX('Policy Characteristics'!A:A,MATCH($C1040,'Policy Characteristics'!$C:$C,0)))</f>
        <v>Industry</v>
      </c>
      <c r="B1040" s="366" t="str">
        <f>IF(ISBLANK(INDEX('Policy Characteristics'!B:B,MATCH($C1040,'Policy Characteristics'!$C:$C,0))),"",INDEX('Policy Characteristics'!B:B,MATCH($C1040,'Policy Characteristics'!$C:$C,0)))</f>
        <v>Feedstock Shifting</v>
      </c>
      <c r="C1040" s="354" t="str">
        <f t="shared" si="44"/>
        <v>Fraction of Feedstock Shifted</v>
      </c>
      <c r="D1040" s="348" t="s">
        <v>814</v>
      </c>
      <c r="E1040" s="253" t="s">
        <v>855</v>
      </c>
      <c r="F1040" t="s">
        <v>815</v>
      </c>
      <c r="G1040" s="253" t="s">
        <v>856</v>
      </c>
      <c r="H1040" s="241">
        <v>2611</v>
      </c>
      <c r="I1040" s="367" t="s">
        <v>680</v>
      </c>
      <c r="J1040" s="368" t="str">
        <f>IF(ISBLANK(INDEX('Policy Characteristics'!D:D,MATCH($C1040,'Policy Characteristics'!$C:$C,0))),"",INDEX('Policy Characteristics'!D:D,MATCH($C1040,'Policy Characteristics'!$C:$C,0)))</f>
        <v>Feedstock Shifting</v>
      </c>
      <c r="K1040" s="354"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4" t="str">
        <f>IF(ISBLANK(INDEX('Policy Characteristics'!I:I,MATCH($C1040,'Policy Characteristics'!$C:$C,0))),"",INDEX('Policy Characteristics'!I:I,MATCH($C1040,'Policy Characteristics'!$C:$C,0)))</f>
        <v>% of potential achieved</v>
      </c>
      <c r="P1040" s="354"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4" t="str">
        <f>IF(ISBLANK(INDEX('Policy Characteristics'!K:K,MATCH($C1040,'Policy Characteristics'!$C:$C,0))),"",INDEX('Policy Characteristics'!K:K,MATCH($C1040,'Policy Characteristics'!$C:$C,0)))</f>
        <v/>
      </c>
      <c r="R1040" s="354" t="str">
        <f>IF(ISBLANK(INDEX('Policy Characteristics'!L:L,MATCH($C1040,'Policy Characteristics'!$C:$C,0))),"",INDEX('Policy Characteristics'!L:L,MATCH($C1040,'Policy Characteristics'!$C:$C,0)))</f>
        <v/>
      </c>
    </row>
    <row r="1041" spans="1:18" s="345" customFormat="1" ht="20" customHeight="1">
      <c r="A1041" s="354" t="str">
        <f>IF(ISBLANK(INDEX('Policy Characteristics'!A:A,MATCH($C1041,'Policy Characteristics'!$C:$C,0))),"",INDEX('Policy Characteristics'!A:A,MATCH($C1041,'Policy Characteristics'!$C:$C,0)))</f>
        <v>Industry</v>
      </c>
      <c r="B1041" s="366" t="str">
        <f>IF(ISBLANK(INDEX('Policy Characteristics'!B:B,MATCH($C1041,'Policy Characteristics'!$C:$C,0))),"",INDEX('Policy Characteristics'!B:B,MATCH($C1041,'Policy Characteristics'!$C:$C,0)))</f>
        <v>Feedstock Shifting</v>
      </c>
      <c r="C1041" s="354" t="str">
        <f t="shared" si="44"/>
        <v>Fraction of Feedstock Shifted</v>
      </c>
      <c r="D1041" s="348" t="s">
        <v>814</v>
      </c>
      <c r="E1041" s="253" t="s">
        <v>857</v>
      </c>
      <c r="F1041" t="s">
        <v>815</v>
      </c>
      <c r="G1041" s="253" t="s">
        <v>858</v>
      </c>
      <c r="H1041" s="241">
        <v>2612</v>
      </c>
      <c r="I1041" s="367" t="s">
        <v>680</v>
      </c>
      <c r="J1041" s="368" t="str">
        <f>IF(ISBLANK(INDEX('Policy Characteristics'!D:D,MATCH($C1041,'Policy Characteristics'!$C:$C,0))),"",INDEX('Policy Characteristics'!D:D,MATCH($C1041,'Policy Characteristics'!$C:$C,0)))</f>
        <v>Feedstock Shifting</v>
      </c>
      <c r="K1041" s="354"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4" t="str">
        <f>IF(ISBLANK(INDEX('Policy Characteristics'!I:I,MATCH($C1041,'Policy Characteristics'!$C:$C,0))),"",INDEX('Policy Characteristics'!I:I,MATCH($C1041,'Policy Characteristics'!$C:$C,0)))</f>
        <v>% of potential achieved</v>
      </c>
      <c r="P1041" s="354"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4" t="str">
        <f>IF(ISBLANK(INDEX('Policy Characteristics'!K:K,MATCH($C1041,'Policy Characteristics'!$C:$C,0))),"",INDEX('Policy Characteristics'!K:K,MATCH($C1041,'Policy Characteristics'!$C:$C,0)))</f>
        <v/>
      </c>
      <c r="R1041" s="354" t="str">
        <f>IF(ISBLANK(INDEX('Policy Characteristics'!L:L,MATCH($C1041,'Policy Characteristics'!$C:$C,0))),"",INDEX('Policy Characteristics'!L:L,MATCH($C1041,'Policy Characteristics'!$C:$C,0)))</f>
        <v/>
      </c>
    </row>
    <row r="1042" spans="1:18" s="345" customFormat="1" ht="20" customHeight="1">
      <c r="A1042" s="354" t="str">
        <f>IF(ISBLANK(INDEX('Policy Characteristics'!A:A,MATCH($C1042,'Policy Characteristics'!$C:$C,0))),"",INDEX('Policy Characteristics'!A:A,MATCH($C1042,'Policy Characteristics'!$C:$C,0)))</f>
        <v>Industry</v>
      </c>
      <c r="B1042" s="366" t="str">
        <f>IF(ISBLANK(INDEX('Policy Characteristics'!B:B,MATCH($C1042,'Policy Characteristics'!$C:$C,0))),"",INDEX('Policy Characteristics'!B:B,MATCH($C1042,'Policy Characteristics'!$C:$C,0)))</f>
        <v>Feedstock Shifting</v>
      </c>
      <c r="C1042" s="354" t="str">
        <f t="shared" si="44"/>
        <v>Fraction of Feedstock Shifted</v>
      </c>
      <c r="D1042" s="348" t="s">
        <v>814</v>
      </c>
      <c r="E1042" s="253" t="s">
        <v>859</v>
      </c>
      <c r="F1042" t="s">
        <v>815</v>
      </c>
      <c r="G1042" s="253" t="s">
        <v>860</v>
      </c>
      <c r="H1042" s="241">
        <v>2613</v>
      </c>
      <c r="I1042" s="367" t="s">
        <v>680</v>
      </c>
      <c r="J1042" s="368" t="str">
        <f>IF(ISBLANK(INDEX('Policy Characteristics'!D:D,MATCH($C1042,'Policy Characteristics'!$C:$C,0))),"",INDEX('Policy Characteristics'!D:D,MATCH($C1042,'Policy Characteristics'!$C:$C,0)))</f>
        <v>Feedstock Shifting</v>
      </c>
      <c r="K1042" s="354"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4" t="str">
        <f>IF(ISBLANK(INDEX('Policy Characteristics'!I:I,MATCH($C1042,'Policy Characteristics'!$C:$C,0))),"",INDEX('Policy Characteristics'!I:I,MATCH($C1042,'Policy Characteristics'!$C:$C,0)))</f>
        <v>% of potential achieved</v>
      </c>
      <c r="P1042" s="354"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4" t="str">
        <f>IF(ISBLANK(INDEX('Policy Characteristics'!K:K,MATCH($C1042,'Policy Characteristics'!$C:$C,0))),"",INDEX('Policy Characteristics'!K:K,MATCH($C1042,'Policy Characteristics'!$C:$C,0)))</f>
        <v/>
      </c>
      <c r="R1042" s="354" t="str">
        <f>IF(ISBLANK(INDEX('Policy Characteristics'!L:L,MATCH($C1042,'Policy Characteristics'!$C:$C,0))),"",INDEX('Policy Characteristics'!L:L,MATCH($C1042,'Policy Characteristics'!$C:$C,0)))</f>
        <v/>
      </c>
    </row>
    <row r="1043" spans="1:18" s="345" customFormat="1" ht="20" customHeight="1">
      <c r="A1043" s="354" t="str">
        <f>IF(ISBLANK(INDEX('Policy Characteristics'!A:A,MATCH($C1043,'Policy Characteristics'!$C:$C,0))),"",INDEX('Policy Characteristics'!A:A,MATCH($C1043,'Policy Characteristics'!$C:$C,0)))</f>
        <v>Industry</v>
      </c>
      <c r="B1043" s="366" t="str">
        <f>IF(ISBLANK(INDEX('Policy Characteristics'!B:B,MATCH($C1043,'Policy Characteristics'!$C:$C,0))),"",INDEX('Policy Characteristics'!B:B,MATCH($C1043,'Policy Characteristics'!$C:$C,0)))</f>
        <v>Feedstock Shifting</v>
      </c>
      <c r="C1043" s="354" t="str">
        <f t="shared" si="44"/>
        <v>Fraction of Feedstock Shifted</v>
      </c>
      <c r="D1043" s="348" t="s">
        <v>814</v>
      </c>
      <c r="E1043" s="253" t="s">
        <v>861</v>
      </c>
      <c r="F1043" t="s">
        <v>815</v>
      </c>
      <c r="G1043" s="253" t="s">
        <v>862</v>
      </c>
      <c r="H1043" s="241">
        <v>2614</v>
      </c>
      <c r="I1043" s="367" t="s">
        <v>680</v>
      </c>
      <c r="J1043" s="368" t="str">
        <f>IF(ISBLANK(INDEX('Policy Characteristics'!D:D,MATCH($C1043,'Policy Characteristics'!$C:$C,0))),"",INDEX('Policy Characteristics'!D:D,MATCH($C1043,'Policy Characteristics'!$C:$C,0)))</f>
        <v>Feedstock Shifting</v>
      </c>
      <c r="K1043" s="354"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4" t="str">
        <f>IF(ISBLANK(INDEX('Policy Characteristics'!I:I,MATCH($C1043,'Policy Characteristics'!$C:$C,0))),"",INDEX('Policy Characteristics'!I:I,MATCH($C1043,'Policy Characteristics'!$C:$C,0)))</f>
        <v>% of potential achieved</v>
      </c>
      <c r="P1043" s="354"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4" t="str">
        <f>IF(ISBLANK(INDEX('Policy Characteristics'!K:K,MATCH($C1043,'Policy Characteristics'!$C:$C,0))),"",INDEX('Policy Characteristics'!K:K,MATCH($C1043,'Policy Characteristics'!$C:$C,0)))</f>
        <v/>
      </c>
      <c r="R1043" s="354" t="str">
        <f>IF(ISBLANK(INDEX('Policy Characteristics'!L:L,MATCH($C1043,'Policy Characteristics'!$C:$C,0))),"",INDEX('Policy Characteristics'!L:L,MATCH($C1043,'Policy Characteristics'!$C:$C,0)))</f>
        <v/>
      </c>
    </row>
    <row r="1044" spans="1:18" s="345" customFormat="1" ht="20" customHeight="1">
      <c r="A1044" s="354" t="str">
        <f>IF(ISBLANK(INDEX('Policy Characteristics'!A:A,MATCH($C1044,'Policy Characteristics'!$C:$C,0))),"",INDEX('Policy Characteristics'!A:A,MATCH($C1044,'Policy Characteristics'!$C:$C,0)))</f>
        <v>Industry</v>
      </c>
      <c r="B1044" s="366" t="str">
        <f>IF(ISBLANK(INDEX('Policy Characteristics'!B:B,MATCH($C1044,'Policy Characteristics'!$C:$C,0))),"",INDEX('Policy Characteristics'!B:B,MATCH($C1044,'Policy Characteristics'!$C:$C,0)))</f>
        <v>Feedstock Shifting</v>
      </c>
      <c r="C1044" s="354" t="str">
        <f t="shared" si="44"/>
        <v>Fraction of Feedstock Shifted</v>
      </c>
      <c r="D1044" s="348" t="s">
        <v>814</v>
      </c>
      <c r="E1044" s="253" t="s">
        <v>863</v>
      </c>
      <c r="F1044" t="s">
        <v>815</v>
      </c>
      <c r="G1044" s="253" t="s">
        <v>864</v>
      </c>
      <c r="H1044" s="241">
        <v>2615</v>
      </c>
      <c r="I1044" s="367" t="s">
        <v>680</v>
      </c>
      <c r="J1044" s="368" t="str">
        <f>IF(ISBLANK(INDEX('Policy Characteristics'!D:D,MATCH($C1044,'Policy Characteristics'!$C:$C,0))),"",INDEX('Policy Characteristics'!D:D,MATCH($C1044,'Policy Characteristics'!$C:$C,0)))</f>
        <v>Feedstock Shifting</v>
      </c>
      <c r="K1044" s="354"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4" t="str">
        <f>IF(ISBLANK(INDEX('Policy Characteristics'!I:I,MATCH($C1044,'Policy Characteristics'!$C:$C,0))),"",INDEX('Policy Characteristics'!I:I,MATCH($C1044,'Policy Characteristics'!$C:$C,0)))</f>
        <v>% of potential achieved</v>
      </c>
      <c r="P1044" s="354"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4" t="str">
        <f>IF(ISBLANK(INDEX('Policy Characteristics'!K:K,MATCH($C1044,'Policy Characteristics'!$C:$C,0))),"",INDEX('Policy Characteristics'!K:K,MATCH($C1044,'Policy Characteristics'!$C:$C,0)))</f>
        <v/>
      </c>
      <c r="R1044" s="354" t="str">
        <f>IF(ISBLANK(INDEX('Policy Characteristics'!L:L,MATCH($C1044,'Policy Characteristics'!$C:$C,0))),"",INDEX('Policy Characteristics'!L:L,MATCH($C1044,'Policy Characteristics'!$C:$C,0)))</f>
        <v/>
      </c>
    </row>
    <row r="1045" spans="1:18" s="345" customFormat="1" ht="20" customHeight="1">
      <c r="A1045" s="354" t="str">
        <f>IF(ISBLANK(INDEX('Policy Characteristics'!A:A,MATCH($C1045,'Policy Characteristics'!$C:$C,0))),"",INDEX('Policy Characteristics'!A:A,MATCH($C1045,'Policy Characteristics'!$C:$C,0)))</f>
        <v>Industry</v>
      </c>
      <c r="B1045" s="366" t="str">
        <f>IF(ISBLANK(INDEX('Policy Characteristics'!B:B,MATCH($C1045,'Policy Characteristics'!$C:$C,0))),"",INDEX('Policy Characteristics'!B:B,MATCH($C1045,'Policy Characteristics'!$C:$C,0)))</f>
        <v>Feedstock Shifting</v>
      </c>
      <c r="C1045" s="354" t="str">
        <f t="shared" si="44"/>
        <v>Fraction of Feedstock Shifted</v>
      </c>
      <c r="D1045" s="348" t="s">
        <v>814</v>
      </c>
      <c r="E1045" s="253" t="s">
        <v>865</v>
      </c>
      <c r="F1045" t="s">
        <v>815</v>
      </c>
      <c r="G1045" s="253" t="s">
        <v>866</v>
      </c>
      <c r="H1045" s="241">
        <v>2616</v>
      </c>
      <c r="I1045" s="367" t="s">
        <v>680</v>
      </c>
      <c r="J1045" s="368" t="str">
        <f>IF(ISBLANK(INDEX('Policy Characteristics'!D:D,MATCH($C1045,'Policy Characteristics'!$C:$C,0))),"",INDEX('Policy Characteristics'!D:D,MATCH($C1045,'Policy Characteristics'!$C:$C,0)))</f>
        <v>Feedstock Shifting</v>
      </c>
      <c r="K1045" s="354"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4" t="str">
        <f>IF(ISBLANK(INDEX('Policy Characteristics'!I:I,MATCH($C1045,'Policy Characteristics'!$C:$C,0))),"",INDEX('Policy Characteristics'!I:I,MATCH($C1045,'Policy Characteristics'!$C:$C,0)))</f>
        <v>% of potential achieved</v>
      </c>
      <c r="P1045" s="354"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4" t="str">
        <f>IF(ISBLANK(INDEX('Policy Characteristics'!K:K,MATCH($C1045,'Policy Characteristics'!$C:$C,0))),"",INDEX('Policy Characteristics'!K:K,MATCH($C1045,'Policy Characteristics'!$C:$C,0)))</f>
        <v/>
      </c>
      <c r="R1045" s="354" t="str">
        <f>IF(ISBLANK(INDEX('Policy Characteristics'!L:L,MATCH($C1045,'Policy Characteristics'!$C:$C,0))),"",INDEX('Policy Characteristics'!L:L,MATCH($C1045,'Policy Characteristics'!$C:$C,0)))</f>
        <v/>
      </c>
    </row>
    <row r="1046" spans="1:18" s="345" customFormat="1" ht="20" customHeight="1">
      <c r="A1046" s="354" t="str">
        <f>IF(ISBLANK(INDEX('Policy Characteristics'!A:A,MATCH($C1046,'Policy Characteristics'!$C:$C,0))),"",INDEX('Policy Characteristics'!A:A,MATCH($C1046,'Policy Characteristics'!$C:$C,0)))</f>
        <v>Industry</v>
      </c>
      <c r="B1046" s="366" t="str">
        <f>IF(ISBLANK(INDEX('Policy Characteristics'!B:B,MATCH($C1046,'Policy Characteristics'!$C:$C,0))),"",INDEX('Policy Characteristics'!B:B,MATCH($C1046,'Policy Characteristics'!$C:$C,0)))</f>
        <v>Feedstock Shifting</v>
      </c>
      <c r="C1046" s="354" t="str">
        <f t="shared" si="44"/>
        <v>Fraction of Feedstock Shifted</v>
      </c>
      <c r="D1046" s="348" t="s">
        <v>814</v>
      </c>
      <c r="E1046" s="253" t="s">
        <v>867</v>
      </c>
      <c r="F1046" t="s">
        <v>815</v>
      </c>
      <c r="G1046" s="253" t="s">
        <v>868</v>
      </c>
      <c r="H1046" s="241">
        <v>2617</v>
      </c>
      <c r="I1046" s="367" t="s">
        <v>680</v>
      </c>
      <c r="J1046" s="368" t="str">
        <f>IF(ISBLANK(INDEX('Policy Characteristics'!D:D,MATCH($C1046,'Policy Characteristics'!$C:$C,0))),"",INDEX('Policy Characteristics'!D:D,MATCH($C1046,'Policy Characteristics'!$C:$C,0)))</f>
        <v>Feedstock Shifting</v>
      </c>
      <c r="K1046" s="354"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4" t="str">
        <f>IF(ISBLANK(INDEX('Policy Characteristics'!I:I,MATCH($C1046,'Policy Characteristics'!$C:$C,0))),"",INDEX('Policy Characteristics'!I:I,MATCH($C1046,'Policy Characteristics'!$C:$C,0)))</f>
        <v>% of potential achieved</v>
      </c>
      <c r="P1046" s="354"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4" t="str">
        <f>IF(ISBLANK(INDEX('Policy Characteristics'!K:K,MATCH($C1046,'Policy Characteristics'!$C:$C,0))),"",INDEX('Policy Characteristics'!K:K,MATCH($C1046,'Policy Characteristics'!$C:$C,0)))</f>
        <v/>
      </c>
      <c r="R1046" s="354" t="str">
        <f>IF(ISBLANK(INDEX('Policy Characteristics'!L:L,MATCH($C1046,'Policy Characteristics'!$C:$C,0))),"",INDEX('Policy Characteristics'!L:L,MATCH($C1046,'Policy Characteristics'!$C:$C,0)))</f>
        <v/>
      </c>
    </row>
    <row r="1047" spans="1:18" s="345" customFormat="1" ht="20" customHeight="1">
      <c r="A1047" s="354" t="str">
        <f>IF(ISBLANK(INDEX('Policy Characteristics'!A:A,MATCH($C1047,'Policy Characteristics'!$C:$C,0))),"",INDEX('Policy Characteristics'!A:A,MATCH($C1047,'Policy Characteristics'!$C:$C,0)))</f>
        <v>Industry</v>
      </c>
      <c r="B1047" s="366" t="str">
        <f>IF(ISBLANK(INDEX('Policy Characteristics'!B:B,MATCH($C1047,'Policy Characteristics'!$C:$C,0))),"",INDEX('Policy Characteristics'!B:B,MATCH($C1047,'Policy Characteristics'!$C:$C,0)))</f>
        <v>Feedstock Shifting</v>
      </c>
      <c r="C1047" s="354" t="str">
        <f t="shared" si="44"/>
        <v>Fraction of Feedstock Shifted</v>
      </c>
      <c r="D1047" s="348" t="s">
        <v>814</v>
      </c>
      <c r="E1047" s="253" t="s">
        <v>869</v>
      </c>
      <c r="F1047" t="s">
        <v>815</v>
      </c>
      <c r="G1047" s="253" t="s">
        <v>870</v>
      </c>
      <c r="H1047" s="241">
        <v>2618</v>
      </c>
      <c r="I1047" s="367" t="s">
        <v>680</v>
      </c>
      <c r="J1047" s="368" t="str">
        <f>IF(ISBLANK(INDEX('Policy Characteristics'!D:D,MATCH($C1047,'Policy Characteristics'!$C:$C,0))),"",INDEX('Policy Characteristics'!D:D,MATCH($C1047,'Policy Characteristics'!$C:$C,0)))</f>
        <v>Feedstock Shifting</v>
      </c>
      <c r="K1047" s="354"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4" t="str">
        <f>IF(ISBLANK(INDEX('Policy Characteristics'!I:I,MATCH($C1047,'Policy Characteristics'!$C:$C,0))),"",INDEX('Policy Characteristics'!I:I,MATCH($C1047,'Policy Characteristics'!$C:$C,0)))</f>
        <v>% of potential achieved</v>
      </c>
      <c r="P1047" s="354"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4" t="str">
        <f>IF(ISBLANK(INDEX('Policy Characteristics'!K:K,MATCH($C1047,'Policy Characteristics'!$C:$C,0))),"",INDEX('Policy Characteristics'!K:K,MATCH($C1047,'Policy Characteristics'!$C:$C,0)))</f>
        <v/>
      </c>
      <c r="R1047" s="354" t="str">
        <f>IF(ISBLANK(INDEX('Policy Characteristics'!L:L,MATCH($C1047,'Policy Characteristics'!$C:$C,0))),"",INDEX('Policy Characteristics'!L:L,MATCH($C1047,'Policy Characteristics'!$C:$C,0)))</f>
        <v/>
      </c>
    </row>
    <row r="1048" spans="1:18" s="345" customFormat="1" ht="20" customHeight="1">
      <c r="A1048" s="354" t="str">
        <f>IF(ISBLANK(INDEX('Policy Characteristics'!A:A,MATCH($C1048,'Policy Characteristics'!$C:$C,0))),"",INDEX('Policy Characteristics'!A:A,MATCH($C1048,'Policy Characteristics'!$C:$C,0)))</f>
        <v>Industry</v>
      </c>
      <c r="B1048" s="366" t="str">
        <f>IF(ISBLANK(INDEX('Policy Characteristics'!B:B,MATCH($C1048,'Policy Characteristics'!$C:$C,0))),"",INDEX('Policy Characteristics'!B:B,MATCH($C1048,'Policy Characteristics'!$C:$C,0)))</f>
        <v>Feedstock Shifting</v>
      </c>
      <c r="C1048" s="354" t="str">
        <f t="shared" si="44"/>
        <v>Fraction of Feedstock Shifted</v>
      </c>
      <c r="D1048" s="348" t="s">
        <v>814</v>
      </c>
      <c r="E1048" s="253" t="s">
        <v>871</v>
      </c>
      <c r="F1048" t="s">
        <v>815</v>
      </c>
      <c r="G1048" s="253" t="s">
        <v>872</v>
      </c>
      <c r="H1048" s="241">
        <v>2619</v>
      </c>
      <c r="I1048" s="367" t="s">
        <v>680</v>
      </c>
      <c r="J1048" s="368" t="str">
        <f>IF(ISBLANK(INDEX('Policy Characteristics'!D:D,MATCH($C1048,'Policy Characteristics'!$C:$C,0))),"",INDEX('Policy Characteristics'!D:D,MATCH($C1048,'Policy Characteristics'!$C:$C,0)))</f>
        <v>Feedstock Shifting</v>
      </c>
      <c r="K1048" s="354"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4" t="str">
        <f>IF(ISBLANK(INDEX('Policy Characteristics'!I:I,MATCH($C1048,'Policy Characteristics'!$C:$C,0))),"",INDEX('Policy Characteristics'!I:I,MATCH($C1048,'Policy Characteristics'!$C:$C,0)))</f>
        <v>% of potential achieved</v>
      </c>
      <c r="P1048" s="354"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4" t="str">
        <f>IF(ISBLANK(INDEX('Policy Characteristics'!K:K,MATCH($C1048,'Policy Characteristics'!$C:$C,0))),"",INDEX('Policy Characteristics'!K:K,MATCH($C1048,'Policy Characteristics'!$C:$C,0)))</f>
        <v/>
      </c>
      <c r="R1048" s="354" t="str">
        <f>IF(ISBLANK(INDEX('Policy Characteristics'!L:L,MATCH($C1048,'Policy Characteristics'!$C:$C,0))),"",INDEX('Policy Characteristics'!L:L,MATCH($C1048,'Policy Characteristics'!$C:$C,0)))</f>
        <v/>
      </c>
    </row>
    <row r="1049" spans="1:18" s="345" customFormat="1" ht="20" customHeight="1">
      <c r="A1049" s="354" t="str">
        <f>IF(ISBLANK(INDEX('Policy Characteristics'!A:A,MATCH($C1049,'Policy Characteristics'!$C:$C,0))),"",INDEX('Policy Characteristics'!A:A,MATCH($C1049,'Policy Characteristics'!$C:$C,0)))</f>
        <v>Industry</v>
      </c>
      <c r="B1049" s="366" t="str">
        <f>IF(ISBLANK(INDEX('Policy Characteristics'!B:B,MATCH($C1049,'Policy Characteristics'!$C:$C,0))),"",INDEX('Policy Characteristics'!B:B,MATCH($C1049,'Policy Characteristics'!$C:$C,0)))</f>
        <v>Feedstock Shifting</v>
      </c>
      <c r="C1049" s="354" t="str">
        <f t="shared" si="44"/>
        <v>Fraction of Feedstock Shifted</v>
      </c>
      <c r="D1049" s="348" t="s">
        <v>816</v>
      </c>
      <c r="E1049" s="253" t="s">
        <v>853</v>
      </c>
      <c r="F1049" t="s">
        <v>817</v>
      </c>
      <c r="G1049" s="253" t="s">
        <v>854</v>
      </c>
      <c r="H1049" s="241">
        <v>2620</v>
      </c>
      <c r="I1049" s="367" t="s">
        <v>680</v>
      </c>
      <c r="J1049" s="368" t="str">
        <f>IF(ISBLANK(INDEX('Policy Characteristics'!D:D,MATCH($C1049,'Policy Characteristics'!$C:$C,0))),"",INDEX('Policy Characteristics'!D:D,MATCH($C1049,'Policy Characteristics'!$C:$C,0)))</f>
        <v>Feedstock Shifting</v>
      </c>
      <c r="K1049" s="354"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4" t="str">
        <f>IF(ISBLANK(INDEX('Policy Characteristics'!I:I,MATCH($C1049,'Policy Characteristics'!$C:$C,0))),"",INDEX('Policy Characteristics'!I:I,MATCH($C1049,'Policy Characteristics'!$C:$C,0)))</f>
        <v>% of potential achieved</v>
      </c>
      <c r="P1049" s="354"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4" t="str">
        <f>IF(ISBLANK(INDEX('Policy Characteristics'!K:K,MATCH($C1049,'Policy Characteristics'!$C:$C,0))),"",INDEX('Policy Characteristics'!K:K,MATCH($C1049,'Policy Characteristics'!$C:$C,0)))</f>
        <v/>
      </c>
      <c r="R1049" s="354" t="str">
        <f>IF(ISBLANK(INDEX('Policy Characteristics'!L:L,MATCH($C1049,'Policy Characteristics'!$C:$C,0))),"",INDEX('Policy Characteristics'!L:L,MATCH($C1049,'Policy Characteristics'!$C:$C,0)))</f>
        <v/>
      </c>
    </row>
    <row r="1050" spans="1:18" s="345" customFormat="1" ht="20" customHeight="1">
      <c r="A1050" s="354" t="str">
        <f>IF(ISBLANK(INDEX('Policy Characteristics'!A:A,MATCH($C1050,'Policy Characteristics'!$C:$C,0))),"",INDEX('Policy Characteristics'!A:A,MATCH($C1050,'Policy Characteristics'!$C:$C,0)))</f>
        <v>Industry</v>
      </c>
      <c r="B1050" s="366" t="str">
        <f>IF(ISBLANK(INDEX('Policy Characteristics'!B:B,MATCH($C1050,'Policy Characteristics'!$C:$C,0))),"",INDEX('Policy Characteristics'!B:B,MATCH($C1050,'Policy Characteristics'!$C:$C,0)))</f>
        <v>Feedstock Shifting</v>
      </c>
      <c r="C1050" s="354" t="str">
        <f t="shared" si="44"/>
        <v>Fraction of Feedstock Shifted</v>
      </c>
      <c r="D1050" s="348" t="s">
        <v>816</v>
      </c>
      <c r="E1050" s="253" t="s">
        <v>855</v>
      </c>
      <c r="F1050" t="s">
        <v>817</v>
      </c>
      <c r="G1050" s="253" t="s">
        <v>856</v>
      </c>
      <c r="H1050" s="241">
        <v>2621</v>
      </c>
      <c r="I1050" s="367" t="s">
        <v>680</v>
      </c>
      <c r="J1050" s="368" t="str">
        <f>IF(ISBLANK(INDEX('Policy Characteristics'!D:D,MATCH($C1050,'Policy Characteristics'!$C:$C,0))),"",INDEX('Policy Characteristics'!D:D,MATCH($C1050,'Policy Characteristics'!$C:$C,0)))</f>
        <v>Feedstock Shifting</v>
      </c>
      <c r="K1050" s="354"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4" t="str">
        <f>IF(ISBLANK(INDEX('Policy Characteristics'!I:I,MATCH($C1050,'Policy Characteristics'!$C:$C,0))),"",INDEX('Policy Characteristics'!I:I,MATCH($C1050,'Policy Characteristics'!$C:$C,0)))</f>
        <v>% of potential achieved</v>
      </c>
      <c r="P1050" s="354"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4" t="str">
        <f>IF(ISBLANK(INDEX('Policy Characteristics'!K:K,MATCH($C1050,'Policy Characteristics'!$C:$C,0))),"",INDEX('Policy Characteristics'!K:K,MATCH($C1050,'Policy Characteristics'!$C:$C,0)))</f>
        <v/>
      </c>
      <c r="R1050" s="354" t="str">
        <f>IF(ISBLANK(INDEX('Policy Characteristics'!L:L,MATCH($C1050,'Policy Characteristics'!$C:$C,0))),"",INDEX('Policy Characteristics'!L:L,MATCH($C1050,'Policy Characteristics'!$C:$C,0)))</f>
        <v/>
      </c>
    </row>
    <row r="1051" spans="1:18" s="345" customFormat="1" ht="20" customHeight="1">
      <c r="A1051" s="354" t="str">
        <f>IF(ISBLANK(INDEX('Policy Characteristics'!A:A,MATCH($C1051,'Policy Characteristics'!$C:$C,0))),"",INDEX('Policy Characteristics'!A:A,MATCH($C1051,'Policy Characteristics'!$C:$C,0)))</f>
        <v>Industry</v>
      </c>
      <c r="B1051" s="366" t="str">
        <f>IF(ISBLANK(INDEX('Policy Characteristics'!B:B,MATCH($C1051,'Policy Characteristics'!$C:$C,0))),"",INDEX('Policy Characteristics'!B:B,MATCH($C1051,'Policy Characteristics'!$C:$C,0)))</f>
        <v>Feedstock Shifting</v>
      </c>
      <c r="C1051" s="354" t="str">
        <f t="shared" si="44"/>
        <v>Fraction of Feedstock Shifted</v>
      </c>
      <c r="D1051" s="348" t="s">
        <v>816</v>
      </c>
      <c r="E1051" s="253" t="s">
        <v>857</v>
      </c>
      <c r="F1051" t="s">
        <v>817</v>
      </c>
      <c r="G1051" s="253" t="s">
        <v>858</v>
      </c>
      <c r="H1051" s="241">
        <v>2622</v>
      </c>
      <c r="I1051" s="367" t="s">
        <v>680</v>
      </c>
      <c r="J1051" s="368" t="str">
        <f>IF(ISBLANK(INDEX('Policy Characteristics'!D:D,MATCH($C1051,'Policy Characteristics'!$C:$C,0))),"",INDEX('Policy Characteristics'!D:D,MATCH($C1051,'Policy Characteristics'!$C:$C,0)))</f>
        <v>Feedstock Shifting</v>
      </c>
      <c r="K1051" s="354"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4" t="str">
        <f>IF(ISBLANK(INDEX('Policy Characteristics'!I:I,MATCH($C1051,'Policy Characteristics'!$C:$C,0))),"",INDEX('Policy Characteristics'!I:I,MATCH($C1051,'Policy Characteristics'!$C:$C,0)))</f>
        <v>% of potential achieved</v>
      </c>
      <c r="P1051" s="354"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4" t="str">
        <f>IF(ISBLANK(INDEX('Policy Characteristics'!K:K,MATCH($C1051,'Policy Characteristics'!$C:$C,0))),"",INDEX('Policy Characteristics'!K:K,MATCH($C1051,'Policy Characteristics'!$C:$C,0)))</f>
        <v/>
      </c>
      <c r="R1051" s="354" t="str">
        <f>IF(ISBLANK(INDEX('Policy Characteristics'!L:L,MATCH($C1051,'Policy Characteristics'!$C:$C,0))),"",INDEX('Policy Characteristics'!L:L,MATCH($C1051,'Policy Characteristics'!$C:$C,0)))</f>
        <v/>
      </c>
    </row>
    <row r="1052" spans="1:18" s="345" customFormat="1" ht="20" customHeight="1">
      <c r="A1052" s="354" t="str">
        <f>IF(ISBLANK(INDEX('Policy Characteristics'!A:A,MATCH($C1052,'Policy Characteristics'!$C:$C,0))),"",INDEX('Policy Characteristics'!A:A,MATCH($C1052,'Policy Characteristics'!$C:$C,0)))</f>
        <v>Industry</v>
      </c>
      <c r="B1052" s="366" t="str">
        <f>IF(ISBLANK(INDEX('Policy Characteristics'!B:B,MATCH($C1052,'Policy Characteristics'!$C:$C,0))),"",INDEX('Policy Characteristics'!B:B,MATCH($C1052,'Policy Characteristics'!$C:$C,0)))</f>
        <v>Feedstock Shifting</v>
      </c>
      <c r="C1052" s="354" t="str">
        <f t="shared" si="44"/>
        <v>Fraction of Feedstock Shifted</v>
      </c>
      <c r="D1052" s="348" t="s">
        <v>816</v>
      </c>
      <c r="E1052" s="253" t="s">
        <v>859</v>
      </c>
      <c r="F1052" t="s">
        <v>817</v>
      </c>
      <c r="G1052" s="253" t="s">
        <v>860</v>
      </c>
      <c r="H1052" s="241">
        <v>2623</v>
      </c>
      <c r="I1052" s="367" t="s">
        <v>680</v>
      </c>
      <c r="J1052" s="368" t="str">
        <f>IF(ISBLANK(INDEX('Policy Characteristics'!D:D,MATCH($C1052,'Policy Characteristics'!$C:$C,0))),"",INDEX('Policy Characteristics'!D:D,MATCH($C1052,'Policy Characteristics'!$C:$C,0)))</f>
        <v>Feedstock Shifting</v>
      </c>
      <c r="K1052" s="354"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4" t="str">
        <f>IF(ISBLANK(INDEX('Policy Characteristics'!I:I,MATCH($C1052,'Policy Characteristics'!$C:$C,0))),"",INDEX('Policy Characteristics'!I:I,MATCH($C1052,'Policy Characteristics'!$C:$C,0)))</f>
        <v>% of potential achieved</v>
      </c>
      <c r="P1052" s="354"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4" t="str">
        <f>IF(ISBLANK(INDEX('Policy Characteristics'!K:K,MATCH($C1052,'Policy Characteristics'!$C:$C,0))),"",INDEX('Policy Characteristics'!K:K,MATCH($C1052,'Policy Characteristics'!$C:$C,0)))</f>
        <v/>
      </c>
      <c r="R1052" s="354" t="str">
        <f>IF(ISBLANK(INDEX('Policy Characteristics'!L:L,MATCH($C1052,'Policy Characteristics'!$C:$C,0))),"",INDEX('Policy Characteristics'!L:L,MATCH($C1052,'Policy Characteristics'!$C:$C,0)))</f>
        <v/>
      </c>
    </row>
    <row r="1053" spans="1:18" s="345" customFormat="1" ht="20" customHeight="1">
      <c r="A1053" s="354" t="str">
        <f>IF(ISBLANK(INDEX('Policy Characteristics'!A:A,MATCH($C1053,'Policy Characteristics'!$C:$C,0))),"",INDEX('Policy Characteristics'!A:A,MATCH($C1053,'Policy Characteristics'!$C:$C,0)))</f>
        <v>Industry</v>
      </c>
      <c r="B1053" s="366" t="str">
        <f>IF(ISBLANK(INDEX('Policy Characteristics'!B:B,MATCH($C1053,'Policy Characteristics'!$C:$C,0))),"",INDEX('Policy Characteristics'!B:B,MATCH($C1053,'Policy Characteristics'!$C:$C,0)))</f>
        <v>Feedstock Shifting</v>
      </c>
      <c r="C1053" s="354" t="str">
        <f t="shared" si="44"/>
        <v>Fraction of Feedstock Shifted</v>
      </c>
      <c r="D1053" s="348" t="s">
        <v>816</v>
      </c>
      <c r="E1053" s="253" t="s">
        <v>861</v>
      </c>
      <c r="F1053" t="s">
        <v>817</v>
      </c>
      <c r="G1053" s="253" t="s">
        <v>862</v>
      </c>
      <c r="H1053" s="241">
        <v>2624</v>
      </c>
      <c r="I1053" s="367" t="s">
        <v>680</v>
      </c>
      <c r="J1053" s="368" t="str">
        <f>IF(ISBLANK(INDEX('Policy Characteristics'!D:D,MATCH($C1053,'Policy Characteristics'!$C:$C,0))),"",INDEX('Policy Characteristics'!D:D,MATCH($C1053,'Policy Characteristics'!$C:$C,0)))</f>
        <v>Feedstock Shifting</v>
      </c>
      <c r="K1053" s="354"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4" t="str">
        <f>IF(ISBLANK(INDEX('Policy Characteristics'!I:I,MATCH($C1053,'Policy Characteristics'!$C:$C,0))),"",INDEX('Policy Characteristics'!I:I,MATCH($C1053,'Policy Characteristics'!$C:$C,0)))</f>
        <v>% of potential achieved</v>
      </c>
      <c r="P1053" s="354"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4" t="str">
        <f>IF(ISBLANK(INDEX('Policy Characteristics'!K:K,MATCH($C1053,'Policy Characteristics'!$C:$C,0))),"",INDEX('Policy Characteristics'!K:K,MATCH($C1053,'Policy Characteristics'!$C:$C,0)))</f>
        <v/>
      </c>
      <c r="R1053" s="354" t="str">
        <f>IF(ISBLANK(INDEX('Policy Characteristics'!L:L,MATCH($C1053,'Policy Characteristics'!$C:$C,0))),"",INDEX('Policy Characteristics'!L:L,MATCH($C1053,'Policy Characteristics'!$C:$C,0)))</f>
        <v/>
      </c>
    </row>
    <row r="1054" spans="1:18" s="345" customFormat="1" ht="20" customHeight="1">
      <c r="A1054" s="354" t="str">
        <f>IF(ISBLANK(INDEX('Policy Characteristics'!A:A,MATCH($C1054,'Policy Characteristics'!$C:$C,0))),"",INDEX('Policy Characteristics'!A:A,MATCH($C1054,'Policy Characteristics'!$C:$C,0)))</f>
        <v>Industry</v>
      </c>
      <c r="B1054" s="366" t="str">
        <f>IF(ISBLANK(INDEX('Policy Characteristics'!B:B,MATCH($C1054,'Policy Characteristics'!$C:$C,0))),"",INDEX('Policy Characteristics'!B:B,MATCH($C1054,'Policy Characteristics'!$C:$C,0)))</f>
        <v>Feedstock Shifting</v>
      </c>
      <c r="C1054" s="354" t="str">
        <f t="shared" si="44"/>
        <v>Fraction of Feedstock Shifted</v>
      </c>
      <c r="D1054" s="348" t="s">
        <v>816</v>
      </c>
      <c r="E1054" s="253" t="s">
        <v>863</v>
      </c>
      <c r="F1054" t="s">
        <v>817</v>
      </c>
      <c r="G1054" s="253" t="s">
        <v>864</v>
      </c>
      <c r="H1054" s="241">
        <v>2625</v>
      </c>
      <c r="I1054" s="367" t="s">
        <v>680</v>
      </c>
      <c r="J1054" s="368" t="str">
        <f>IF(ISBLANK(INDEX('Policy Characteristics'!D:D,MATCH($C1054,'Policy Characteristics'!$C:$C,0))),"",INDEX('Policy Characteristics'!D:D,MATCH($C1054,'Policy Characteristics'!$C:$C,0)))</f>
        <v>Feedstock Shifting</v>
      </c>
      <c r="K1054" s="354"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4" t="str">
        <f>IF(ISBLANK(INDEX('Policy Characteristics'!I:I,MATCH($C1054,'Policy Characteristics'!$C:$C,0))),"",INDEX('Policy Characteristics'!I:I,MATCH($C1054,'Policy Characteristics'!$C:$C,0)))</f>
        <v>% of potential achieved</v>
      </c>
      <c r="P1054" s="354"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4" t="str">
        <f>IF(ISBLANK(INDEX('Policy Characteristics'!K:K,MATCH($C1054,'Policy Characteristics'!$C:$C,0))),"",INDEX('Policy Characteristics'!K:K,MATCH($C1054,'Policy Characteristics'!$C:$C,0)))</f>
        <v/>
      </c>
      <c r="R1054" s="354" t="str">
        <f>IF(ISBLANK(INDEX('Policy Characteristics'!L:L,MATCH($C1054,'Policy Characteristics'!$C:$C,0))),"",INDEX('Policy Characteristics'!L:L,MATCH($C1054,'Policy Characteristics'!$C:$C,0)))</f>
        <v/>
      </c>
    </row>
    <row r="1055" spans="1:18" s="345" customFormat="1" ht="20" customHeight="1">
      <c r="A1055" s="354" t="str">
        <f>IF(ISBLANK(INDEX('Policy Characteristics'!A:A,MATCH($C1055,'Policy Characteristics'!$C:$C,0))),"",INDEX('Policy Characteristics'!A:A,MATCH($C1055,'Policy Characteristics'!$C:$C,0)))</f>
        <v>Industry</v>
      </c>
      <c r="B1055" s="366" t="str">
        <f>IF(ISBLANK(INDEX('Policy Characteristics'!B:B,MATCH($C1055,'Policy Characteristics'!$C:$C,0))),"",INDEX('Policy Characteristics'!B:B,MATCH($C1055,'Policy Characteristics'!$C:$C,0)))</f>
        <v>Feedstock Shifting</v>
      </c>
      <c r="C1055" s="354" t="str">
        <f t="shared" si="44"/>
        <v>Fraction of Feedstock Shifted</v>
      </c>
      <c r="D1055" s="348" t="s">
        <v>816</v>
      </c>
      <c r="E1055" s="253" t="s">
        <v>865</v>
      </c>
      <c r="F1055" t="s">
        <v>817</v>
      </c>
      <c r="G1055" s="253" t="s">
        <v>866</v>
      </c>
      <c r="H1055" s="241">
        <v>2626</v>
      </c>
      <c r="I1055" s="367" t="s">
        <v>680</v>
      </c>
      <c r="J1055" s="368" t="str">
        <f>IF(ISBLANK(INDEX('Policy Characteristics'!D:D,MATCH($C1055,'Policy Characteristics'!$C:$C,0))),"",INDEX('Policy Characteristics'!D:D,MATCH($C1055,'Policy Characteristics'!$C:$C,0)))</f>
        <v>Feedstock Shifting</v>
      </c>
      <c r="K1055" s="354"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4" t="str">
        <f>IF(ISBLANK(INDEX('Policy Characteristics'!I:I,MATCH($C1055,'Policy Characteristics'!$C:$C,0))),"",INDEX('Policy Characteristics'!I:I,MATCH($C1055,'Policy Characteristics'!$C:$C,0)))</f>
        <v>% of potential achieved</v>
      </c>
      <c r="P1055" s="354"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4" t="str">
        <f>IF(ISBLANK(INDEX('Policy Characteristics'!K:K,MATCH($C1055,'Policy Characteristics'!$C:$C,0))),"",INDEX('Policy Characteristics'!K:K,MATCH($C1055,'Policy Characteristics'!$C:$C,0)))</f>
        <v/>
      </c>
      <c r="R1055" s="354" t="str">
        <f>IF(ISBLANK(INDEX('Policy Characteristics'!L:L,MATCH($C1055,'Policy Characteristics'!$C:$C,0))),"",INDEX('Policy Characteristics'!L:L,MATCH($C1055,'Policy Characteristics'!$C:$C,0)))</f>
        <v/>
      </c>
    </row>
    <row r="1056" spans="1:18" s="345" customFormat="1" ht="20" customHeight="1">
      <c r="A1056" s="354" t="str">
        <f>IF(ISBLANK(INDEX('Policy Characteristics'!A:A,MATCH($C1056,'Policy Characteristics'!$C:$C,0))),"",INDEX('Policy Characteristics'!A:A,MATCH($C1056,'Policy Characteristics'!$C:$C,0)))</f>
        <v>Industry</v>
      </c>
      <c r="B1056" s="366" t="str">
        <f>IF(ISBLANK(INDEX('Policy Characteristics'!B:B,MATCH($C1056,'Policy Characteristics'!$C:$C,0))),"",INDEX('Policy Characteristics'!B:B,MATCH($C1056,'Policy Characteristics'!$C:$C,0)))</f>
        <v>Feedstock Shifting</v>
      </c>
      <c r="C1056" s="354" t="str">
        <f t="shared" si="44"/>
        <v>Fraction of Feedstock Shifted</v>
      </c>
      <c r="D1056" s="348" t="s">
        <v>816</v>
      </c>
      <c r="E1056" s="253" t="s">
        <v>867</v>
      </c>
      <c r="F1056" t="s">
        <v>817</v>
      </c>
      <c r="G1056" s="253" t="s">
        <v>868</v>
      </c>
      <c r="H1056" s="241">
        <v>2627</v>
      </c>
      <c r="I1056" s="367" t="s">
        <v>680</v>
      </c>
      <c r="J1056" s="368" t="str">
        <f>IF(ISBLANK(INDEX('Policy Characteristics'!D:D,MATCH($C1056,'Policy Characteristics'!$C:$C,0))),"",INDEX('Policy Characteristics'!D:D,MATCH($C1056,'Policy Characteristics'!$C:$C,0)))</f>
        <v>Feedstock Shifting</v>
      </c>
      <c r="K1056" s="354"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4" t="str">
        <f>IF(ISBLANK(INDEX('Policy Characteristics'!I:I,MATCH($C1056,'Policy Characteristics'!$C:$C,0))),"",INDEX('Policy Characteristics'!I:I,MATCH($C1056,'Policy Characteristics'!$C:$C,0)))</f>
        <v>% of potential achieved</v>
      </c>
      <c r="P1056" s="354"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4" t="str">
        <f>IF(ISBLANK(INDEX('Policy Characteristics'!K:K,MATCH($C1056,'Policy Characteristics'!$C:$C,0))),"",INDEX('Policy Characteristics'!K:K,MATCH($C1056,'Policy Characteristics'!$C:$C,0)))</f>
        <v/>
      </c>
      <c r="R1056" s="354" t="str">
        <f>IF(ISBLANK(INDEX('Policy Characteristics'!L:L,MATCH($C1056,'Policy Characteristics'!$C:$C,0))),"",INDEX('Policy Characteristics'!L:L,MATCH($C1056,'Policy Characteristics'!$C:$C,0)))</f>
        <v/>
      </c>
    </row>
    <row r="1057" spans="1:18" s="345" customFormat="1" ht="20" customHeight="1">
      <c r="A1057" s="354" t="str">
        <f>IF(ISBLANK(INDEX('Policy Characteristics'!A:A,MATCH($C1057,'Policy Characteristics'!$C:$C,0))),"",INDEX('Policy Characteristics'!A:A,MATCH($C1057,'Policy Characteristics'!$C:$C,0)))</f>
        <v>Industry</v>
      </c>
      <c r="B1057" s="366" t="str">
        <f>IF(ISBLANK(INDEX('Policy Characteristics'!B:B,MATCH($C1057,'Policy Characteristics'!$C:$C,0))),"",INDEX('Policy Characteristics'!B:B,MATCH($C1057,'Policy Characteristics'!$C:$C,0)))</f>
        <v>Feedstock Shifting</v>
      </c>
      <c r="C1057" s="354" t="str">
        <f t="shared" si="44"/>
        <v>Fraction of Feedstock Shifted</v>
      </c>
      <c r="D1057" s="348" t="s">
        <v>816</v>
      </c>
      <c r="E1057" s="253" t="s">
        <v>869</v>
      </c>
      <c r="F1057" t="s">
        <v>817</v>
      </c>
      <c r="G1057" s="253" t="s">
        <v>870</v>
      </c>
      <c r="H1057" s="241">
        <v>2628</v>
      </c>
      <c r="I1057" s="367" t="s">
        <v>680</v>
      </c>
      <c r="J1057" s="368" t="str">
        <f>IF(ISBLANK(INDEX('Policy Characteristics'!D:D,MATCH($C1057,'Policy Characteristics'!$C:$C,0))),"",INDEX('Policy Characteristics'!D:D,MATCH($C1057,'Policy Characteristics'!$C:$C,0)))</f>
        <v>Feedstock Shifting</v>
      </c>
      <c r="K1057" s="354"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4" t="str">
        <f>IF(ISBLANK(INDEX('Policy Characteristics'!I:I,MATCH($C1057,'Policy Characteristics'!$C:$C,0))),"",INDEX('Policy Characteristics'!I:I,MATCH($C1057,'Policy Characteristics'!$C:$C,0)))</f>
        <v>% of potential achieved</v>
      </c>
      <c r="P1057" s="354"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4" t="str">
        <f>IF(ISBLANK(INDEX('Policy Characteristics'!K:K,MATCH($C1057,'Policy Characteristics'!$C:$C,0))),"",INDEX('Policy Characteristics'!K:K,MATCH($C1057,'Policy Characteristics'!$C:$C,0)))</f>
        <v/>
      </c>
      <c r="R1057" s="354" t="str">
        <f>IF(ISBLANK(INDEX('Policy Characteristics'!L:L,MATCH($C1057,'Policy Characteristics'!$C:$C,0))),"",INDEX('Policy Characteristics'!L:L,MATCH($C1057,'Policy Characteristics'!$C:$C,0)))</f>
        <v/>
      </c>
    </row>
    <row r="1058" spans="1:18" s="345" customFormat="1" ht="20" customHeight="1">
      <c r="A1058" s="354" t="str">
        <f>IF(ISBLANK(INDEX('Policy Characteristics'!A:A,MATCH($C1058,'Policy Characteristics'!$C:$C,0))),"",INDEX('Policy Characteristics'!A:A,MATCH($C1058,'Policy Characteristics'!$C:$C,0)))</f>
        <v>Industry</v>
      </c>
      <c r="B1058" s="366" t="str">
        <f>IF(ISBLANK(INDEX('Policy Characteristics'!B:B,MATCH($C1058,'Policy Characteristics'!$C:$C,0))),"",INDEX('Policy Characteristics'!B:B,MATCH($C1058,'Policy Characteristics'!$C:$C,0)))</f>
        <v>Feedstock Shifting</v>
      </c>
      <c r="C1058" s="354" t="str">
        <f t="shared" si="44"/>
        <v>Fraction of Feedstock Shifted</v>
      </c>
      <c r="D1058" s="348" t="s">
        <v>816</v>
      </c>
      <c r="E1058" s="253" t="s">
        <v>871</v>
      </c>
      <c r="F1058" t="s">
        <v>817</v>
      </c>
      <c r="G1058" s="253" t="s">
        <v>872</v>
      </c>
      <c r="H1058" s="241">
        <v>2629</v>
      </c>
      <c r="I1058" s="367" t="s">
        <v>680</v>
      </c>
      <c r="J1058" s="368" t="str">
        <f>IF(ISBLANK(INDEX('Policy Characteristics'!D:D,MATCH($C1058,'Policy Characteristics'!$C:$C,0))),"",INDEX('Policy Characteristics'!D:D,MATCH($C1058,'Policy Characteristics'!$C:$C,0)))</f>
        <v>Feedstock Shifting</v>
      </c>
      <c r="K1058" s="354"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4" t="str">
        <f>IF(ISBLANK(INDEX('Policy Characteristics'!I:I,MATCH($C1058,'Policy Characteristics'!$C:$C,0))),"",INDEX('Policy Characteristics'!I:I,MATCH($C1058,'Policy Characteristics'!$C:$C,0)))</f>
        <v>% of potential achieved</v>
      </c>
      <c r="P1058" s="354"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4" t="str">
        <f>IF(ISBLANK(INDEX('Policy Characteristics'!K:K,MATCH($C1058,'Policy Characteristics'!$C:$C,0))),"",INDEX('Policy Characteristics'!K:K,MATCH($C1058,'Policy Characteristics'!$C:$C,0)))</f>
        <v/>
      </c>
      <c r="R1058" s="354" t="str">
        <f>IF(ISBLANK(INDEX('Policy Characteristics'!L:L,MATCH($C1058,'Policy Characteristics'!$C:$C,0))),"",INDEX('Policy Characteristics'!L:L,MATCH($C1058,'Policy Characteristics'!$C:$C,0)))</f>
        <v/>
      </c>
    </row>
    <row r="1059" spans="1:18" s="345" customFormat="1" ht="20" customHeight="1">
      <c r="A1059" s="354" t="str">
        <f>IF(ISBLANK(INDEX('Policy Characteristics'!A:A,MATCH($C1059,'Policy Characteristics'!$C:$C,0))),"",INDEX('Policy Characteristics'!A:A,MATCH($C1059,'Policy Characteristics'!$C:$C,0)))</f>
        <v>Industry</v>
      </c>
      <c r="B1059" s="366" t="str">
        <f>IF(ISBLANK(INDEX('Policy Characteristics'!B:B,MATCH($C1059,'Policy Characteristics'!$C:$C,0))),"",INDEX('Policy Characteristics'!B:B,MATCH($C1059,'Policy Characteristics'!$C:$C,0)))</f>
        <v>Feedstock Shifting</v>
      </c>
      <c r="C1059" s="354" t="str">
        <f t="shared" si="44"/>
        <v>Fraction of Feedstock Shifted</v>
      </c>
      <c r="D1059" s="348" t="s">
        <v>818</v>
      </c>
      <c r="E1059" s="253" t="s">
        <v>853</v>
      </c>
      <c r="F1059" t="s">
        <v>819</v>
      </c>
      <c r="G1059" s="253" t="s">
        <v>854</v>
      </c>
      <c r="H1059" s="241">
        <v>2630</v>
      </c>
      <c r="I1059" s="367" t="s">
        <v>680</v>
      </c>
      <c r="J1059" s="368" t="str">
        <f>IF(ISBLANK(INDEX('Policy Characteristics'!D:D,MATCH($C1059,'Policy Characteristics'!$C:$C,0))),"",INDEX('Policy Characteristics'!D:D,MATCH($C1059,'Policy Characteristics'!$C:$C,0)))</f>
        <v>Feedstock Shifting</v>
      </c>
      <c r="K1059" s="354"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4" t="str">
        <f>IF(ISBLANK(INDEX('Policy Characteristics'!I:I,MATCH($C1059,'Policy Characteristics'!$C:$C,0))),"",INDEX('Policy Characteristics'!I:I,MATCH($C1059,'Policy Characteristics'!$C:$C,0)))</f>
        <v>% of potential achieved</v>
      </c>
      <c r="P1059" s="354"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4" t="str">
        <f>IF(ISBLANK(INDEX('Policy Characteristics'!K:K,MATCH($C1059,'Policy Characteristics'!$C:$C,0))),"",INDEX('Policy Characteristics'!K:K,MATCH($C1059,'Policy Characteristics'!$C:$C,0)))</f>
        <v/>
      </c>
      <c r="R1059" s="354" t="str">
        <f>IF(ISBLANK(INDEX('Policy Characteristics'!L:L,MATCH($C1059,'Policy Characteristics'!$C:$C,0))),"",INDEX('Policy Characteristics'!L:L,MATCH($C1059,'Policy Characteristics'!$C:$C,0)))</f>
        <v/>
      </c>
    </row>
    <row r="1060" spans="1:18" s="345" customFormat="1" ht="20" customHeight="1">
      <c r="A1060" s="354" t="str">
        <f>IF(ISBLANK(INDEX('Policy Characteristics'!A:A,MATCH($C1060,'Policy Characteristics'!$C:$C,0))),"",INDEX('Policy Characteristics'!A:A,MATCH($C1060,'Policy Characteristics'!$C:$C,0)))</f>
        <v>Industry</v>
      </c>
      <c r="B1060" s="366" t="str">
        <f>IF(ISBLANK(INDEX('Policy Characteristics'!B:B,MATCH($C1060,'Policy Characteristics'!$C:$C,0))),"",INDEX('Policy Characteristics'!B:B,MATCH($C1060,'Policy Characteristics'!$C:$C,0)))</f>
        <v>Feedstock Shifting</v>
      </c>
      <c r="C1060" s="354" t="str">
        <f t="shared" si="44"/>
        <v>Fraction of Feedstock Shifted</v>
      </c>
      <c r="D1060" s="348" t="s">
        <v>818</v>
      </c>
      <c r="E1060" s="253" t="s">
        <v>855</v>
      </c>
      <c r="F1060" t="s">
        <v>819</v>
      </c>
      <c r="G1060" s="253" t="s">
        <v>856</v>
      </c>
      <c r="H1060" s="241">
        <v>2631</v>
      </c>
      <c r="I1060" s="367" t="s">
        <v>680</v>
      </c>
      <c r="J1060" s="368" t="str">
        <f>IF(ISBLANK(INDEX('Policy Characteristics'!D:D,MATCH($C1060,'Policy Characteristics'!$C:$C,0))),"",INDEX('Policy Characteristics'!D:D,MATCH($C1060,'Policy Characteristics'!$C:$C,0)))</f>
        <v>Feedstock Shifting</v>
      </c>
      <c r="K1060" s="354"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4" t="str">
        <f>IF(ISBLANK(INDEX('Policy Characteristics'!I:I,MATCH($C1060,'Policy Characteristics'!$C:$C,0))),"",INDEX('Policy Characteristics'!I:I,MATCH($C1060,'Policy Characteristics'!$C:$C,0)))</f>
        <v>% of potential achieved</v>
      </c>
      <c r="P1060" s="354"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4" t="str">
        <f>IF(ISBLANK(INDEX('Policy Characteristics'!K:K,MATCH($C1060,'Policy Characteristics'!$C:$C,0))),"",INDEX('Policy Characteristics'!K:K,MATCH($C1060,'Policy Characteristics'!$C:$C,0)))</f>
        <v/>
      </c>
      <c r="R1060" s="354" t="str">
        <f>IF(ISBLANK(INDEX('Policy Characteristics'!L:L,MATCH($C1060,'Policy Characteristics'!$C:$C,0))),"",INDEX('Policy Characteristics'!L:L,MATCH($C1060,'Policy Characteristics'!$C:$C,0)))</f>
        <v/>
      </c>
    </row>
    <row r="1061" spans="1:18" s="345" customFormat="1" ht="20" customHeight="1">
      <c r="A1061" s="354" t="str">
        <f>IF(ISBLANK(INDEX('Policy Characteristics'!A:A,MATCH($C1061,'Policy Characteristics'!$C:$C,0))),"",INDEX('Policy Characteristics'!A:A,MATCH($C1061,'Policy Characteristics'!$C:$C,0)))</f>
        <v>Industry</v>
      </c>
      <c r="B1061" s="366" t="str">
        <f>IF(ISBLANK(INDEX('Policy Characteristics'!B:B,MATCH($C1061,'Policy Characteristics'!$C:$C,0))),"",INDEX('Policy Characteristics'!B:B,MATCH($C1061,'Policy Characteristics'!$C:$C,0)))</f>
        <v>Feedstock Shifting</v>
      </c>
      <c r="C1061" s="354" t="str">
        <f t="shared" si="44"/>
        <v>Fraction of Feedstock Shifted</v>
      </c>
      <c r="D1061" s="348" t="s">
        <v>818</v>
      </c>
      <c r="E1061" s="253" t="s">
        <v>857</v>
      </c>
      <c r="F1061" t="s">
        <v>819</v>
      </c>
      <c r="G1061" s="253" t="s">
        <v>858</v>
      </c>
      <c r="H1061" s="241">
        <v>2632</v>
      </c>
      <c r="I1061" s="367" t="s">
        <v>680</v>
      </c>
      <c r="J1061" s="368" t="str">
        <f>IF(ISBLANK(INDEX('Policy Characteristics'!D:D,MATCH($C1061,'Policy Characteristics'!$C:$C,0))),"",INDEX('Policy Characteristics'!D:D,MATCH($C1061,'Policy Characteristics'!$C:$C,0)))</f>
        <v>Feedstock Shifting</v>
      </c>
      <c r="K1061" s="354"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4" t="str">
        <f>IF(ISBLANK(INDEX('Policy Characteristics'!I:I,MATCH($C1061,'Policy Characteristics'!$C:$C,0))),"",INDEX('Policy Characteristics'!I:I,MATCH($C1061,'Policy Characteristics'!$C:$C,0)))</f>
        <v>% of potential achieved</v>
      </c>
      <c r="P1061" s="354"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4" t="str">
        <f>IF(ISBLANK(INDEX('Policy Characteristics'!K:K,MATCH($C1061,'Policy Characteristics'!$C:$C,0))),"",INDEX('Policy Characteristics'!K:K,MATCH($C1061,'Policy Characteristics'!$C:$C,0)))</f>
        <v/>
      </c>
      <c r="R1061" s="354" t="str">
        <f>IF(ISBLANK(INDEX('Policy Characteristics'!L:L,MATCH($C1061,'Policy Characteristics'!$C:$C,0))),"",INDEX('Policy Characteristics'!L:L,MATCH($C1061,'Policy Characteristics'!$C:$C,0)))</f>
        <v/>
      </c>
    </row>
    <row r="1062" spans="1:18" s="345" customFormat="1" ht="20" customHeight="1">
      <c r="A1062" s="354" t="str">
        <f>IF(ISBLANK(INDEX('Policy Characteristics'!A:A,MATCH($C1062,'Policy Characteristics'!$C:$C,0))),"",INDEX('Policy Characteristics'!A:A,MATCH($C1062,'Policy Characteristics'!$C:$C,0)))</f>
        <v>Industry</v>
      </c>
      <c r="B1062" s="366" t="str">
        <f>IF(ISBLANK(INDEX('Policy Characteristics'!B:B,MATCH($C1062,'Policy Characteristics'!$C:$C,0))),"",INDEX('Policy Characteristics'!B:B,MATCH($C1062,'Policy Characteristics'!$C:$C,0)))</f>
        <v>Feedstock Shifting</v>
      </c>
      <c r="C1062" s="354" t="str">
        <f t="shared" si="44"/>
        <v>Fraction of Feedstock Shifted</v>
      </c>
      <c r="D1062" s="348" t="s">
        <v>818</v>
      </c>
      <c r="E1062" s="253" t="s">
        <v>859</v>
      </c>
      <c r="F1062" t="s">
        <v>819</v>
      </c>
      <c r="G1062" s="253" t="s">
        <v>860</v>
      </c>
      <c r="H1062" s="241">
        <v>2633</v>
      </c>
      <c r="I1062" s="367" t="s">
        <v>680</v>
      </c>
      <c r="J1062" s="368" t="str">
        <f>IF(ISBLANK(INDEX('Policy Characteristics'!D:D,MATCH($C1062,'Policy Characteristics'!$C:$C,0))),"",INDEX('Policy Characteristics'!D:D,MATCH($C1062,'Policy Characteristics'!$C:$C,0)))</f>
        <v>Feedstock Shifting</v>
      </c>
      <c r="K1062" s="354"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4" t="str">
        <f>IF(ISBLANK(INDEX('Policy Characteristics'!I:I,MATCH($C1062,'Policy Characteristics'!$C:$C,0))),"",INDEX('Policy Characteristics'!I:I,MATCH($C1062,'Policy Characteristics'!$C:$C,0)))</f>
        <v>% of potential achieved</v>
      </c>
      <c r="P1062" s="354"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4" t="str">
        <f>IF(ISBLANK(INDEX('Policy Characteristics'!K:K,MATCH($C1062,'Policy Characteristics'!$C:$C,0))),"",INDEX('Policy Characteristics'!K:K,MATCH($C1062,'Policy Characteristics'!$C:$C,0)))</f>
        <v/>
      </c>
      <c r="R1062" s="354" t="str">
        <f>IF(ISBLANK(INDEX('Policy Characteristics'!L:L,MATCH($C1062,'Policy Characteristics'!$C:$C,0))),"",INDEX('Policy Characteristics'!L:L,MATCH($C1062,'Policy Characteristics'!$C:$C,0)))</f>
        <v/>
      </c>
    </row>
    <row r="1063" spans="1:18" s="345" customFormat="1" ht="20" customHeight="1">
      <c r="A1063" s="354" t="str">
        <f>IF(ISBLANK(INDEX('Policy Characteristics'!A:A,MATCH($C1063,'Policy Characteristics'!$C:$C,0))),"",INDEX('Policy Characteristics'!A:A,MATCH($C1063,'Policy Characteristics'!$C:$C,0)))</f>
        <v>Industry</v>
      </c>
      <c r="B1063" s="366" t="str">
        <f>IF(ISBLANK(INDEX('Policy Characteristics'!B:B,MATCH($C1063,'Policy Characteristics'!$C:$C,0))),"",INDEX('Policy Characteristics'!B:B,MATCH($C1063,'Policy Characteristics'!$C:$C,0)))</f>
        <v>Feedstock Shifting</v>
      </c>
      <c r="C1063" s="354" t="str">
        <f t="shared" si="44"/>
        <v>Fraction of Feedstock Shifted</v>
      </c>
      <c r="D1063" s="348" t="s">
        <v>818</v>
      </c>
      <c r="E1063" s="253" t="s">
        <v>861</v>
      </c>
      <c r="F1063" t="s">
        <v>819</v>
      </c>
      <c r="G1063" s="253" t="s">
        <v>862</v>
      </c>
      <c r="H1063" s="241">
        <v>2634</v>
      </c>
      <c r="I1063" s="367" t="s">
        <v>680</v>
      </c>
      <c r="J1063" s="368" t="str">
        <f>IF(ISBLANK(INDEX('Policy Characteristics'!D:D,MATCH($C1063,'Policy Characteristics'!$C:$C,0))),"",INDEX('Policy Characteristics'!D:D,MATCH($C1063,'Policy Characteristics'!$C:$C,0)))</f>
        <v>Feedstock Shifting</v>
      </c>
      <c r="K1063" s="354"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4" t="str">
        <f>IF(ISBLANK(INDEX('Policy Characteristics'!I:I,MATCH($C1063,'Policy Characteristics'!$C:$C,0))),"",INDEX('Policy Characteristics'!I:I,MATCH($C1063,'Policy Characteristics'!$C:$C,0)))</f>
        <v>% of potential achieved</v>
      </c>
      <c r="P1063" s="354"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4" t="str">
        <f>IF(ISBLANK(INDEX('Policy Characteristics'!K:K,MATCH($C1063,'Policy Characteristics'!$C:$C,0))),"",INDEX('Policy Characteristics'!K:K,MATCH($C1063,'Policy Characteristics'!$C:$C,0)))</f>
        <v/>
      </c>
      <c r="R1063" s="354" t="str">
        <f>IF(ISBLANK(INDEX('Policy Characteristics'!L:L,MATCH($C1063,'Policy Characteristics'!$C:$C,0))),"",INDEX('Policy Characteristics'!L:L,MATCH($C1063,'Policy Characteristics'!$C:$C,0)))</f>
        <v/>
      </c>
    </row>
    <row r="1064" spans="1:18" s="345" customFormat="1" ht="20" customHeight="1">
      <c r="A1064" s="354" t="str">
        <f>IF(ISBLANK(INDEX('Policy Characteristics'!A:A,MATCH($C1064,'Policy Characteristics'!$C:$C,0))),"",INDEX('Policy Characteristics'!A:A,MATCH($C1064,'Policy Characteristics'!$C:$C,0)))</f>
        <v>Industry</v>
      </c>
      <c r="B1064" s="366" t="str">
        <f>IF(ISBLANK(INDEX('Policy Characteristics'!B:B,MATCH($C1064,'Policy Characteristics'!$C:$C,0))),"",INDEX('Policy Characteristics'!B:B,MATCH($C1064,'Policy Characteristics'!$C:$C,0)))</f>
        <v>Feedstock Shifting</v>
      </c>
      <c r="C1064" s="354" t="str">
        <f t="shared" si="44"/>
        <v>Fraction of Feedstock Shifted</v>
      </c>
      <c r="D1064" s="348" t="s">
        <v>818</v>
      </c>
      <c r="E1064" s="253" t="s">
        <v>863</v>
      </c>
      <c r="F1064" t="s">
        <v>819</v>
      </c>
      <c r="G1064" s="253" t="s">
        <v>864</v>
      </c>
      <c r="H1064" s="241">
        <v>2635</v>
      </c>
      <c r="I1064" s="367" t="s">
        <v>680</v>
      </c>
      <c r="J1064" s="368" t="str">
        <f>IF(ISBLANK(INDEX('Policy Characteristics'!D:D,MATCH($C1064,'Policy Characteristics'!$C:$C,0))),"",INDEX('Policy Characteristics'!D:D,MATCH($C1064,'Policy Characteristics'!$C:$C,0)))</f>
        <v>Feedstock Shifting</v>
      </c>
      <c r="K1064" s="354"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4" t="str">
        <f>IF(ISBLANK(INDEX('Policy Characteristics'!I:I,MATCH($C1064,'Policy Characteristics'!$C:$C,0))),"",INDEX('Policy Characteristics'!I:I,MATCH($C1064,'Policy Characteristics'!$C:$C,0)))</f>
        <v>% of potential achieved</v>
      </c>
      <c r="P1064" s="354"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4" t="str">
        <f>IF(ISBLANK(INDEX('Policy Characteristics'!K:K,MATCH($C1064,'Policy Characteristics'!$C:$C,0))),"",INDEX('Policy Characteristics'!K:K,MATCH($C1064,'Policy Characteristics'!$C:$C,0)))</f>
        <v/>
      </c>
      <c r="R1064" s="354" t="str">
        <f>IF(ISBLANK(INDEX('Policy Characteristics'!L:L,MATCH($C1064,'Policy Characteristics'!$C:$C,0))),"",INDEX('Policy Characteristics'!L:L,MATCH($C1064,'Policy Characteristics'!$C:$C,0)))</f>
        <v/>
      </c>
    </row>
    <row r="1065" spans="1:18" s="345" customFormat="1" ht="20" customHeight="1">
      <c r="A1065" s="354" t="str">
        <f>IF(ISBLANK(INDEX('Policy Characteristics'!A:A,MATCH($C1065,'Policy Characteristics'!$C:$C,0))),"",INDEX('Policy Characteristics'!A:A,MATCH($C1065,'Policy Characteristics'!$C:$C,0)))</f>
        <v>Industry</v>
      </c>
      <c r="B1065" s="366" t="str">
        <f>IF(ISBLANK(INDEX('Policy Characteristics'!B:B,MATCH($C1065,'Policy Characteristics'!$C:$C,0))),"",INDEX('Policy Characteristics'!B:B,MATCH($C1065,'Policy Characteristics'!$C:$C,0)))</f>
        <v>Feedstock Shifting</v>
      </c>
      <c r="C1065" s="354" t="str">
        <f t="shared" si="44"/>
        <v>Fraction of Feedstock Shifted</v>
      </c>
      <c r="D1065" s="348" t="s">
        <v>818</v>
      </c>
      <c r="E1065" s="253" t="s">
        <v>865</v>
      </c>
      <c r="F1065" t="s">
        <v>819</v>
      </c>
      <c r="G1065" s="253" t="s">
        <v>866</v>
      </c>
      <c r="H1065" s="241">
        <v>2636</v>
      </c>
      <c r="I1065" s="367" t="s">
        <v>680</v>
      </c>
      <c r="J1065" s="368" t="str">
        <f>IF(ISBLANK(INDEX('Policy Characteristics'!D:D,MATCH($C1065,'Policy Characteristics'!$C:$C,0))),"",INDEX('Policy Characteristics'!D:D,MATCH($C1065,'Policy Characteristics'!$C:$C,0)))</f>
        <v>Feedstock Shifting</v>
      </c>
      <c r="K1065" s="354"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4" t="str">
        <f>IF(ISBLANK(INDEX('Policy Characteristics'!I:I,MATCH($C1065,'Policy Characteristics'!$C:$C,0))),"",INDEX('Policy Characteristics'!I:I,MATCH($C1065,'Policy Characteristics'!$C:$C,0)))</f>
        <v>% of potential achieved</v>
      </c>
      <c r="P1065" s="354"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4" t="str">
        <f>IF(ISBLANK(INDEX('Policy Characteristics'!K:K,MATCH($C1065,'Policy Characteristics'!$C:$C,0))),"",INDEX('Policy Characteristics'!K:K,MATCH($C1065,'Policy Characteristics'!$C:$C,0)))</f>
        <v/>
      </c>
      <c r="R1065" s="354" t="str">
        <f>IF(ISBLANK(INDEX('Policy Characteristics'!L:L,MATCH($C1065,'Policy Characteristics'!$C:$C,0))),"",INDEX('Policy Characteristics'!L:L,MATCH($C1065,'Policy Characteristics'!$C:$C,0)))</f>
        <v/>
      </c>
    </row>
    <row r="1066" spans="1:18" s="345" customFormat="1" ht="20" customHeight="1">
      <c r="A1066" s="354" t="str">
        <f>IF(ISBLANK(INDEX('Policy Characteristics'!A:A,MATCH($C1066,'Policy Characteristics'!$C:$C,0))),"",INDEX('Policy Characteristics'!A:A,MATCH($C1066,'Policy Characteristics'!$C:$C,0)))</f>
        <v>Industry</v>
      </c>
      <c r="B1066" s="366" t="str">
        <f>IF(ISBLANK(INDEX('Policy Characteristics'!B:B,MATCH($C1066,'Policy Characteristics'!$C:$C,0))),"",INDEX('Policy Characteristics'!B:B,MATCH($C1066,'Policy Characteristics'!$C:$C,0)))</f>
        <v>Feedstock Shifting</v>
      </c>
      <c r="C1066" s="354" t="str">
        <f t="shared" si="44"/>
        <v>Fraction of Feedstock Shifted</v>
      </c>
      <c r="D1066" s="348" t="s">
        <v>818</v>
      </c>
      <c r="E1066" s="253" t="s">
        <v>867</v>
      </c>
      <c r="F1066" t="s">
        <v>819</v>
      </c>
      <c r="G1066" s="253" t="s">
        <v>868</v>
      </c>
      <c r="H1066" s="241">
        <v>2637</v>
      </c>
      <c r="I1066" s="367" t="s">
        <v>680</v>
      </c>
      <c r="J1066" s="368" t="str">
        <f>IF(ISBLANK(INDEX('Policy Characteristics'!D:D,MATCH($C1066,'Policy Characteristics'!$C:$C,0))),"",INDEX('Policy Characteristics'!D:D,MATCH($C1066,'Policy Characteristics'!$C:$C,0)))</f>
        <v>Feedstock Shifting</v>
      </c>
      <c r="K1066" s="354"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4" t="str">
        <f>IF(ISBLANK(INDEX('Policy Characteristics'!I:I,MATCH($C1066,'Policy Characteristics'!$C:$C,0))),"",INDEX('Policy Characteristics'!I:I,MATCH($C1066,'Policy Characteristics'!$C:$C,0)))</f>
        <v>% of potential achieved</v>
      </c>
      <c r="P1066" s="354"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4" t="str">
        <f>IF(ISBLANK(INDEX('Policy Characteristics'!K:K,MATCH($C1066,'Policy Characteristics'!$C:$C,0))),"",INDEX('Policy Characteristics'!K:K,MATCH($C1066,'Policy Characteristics'!$C:$C,0)))</f>
        <v/>
      </c>
      <c r="R1066" s="354" t="str">
        <f>IF(ISBLANK(INDEX('Policy Characteristics'!L:L,MATCH($C1066,'Policy Characteristics'!$C:$C,0))),"",INDEX('Policy Characteristics'!L:L,MATCH($C1066,'Policy Characteristics'!$C:$C,0)))</f>
        <v/>
      </c>
    </row>
    <row r="1067" spans="1:18" s="345" customFormat="1" ht="20" customHeight="1">
      <c r="A1067" s="354" t="str">
        <f>IF(ISBLANK(INDEX('Policy Characteristics'!A:A,MATCH($C1067,'Policy Characteristics'!$C:$C,0))),"",INDEX('Policy Characteristics'!A:A,MATCH($C1067,'Policy Characteristics'!$C:$C,0)))</f>
        <v>Industry</v>
      </c>
      <c r="B1067" s="366" t="str">
        <f>IF(ISBLANK(INDEX('Policy Characteristics'!B:B,MATCH($C1067,'Policy Characteristics'!$C:$C,0))),"",INDEX('Policy Characteristics'!B:B,MATCH($C1067,'Policy Characteristics'!$C:$C,0)))</f>
        <v>Feedstock Shifting</v>
      </c>
      <c r="C1067" s="354" t="str">
        <f t="shared" si="44"/>
        <v>Fraction of Feedstock Shifted</v>
      </c>
      <c r="D1067" s="348" t="s">
        <v>818</v>
      </c>
      <c r="E1067" s="253" t="s">
        <v>869</v>
      </c>
      <c r="F1067" t="s">
        <v>819</v>
      </c>
      <c r="G1067" s="253" t="s">
        <v>870</v>
      </c>
      <c r="H1067" s="241">
        <v>2638</v>
      </c>
      <c r="I1067" s="367" t="s">
        <v>680</v>
      </c>
      <c r="J1067" s="368" t="str">
        <f>IF(ISBLANK(INDEX('Policy Characteristics'!D:D,MATCH($C1067,'Policy Characteristics'!$C:$C,0))),"",INDEX('Policy Characteristics'!D:D,MATCH($C1067,'Policy Characteristics'!$C:$C,0)))</f>
        <v>Feedstock Shifting</v>
      </c>
      <c r="K1067" s="354"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4" t="str">
        <f>IF(ISBLANK(INDEX('Policy Characteristics'!I:I,MATCH($C1067,'Policy Characteristics'!$C:$C,0))),"",INDEX('Policy Characteristics'!I:I,MATCH($C1067,'Policy Characteristics'!$C:$C,0)))</f>
        <v>% of potential achieved</v>
      </c>
      <c r="P1067" s="354"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4" t="str">
        <f>IF(ISBLANK(INDEX('Policy Characteristics'!K:K,MATCH($C1067,'Policy Characteristics'!$C:$C,0))),"",INDEX('Policy Characteristics'!K:K,MATCH($C1067,'Policy Characteristics'!$C:$C,0)))</f>
        <v/>
      </c>
      <c r="R1067" s="354" t="str">
        <f>IF(ISBLANK(INDEX('Policy Characteristics'!L:L,MATCH($C1067,'Policy Characteristics'!$C:$C,0))),"",INDEX('Policy Characteristics'!L:L,MATCH($C1067,'Policy Characteristics'!$C:$C,0)))</f>
        <v/>
      </c>
    </row>
    <row r="1068" spans="1:18" s="345" customFormat="1" ht="20" customHeight="1">
      <c r="A1068" s="354" t="str">
        <f>IF(ISBLANK(INDEX('Policy Characteristics'!A:A,MATCH($C1068,'Policy Characteristics'!$C:$C,0))),"",INDEX('Policy Characteristics'!A:A,MATCH($C1068,'Policy Characteristics'!$C:$C,0)))</f>
        <v>Industry</v>
      </c>
      <c r="B1068" s="366" t="str">
        <f>IF(ISBLANK(INDEX('Policy Characteristics'!B:B,MATCH($C1068,'Policy Characteristics'!$C:$C,0))),"",INDEX('Policy Characteristics'!B:B,MATCH($C1068,'Policy Characteristics'!$C:$C,0)))</f>
        <v>Feedstock Shifting</v>
      </c>
      <c r="C1068" s="354" t="str">
        <f t="shared" si="44"/>
        <v>Fraction of Feedstock Shifted</v>
      </c>
      <c r="D1068" s="348" t="s">
        <v>818</v>
      </c>
      <c r="E1068" s="253" t="s">
        <v>871</v>
      </c>
      <c r="F1068" t="s">
        <v>819</v>
      </c>
      <c r="G1068" s="253" t="s">
        <v>872</v>
      </c>
      <c r="H1068" s="241">
        <v>2639</v>
      </c>
      <c r="I1068" s="367" t="s">
        <v>680</v>
      </c>
      <c r="J1068" s="368" t="str">
        <f>IF(ISBLANK(INDEX('Policy Characteristics'!D:D,MATCH($C1068,'Policy Characteristics'!$C:$C,0))),"",INDEX('Policy Characteristics'!D:D,MATCH($C1068,'Policy Characteristics'!$C:$C,0)))</f>
        <v>Feedstock Shifting</v>
      </c>
      <c r="K1068" s="354"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4" t="str">
        <f>IF(ISBLANK(INDEX('Policy Characteristics'!I:I,MATCH($C1068,'Policy Characteristics'!$C:$C,0))),"",INDEX('Policy Characteristics'!I:I,MATCH($C1068,'Policy Characteristics'!$C:$C,0)))</f>
        <v>% of potential achieved</v>
      </c>
      <c r="P1068" s="354"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4" t="str">
        <f>IF(ISBLANK(INDEX('Policy Characteristics'!K:K,MATCH($C1068,'Policy Characteristics'!$C:$C,0))),"",INDEX('Policy Characteristics'!K:K,MATCH($C1068,'Policy Characteristics'!$C:$C,0)))</f>
        <v/>
      </c>
      <c r="R1068" s="354" t="str">
        <f>IF(ISBLANK(INDEX('Policy Characteristics'!L:L,MATCH($C1068,'Policy Characteristics'!$C:$C,0))),"",INDEX('Policy Characteristics'!L:L,MATCH($C1068,'Policy Characteristics'!$C:$C,0)))</f>
        <v/>
      </c>
    </row>
    <row r="1069" spans="1:18" s="345" customFormat="1" ht="20" customHeight="1">
      <c r="A1069" s="354" t="str">
        <f>IF(ISBLANK(INDEX('Policy Characteristics'!A:A,MATCH($C1069,'Policy Characteristics'!$C:$C,0))),"",INDEX('Policy Characteristics'!A:A,MATCH($C1069,'Policy Characteristics'!$C:$C,0)))</f>
        <v>Industry</v>
      </c>
      <c r="B1069" s="366" t="str">
        <f>IF(ISBLANK(INDEX('Policy Characteristics'!B:B,MATCH($C1069,'Policy Characteristics'!$C:$C,0))),"",INDEX('Policy Characteristics'!B:B,MATCH($C1069,'Policy Characteristics'!$C:$C,0)))</f>
        <v>Feedstock Shifting</v>
      </c>
      <c r="C1069" s="354" t="str">
        <f t="shared" si="44"/>
        <v>Fraction of Feedstock Shifted</v>
      </c>
      <c r="D1069" s="348" t="s">
        <v>820</v>
      </c>
      <c r="E1069" s="253" t="s">
        <v>853</v>
      </c>
      <c r="F1069" t="s">
        <v>821</v>
      </c>
      <c r="G1069" s="253" t="s">
        <v>854</v>
      </c>
      <c r="H1069" s="241">
        <v>2640</v>
      </c>
      <c r="I1069" s="367" t="s">
        <v>680</v>
      </c>
      <c r="J1069" s="368" t="str">
        <f>IF(ISBLANK(INDEX('Policy Characteristics'!D:D,MATCH($C1069,'Policy Characteristics'!$C:$C,0))),"",INDEX('Policy Characteristics'!D:D,MATCH($C1069,'Policy Characteristics'!$C:$C,0)))</f>
        <v>Feedstock Shifting</v>
      </c>
      <c r="K1069" s="354"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4" t="str">
        <f>IF(ISBLANK(INDEX('Policy Characteristics'!I:I,MATCH($C1069,'Policy Characteristics'!$C:$C,0))),"",INDEX('Policy Characteristics'!I:I,MATCH($C1069,'Policy Characteristics'!$C:$C,0)))</f>
        <v>% of potential achieved</v>
      </c>
      <c r="P1069" s="354"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4" t="str">
        <f>IF(ISBLANK(INDEX('Policy Characteristics'!K:K,MATCH($C1069,'Policy Characteristics'!$C:$C,0))),"",INDEX('Policy Characteristics'!K:K,MATCH($C1069,'Policy Characteristics'!$C:$C,0)))</f>
        <v/>
      </c>
      <c r="R1069" s="354" t="str">
        <f>IF(ISBLANK(INDEX('Policy Characteristics'!L:L,MATCH($C1069,'Policy Characteristics'!$C:$C,0))),"",INDEX('Policy Characteristics'!L:L,MATCH($C1069,'Policy Characteristics'!$C:$C,0)))</f>
        <v/>
      </c>
    </row>
    <row r="1070" spans="1:18" s="345" customFormat="1" ht="20" customHeight="1">
      <c r="A1070" s="354" t="str">
        <f>IF(ISBLANK(INDEX('Policy Characteristics'!A:A,MATCH($C1070,'Policy Characteristics'!$C:$C,0))),"",INDEX('Policy Characteristics'!A:A,MATCH($C1070,'Policy Characteristics'!$C:$C,0)))</f>
        <v>Industry</v>
      </c>
      <c r="B1070" s="366" t="str">
        <f>IF(ISBLANK(INDEX('Policy Characteristics'!B:B,MATCH($C1070,'Policy Characteristics'!$C:$C,0))),"",INDEX('Policy Characteristics'!B:B,MATCH($C1070,'Policy Characteristics'!$C:$C,0)))</f>
        <v>Feedstock Shifting</v>
      </c>
      <c r="C1070" s="354" t="str">
        <f t="shared" si="44"/>
        <v>Fraction of Feedstock Shifted</v>
      </c>
      <c r="D1070" s="348" t="s">
        <v>820</v>
      </c>
      <c r="E1070" s="253" t="s">
        <v>855</v>
      </c>
      <c r="F1070" t="s">
        <v>821</v>
      </c>
      <c r="G1070" s="253" t="s">
        <v>856</v>
      </c>
      <c r="H1070" s="241">
        <v>2641</v>
      </c>
      <c r="I1070" s="367" t="s">
        <v>680</v>
      </c>
      <c r="J1070" s="368" t="str">
        <f>IF(ISBLANK(INDEX('Policy Characteristics'!D:D,MATCH($C1070,'Policy Characteristics'!$C:$C,0))),"",INDEX('Policy Characteristics'!D:D,MATCH($C1070,'Policy Characteristics'!$C:$C,0)))</f>
        <v>Feedstock Shifting</v>
      </c>
      <c r="K1070" s="354"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4" t="str">
        <f>IF(ISBLANK(INDEX('Policy Characteristics'!I:I,MATCH($C1070,'Policy Characteristics'!$C:$C,0))),"",INDEX('Policy Characteristics'!I:I,MATCH($C1070,'Policy Characteristics'!$C:$C,0)))</f>
        <v>% of potential achieved</v>
      </c>
      <c r="P1070" s="354"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4" t="str">
        <f>IF(ISBLANK(INDEX('Policy Characteristics'!K:K,MATCH($C1070,'Policy Characteristics'!$C:$C,0))),"",INDEX('Policy Characteristics'!K:K,MATCH($C1070,'Policy Characteristics'!$C:$C,0)))</f>
        <v/>
      </c>
      <c r="R1070" s="354" t="str">
        <f>IF(ISBLANK(INDEX('Policy Characteristics'!L:L,MATCH($C1070,'Policy Characteristics'!$C:$C,0))),"",INDEX('Policy Characteristics'!L:L,MATCH($C1070,'Policy Characteristics'!$C:$C,0)))</f>
        <v/>
      </c>
    </row>
    <row r="1071" spans="1:18" s="345" customFormat="1" ht="20" customHeight="1">
      <c r="A1071" s="354" t="str">
        <f>IF(ISBLANK(INDEX('Policy Characteristics'!A:A,MATCH($C1071,'Policy Characteristics'!$C:$C,0))),"",INDEX('Policy Characteristics'!A:A,MATCH($C1071,'Policy Characteristics'!$C:$C,0)))</f>
        <v>Industry</v>
      </c>
      <c r="B1071" s="366" t="str">
        <f>IF(ISBLANK(INDEX('Policy Characteristics'!B:B,MATCH($C1071,'Policy Characteristics'!$C:$C,0))),"",INDEX('Policy Characteristics'!B:B,MATCH($C1071,'Policy Characteristics'!$C:$C,0)))</f>
        <v>Feedstock Shifting</v>
      </c>
      <c r="C1071" s="354" t="str">
        <f t="shared" si="44"/>
        <v>Fraction of Feedstock Shifted</v>
      </c>
      <c r="D1071" s="348" t="s">
        <v>820</v>
      </c>
      <c r="E1071" s="253" t="s">
        <v>857</v>
      </c>
      <c r="F1071" t="s">
        <v>821</v>
      </c>
      <c r="G1071" s="253" t="s">
        <v>858</v>
      </c>
      <c r="H1071" s="241">
        <v>2642</v>
      </c>
      <c r="I1071" s="367" t="s">
        <v>680</v>
      </c>
      <c r="J1071" s="368" t="str">
        <f>IF(ISBLANK(INDEX('Policy Characteristics'!D:D,MATCH($C1071,'Policy Characteristics'!$C:$C,0))),"",INDEX('Policy Characteristics'!D:D,MATCH($C1071,'Policy Characteristics'!$C:$C,0)))</f>
        <v>Feedstock Shifting</v>
      </c>
      <c r="K1071" s="354"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4" t="str">
        <f>IF(ISBLANK(INDEX('Policy Characteristics'!I:I,MATCH($C1071,'Policy Characteristics'!$C:$C,0))),"",INDEX('Policy Characteristics'!I:I,MATCH($C1071,'Policy Characteristics'!$C:$C,0)))</f>
        <v>% of potential achieved</v>
      </c>
      <c r="P1071" s="354"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4" t="str">
        <f>IF(ISBLANK(INDEX('Policy Characteristics'!K:K,MATCH($C1071,'Policy Characteristics'!$C:$C,0))),"",INDEX('Policy Characteristics'!K:K,MATCH($C1071,'Policy Characteristics'!$C:$C,0)))</f>
        <v/>
      </c>
      <c r="R1071" s="354" t="str">
        <f>IF(ISBLANK(INDEX('Policy Characteristics'!L:L,MATCH($C1071,'Policy Characteristics'!$C:$C,0))),"",INDEX('Policy Characteristics'!L:L,MATCH($C1071,'Policy Characteristics'!$C:$C,0)))</f>
        <v/>
      </c>
    </row>
    <row r="1072" spans="1:18" s="345" customFormat="1" ht="20" customHeight="1">
      <c r="A1072" s="354" t="str">
        <f>IF(ISBLANK(INDEX('Policy Characteristics'!A:A,MATCH($C1072,'Policy Characteristics'!$C:$C,0))),"",INDEX('Policy Characteristics'!A:A,MATCH($C1072,'Policy Characteristics'!$C:$C,0)))</f>
        <v>Industry</v>
      </c>
      <c r="B1072" s="366" t="str">
        <f>IF(ISBLANK(INDEX('Policy Characteristics'!B:B,MATCH($C1072,'Policy Characteristics'!$C:$C,0))),"",INDEX('Policy Characteristics'!B:B,MATCH($C1072,'Policy Characteristics'!$C:$C,0)))</f>
        <v>Feedstock Shifting</v>
      </c>
      <c r="C1072" s="354" t="str">
        <f t="shared" si="44"/>
        <v>Fraction of Feedstock Shifted</v>
      </c>
      <c r="D1072" s="348" t="s">
        <v>820</v>
      </c>
      <c r="E1072" s="253" t="s">
        <v>859</v>
      </c>
      <c r="F1072" t="s">
        <v>821</v>
      </c>
      <c r="G1072" s="253" t="s">
        <v>860</v>
      </c>
      <c r="H1072" s="241">
        <v>2643</v>
      </c>
      <c r="I1072" s="367" t="s">
        <v>680</v>
      </c>
      <c r="J1072" s="368" t="str">
        <f>IF(ISBLANK(INDEX('Policy Characteristics'!D:D,MATCH($C1072,'Policy Characteristics'!$C:$C,0))),"",INDEX('Policy Characteristics'!D:D,MATCH($C1072,'Policy Characteristics'!$C:$C,0)))</f>
        <v>Feedstock Shifting</v>
      </c>
      <c r="K1072" s="354"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4" t="str">
        <f>IF(ISBLANK(INDEX('Policy Characteristics'!I:I,MATCH($C1072,'Policy Characteristics'!$C:$C,0))),"",INDEX('Policy Characteristics'!I:I,MATCH($C1072,'Policy Characteristics'!$C:$C,0)))</f>
        <v>% of potential achieved</v>
      </c>
      <c r="P1072" s="354"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4" t="str">
        <f>IF(ISBLANK(INDEX('Policy Characteristics'!K:K,MATCH($C1072,'Policy Characteristics'!$C:$C,0))),"",INDEX('Policy Characteristics'!K:K,MATCH($C1072,'Policy Characteristics'!$C:$C,0)))</f>
        <v/>
      </c>
      <c r="R1072" s="354" t="str">
        <f>IF(ISBLANK(INDEX('Policy Characteristics'!L:L,MATCH($C1072,'Policy Characteristics'!$C:$C,0))),"",INDEX('Policy Characteristics'!L:L,MATCH($C1072,'Policy Characteristics'!$C:$C,0)))</f>
        <v/>
      </c>
    </row>
    <row r="1073" spans="1:18" s="345" customFormat="1" ht="20" customHeight="1">
      <c r="A1073" s="354" t="str">
        <f>IF(ISBLANK(INDEX('Policy Characteristics'!A:A,MATCH($C1073,'Policy Characteristics'!$C:$C,0))),"",INDEX('Policy Characteristics'!A:A,MATCH($C1073,'Policy Characteristics'!$C:$C,0)))</f>
        <v>Industry</v>
      </c>
      <c r="B1073" s="366" t="str">
        <f>IF(ISBLANK(INDEX('Policy Characteristics'!B:B,MATCH($C1073,'Policy Characteristics'!$C:$C,0))),"",INDEX('Policy Characteristics'!B:B,MATCH($C1073,'Policy Characteristics'!$C:$C,0)))</f>
        <v>Feedstock Shifting</v>
      </c>
      <c r="C1073" s="354" t="str">
        <f t="shared" si="44"/>
        <v>Fraction of Feedstock Shifted</v>
      </c>
      <c r="D1073" s="348" t="s">
        <v>820</v>
      </c>
      <c r="E1073" s="253" t="s">
        <v>861</v>
      </c>
      <c r="F1073" t="s">
        <v>821</v>
      </c>
      <c r="G1073" s="253" t="s">
        <v>862</v>
      </c>
      <c r="H1073" s="241">
        <v>2644</v>
      </c>
      <c r="I1073" s="367" t="s">
        <v>680</v>
      </c>
      <c r="J1073" s="368" t="str">
        <f>IF(ISBLANK(INDEX('Policy Characteristics'!D:D,MATCH($C1073,'Policy Characteristics'!$C:$C,0))),"",INDEX('Policy Characteristics'!D:D,MATCH($C1073,'Policy Characteristics'!$C:$C,0)))</f>
        <v>Feedstock Shifting</v>
      </c>
      <c r="K1073" s="354"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4" t="str">
        <f>IF(ISBLANK(INDEX('Policy Characteristics'!I:I,MATCH($C1073,'Policy Characteristics'!$C:$C,0))),"",INDEX('Policy Characteristics'!I:I,MATCH($C1073,'Policy Characteristics'!$C:$C,0)))</f>
        <v>% of potential achieved</v>
      </c>
      <c r="P1073" s="354"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4" t="str">
        <f>IF(ISBLANK(INDEX('Policy Characteristics'!K:K,MATCH($C1073,'Policy Characteristics'!$C:$C,0))),"",INDEX('Policy Characteristics'!K:K,MATCH($C1073,'Policy Characteristics'!$C:$C,0)))</f>
        <v/>
      </c>
      <c r="R1073" s="354" t="str">
        <f>IF(ISBLANK(INDEX('Policy Characteristics'!L:L,MATCH($C1073,'Policy Characteristics'!$C:$C,0))),"",INDEX('Policy Characteristics'!L:L,MATCH($C1073,'Policy Characteristics'!$C:$C,0)))</f>
        <v/>
      </c>
    </row>
    <row r="1074" spans="1:18" s="345" customFormat="1" ht="20" customHeight="1">
      <c r="A1074" s="354" t="str">
        <f>IF(ISBLANK(INDEX('Policy Characteristics'!A:A,MATCH($C1074,'Policy Characteristics'!$C:$C,0))),"",INDEX('Policy Characteristics'!A:A,MATCH($C1074,'Policy Characteristics'!$C:$C,0)))</f>
        <v>Industry</v>
      </c>
      <c r="B1074" s="366" t="str">
        <f>IF(ISBLANK(INDEX('Policy Characteristics'!B:B,MATCH($C1074,'Policy Characteristics'!$C:$C,0))),"",INDEX('Policy Characteristics'!B:B,MATCH($C1074,'Policy Characteristics'!$C:$C,0)))</f>
        <v>Feedstock Shifting</v>
      </c>
      <c r="C1074" s="354" t="str">
        <f t="shared" si="44"/>
        <v>Fraction of Feedstock Shifted</v>
      </c>
      <c r="D1074" s="348" t="s">
        <v>820</v>
      </c>
      <c r="E1074" s="253" t="s">
        <v>863</v>
      </c>
      <c r="F1074" t="s">
        <v>821</v>
      </c>
      <c r="G1074" s="253" t="s">
        <v>864</v>
      </c>
      <c r="H1074" s="241">
        <v>2645</v>
      </c>
      <c r="I1074" s="367" t="s">
        <v>680</v>
      </c>
      <c r="J1074" s="368" t="str">
        <f>IF(ISBLANK(INDEX('Policy Characteristics'!D:D,MATCH($C1074,'Policy Characteristics'!$C:$C,0))),"",INDEX('Policy Characteristics'!D:D,MATCH($C1074,'Policy Characteristics'!$C:$C,0)))</f>
        <v>Feedstock Shifting</v>
      </c>
      <c r="K1074" s="354"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4" t="str">
        <f>IF(ISBLANK(INDEX('Policy Characteristics'!I:I,MATCH($C1074,'Policy Characteristics'!$C:$C,0))),"",INDEX('Policy Characteristics'!I:I,MATCH($C1074,'Policy Characteristics'!$C:$C,0)))</f>
        <v>% of potential achieved</v>
      </c>
      <c r="P1074" s="354"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4" t="str">
        <f>IF(ISBLANK(INDEX('Policy Characteristics'!K:K,MATCH($C1074,'Policy Characteristics'!$C:$C,0))),"",INDEX('Policy Characteristics'!K:K,MATCH($C1074,'Policy Characteristics'!$C:$C,0)))</f>
        <v/>
      </c>
      <c r="R1074" s="354" t="str">
        <f>IF(ISBLANK(INDEX('Policy Characteristics'!L:L,MATCH($C1074,'Policy Characteristics'!$C:$C,0))),"",INDEX('Policy Characteristics'!L:L,MATCH($C1074,'Policy Characteristics'!$C:$C,0)))</f>
        <v/>
      </c>
    </row>
    <row r="1075" spans="1:18" s="345" customFormat="1" ht="20" customHeight="1">
      <c r="A1075" s="354" t="str">
        <f>IF(ISBLANK(INDEX('Policy Characteristics'!A:A,MATCH($C1075,'Policy Characteristics'!$C:$C,0))),"",INDEX('Policy Characteristics'!A:A,MATCH($C1075,'Policy Characteristics'!$C:$C,0)))</f>
        <v>Industry</v>
      </c>
      <c r="B1075" s="366" t="str">
        <f>IF(ISBLANK(INDEX('Policy Characteristics'!B:B,MATCH($C1075,'Policy Characteristics'!$C:$C,0))),"",INDEX('Policy Characteristics'!B:B,MATCH($C1075,'Policy Characteristics'!$C:$C,0)))</f>
        <v>Feedstock Shifting</v>
      </c>
      <c r="C1075" s="354" t="str">
        <f t="shared" si="44"/>
        <v>Fraction of Feedstock Shifted</v>
      </c>
      <c r="D1075" s="348" t="s">
        <v>820</v>
      </c>
      <c r="E1075" s="253" t="s">
        <v>865</v>
      </c>
      <c r="F1075" t="s">
        <v>821</v>
      </c>
      <c r="G1075" s="253" t="s">
        <v>866</v>
      </c>
      <c r="H1075" s="241">
        <v>2646</v>
      </c>
      <c r="I1075" s="367" t="s">
        <v>680</v>
      </c>
      <c r="J1075" s="368" t="str">
        <f>IF(ISBLANK(INDEX('Policy Characteristics'!D:D,MATCH($C1075,'Policy Characteristics'!$C:$C,0))),"",INDEX('Policy Characteristics'!D:D,MATCH($C1075,'Policy Characteristics'!$C:$C,0)))</f>
        <v>Feedstock Shifting</v>
      </c>
      <c r="K1075" s="354"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4" t="str">
        <f>IF(ISBLANK(INDEX('Policy Characteristics'!I:I,MATCH($C1075,'Policy Characteristics'!$C:$C,0))),"",INDEX('Policy Characteristics'!I:I,MATCH($C1075,'Policy Characteristics'!$C:$C,0)))</f>
        <v>% of potential achieved</v>
      </c>
      <c r="P1075" s="354"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4" t="str">
        <f>IF(ISBLANK(INDEX('Policy Characteristics'!K:K,MATCH($C1075,'Policy Characteristics'!$C:$C,0))),"",INDEX('Policy Characteristics'!K:K,MATCH($C1075,'Policy Characteristics'!$C:$C,0)))</f>
        <v/>
      </c>
      <c r="R1075" s="354" t="str">
        <f>IF(ISBLANK(INDEX('Policy Characteristics'!L:L,MATCH($C1075,'Policy Characteristics'!$C:$C,0))),"",INDEX('Policy Characteristics'!L:L,MATCH($C1075,'Policy Characteristics'!$C:$C,0)))</f>
        <v/>
      </c>
    </row>
    <row r="1076" spans="1:18" s="345" customFormat="1" ht="20" customHeight="1">
      <c r="A1076" s="354" t="str">
        <f>IF(ISBLANK(INDEX('Policy Characteristics'!A:A,MATCH($C1076,'Policy Characteristics'!$C:$C,0))),"",INDEX('Policy Characteristics'!A:A,MATCH($C1076,'Policy Characteristics'!$C:$C,0)))</f>
        <v>Industry</v>
      </c>
      <c r="B1076" s="366" t="str">
        <f>IF(ISBLANK(INDEX('Policy Characteristics'!B:B,MATCH($C1076,'Policy Characteristics'!$C:$C,0))),"",INDEX('Policy Characteristics'!B:B,MATCH($C1076,'Policy Characteristics'!$C:$C,0)))</f>
        <v>Feedstock Shifting</v>
      </c>
      <c r="C1076" s="354" t="str">
        <f t="shared" si="44"/>
        <v>Fraction of Feedstock Shifted</v>
      </c>
      <c r="D1076" s="348" t="s">
        <v>820</v>
      </c>
      <c r="E1076" s="253" t="s">
        <v>867</v>
      </c>
      <c r="F1076" t="s">
        <v>821</v>
      </c>
      <c r="G1076" s="253" t="s">
        <v>868</v>
      </c>
      <c r="H1076" s="241">
        <v>2647</v>
      </c>
      <c r="I1076" s="367" t="s">
        <v>680</v>
      </c>
      <c r="J1076" s="368" t="str">
        <f>IF(ISBLANK(INDEX('Policy Characteristics'!D:D,MATCH($C1076,'Policy Characteristics'!$C:$C,0))),"",INDEX('Policy Characteristics'!D:D,MATCH($C1076,'Policy Characteristics'!$C:$C,0)))</f>
        <v>Feedstock Shifting</v>
      </c>
      <c r="K1076" s="354"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4" t="str">
        <f>IF(ISBLANK(INDEX('Policy Characteristics'!I:I,MATCH($C1076,'Policy Characteristics'!$C:$C,0))),"",INDEX('Policy Characteristics'!I:I,MATCH($C1076,'Policy Characteristics'!$C:$C,0)))</f>
        <v>% of potential achieved</v>
      </c>
      <c r="P1076" s="354"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4" t="str">
        <f>IF(ISBLANK(INDEX('Policy Characteristics'!K:K,MATCH($C1076,'Policy Characteristics'!$C:$C,0))),"",INDEX('Policy Characteristics'!K:K,MATCH($C1076,'Policy Characteristics'!$C:$C,0)))</f>
        <v/>
      </c>
      <c r="R1076" s="354" t="str">
        <f>IF(ISBLANK(INDEX('Policy Characteristics'!L:L,MATCH($C1076,'Policy Characteristics'!$C:$C,0))),"",INDEX('Policy Characteristics'!L:L,MATCH($C1076,'Policy Characteristics'!$C:$C,0)))</f>
        <v/>
      </c>
    </row>
    <row r="1077" spans="1:18" s="345" customFormat="1" ht="20" customHeight="1">
      <c r="A1077" s="354" t="str">
        <f>IF(ISBLANK(INDEX('Policy Characteristics'!A:A,MATCH($C1077,'Policy Characteristics'!$C:$C,0))),"",INDEX('Policy Characteristics'!A:A,MATCH($C1077,'Policy Characteristics'!$C:$C,0)))</f>
        <v>Industry</v>
      </c>
      <c r="B1077" s="366" t="str">
        <f>IF(ISBLANK(INDEX('Policy Characteristics'!B:B,MATCH($C1077,'Policy Characteristics'!$C:$C,0))),"",INDEX('Policy Characteristics'!B:B,MATCH($C1077,'Policy Characteristics'!$C:$C,0)))</f>
        <v>Feedstock Shifting</v>
      </c>
      <c r="C1077" s="354" t="str">
        <f t="shared" si="44"/>
        <v>Fraction of Feedstock Shifted</v>
      </c>
      <c r="D1077" s="348" t="s">
        <v>820</v>
      </c>
      <c r="E1077" s="253" t="s">
        <v>869</v>
      </c>
      <c r="F1077" t="s">
        <v>821</v>
      </c>
      <c r="G1077" s="253" t="s">
        <v>870</v>
      </c>
      <c r="H1077" s="241">
        <v>2648</v>
      </c>
      <c r="I1077" s="367" t="s">
        <v>680</v>
      </c>
      <c r="J1077" s="368" t="str">
        <f>IF(ISBLANK(INDEX('Policy Characteristics'!D:D,MATCH($C1077,'Policy Characteristics'!$C:$C,0))),"",INDEX('Policy Characteristics'!D:D,MATCH($C1077,'Policy Characteristics'!$C:$C,0)))</f>
        <v>Feedstock Shifting</v>
      </c>
      <c r="K1077" s="354"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4" t="str">
        <f>IF(ISBLANK(INDEX('Policy Characteristics'!I:I,MATCH($C1077,'Policy Characteristics'!$C:$C,0))),"",INDEX('Policy Characteristics'!I:I,MATCH($C1077,'Policy Characteristics'!$C:$C,0)))</f>
        <v>% of potential achieved</v>
      </c>
      <c r="P1077" s="354"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4" t="str">
        <f>IF(ISBLANK(INDEX('Policy Characteristics'!K:K,MATCH($C1077,'Policy Characteristics'!$C:$C,0))),"",INDEX('Policy Characteristics'!K:K,MATCH($C1077,'Policy Characteristics'!$C:$C,0)))</f>
        <v/>
      </c>
      <c r="R1077" s="354" t="str">
        <f>IF(ISBLANK(INDEX('Policy Characteristics'!L:L,MATCH($C1077,'Policy Characteristics'!$C:$C,0))),"",INDEX('Policy Characteristics'!L:L,MATCH($C1077,'Policy Characteristics'!$C:$C,0)))</f>
        <v/>
      </c>
    </row>
    <row r="1078" spans="1:18" s="345" customFormat="1" ht="20" customHeight="1">
      <c r="A1078" s="354" t="str">
        <f>IF(ISBLANK(INDEX('Policy Characteristics'!A:A,MATCH($C1078,'Policy Characteristics'!$C:$C,0))),"",INDEX('Policy Characteristics'!A:A,MATCH($C1078,'Policy Characteristics'!$C:$C,0)))</f>
        <v>Industry</v>
      </c>
      <c r="B1078" s="366" t="str">
        <f>IF(ISBLANK(INDEX('Policy Characteristics'!B:B,MATCH($C1078,'Policy Characteristics'!$C:$C,0))),"",INDEX('Policy Characteristics'!B:B,MATCH($C1078,'Policy Characteristics'!$C:$C,0)))</f>
        <v>Feedstock Shifting</v>
      </c>
      <c r="C1078" s="354" t="str">
        <f t="shared" si="44"/>
        <v>Fraction of Feedstock Shifted</v>
      </c>
      <c r="D1078" s="348" t="s">
        <v>820</v>
      </c>
      <c r="E1078" s="253" t="s">
        <v>871</v>
      </c>
      <c r="F1078" t="s">
        <v>821</v>
      </c>
      <c r="G1078" s="253" t="s">
        <v>872</v>
      </c>
      <c r="H1078" s="241">
        <v>2649</v>
      </c>
      <c r="I1078" s="367" t="s">
        <v>680</v>
      </c>
      <c r="J1078" s="368" t="str">
        <f>IF(ISBLANK(INDEX('Policy Characteristics'!D:D,MATCH($C1078,'Policy Characteristics'!$C:$C,0))),"",INDEX('Policy Characteristics'!D:D,MATCH($C1078,'Policy Characteristics'!$C:$C,0)))</f>
        <v>Feedstock Shifting</v>
      </c>
      <c r="K1078" s="354"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4" t="str">
        <f>IF(ISBLANK(INDEX('Policy Characteristics'!I:I,MATCH($C1078,'Policy Characteristics'!$C:$C,0))),"",INDEX('Policy Characteristics'!I:I,MATCH($C1078,'Policy Characteristics'!$C:$C,0)))</f>
        <v>% of potential achieved</v>
      </c>
      <c r="P1078" s="354"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4" t="str">
        <f>IF(ISBLANK(INDEX('Policy Characteristics'!K:K,MATCH($C1078,'Policy Characteristics'!$C:$C,0))),"",INDEX('Policy Characteristics'!K:K,MATCH($C1078,'Policy Characteristics'!$C:$C,0)))</f>
        <v/>
      </c>
      <c r="R1078" s="354" t="str">
        <f>IF(ISBLANK(INDEX('Policy Characteristics'!L:L,MATCH($C1078,'Policy Characteristics'!$C:$C,0))),"",INDEX('Policy Characteristics'!L:L,MATCH($C1078,'Policy Characteristics'!$C:$C,0)))</f>
        <v/>
      </c>
    </row>
    <row r="1079" spans="1:18" s="345" customFormat="1" ht="20" customHeight="1">
      <c r="A1079" s="354" t="str">
        <f>IF(ISBLANK(INDEX('Policy Characteristics'!A:A,MATCH($C1079,'Policy Characteristics'!$C:$C,0))),"",INDEX('Policy Characteristics'!A:A,MATCH($C1079,'Policy Characteristics'!$C:$C,0)))</f>
        <v>Industry</v>
      </c>
      <c r="B1079" s="366" t="str">
        <f>IF(ISBLANK(INDEX('Policy Characteristics'!B:B,MATCH($C1079,'Policy Characteristics'!$C:$C,0))),"",INDEX('Policy Characteristics'!B:B,MATCH($C1079,'Policy Characteristics'!$C:$C,0)))</f>
        <v>Feedstock Shifting</v>
      </c>
      <c r="C1079" s="354" t="str">
        <f t="shared" si="44"/>
        <v>Fraction of Feedstock Shifted</v>
      </c>
      <c r="D1079" s="348" t="s">
        <v>822</v>
      </c>
      <c r="E1079" s="253" t="s">
        <v>853</v>
      </c>
      <c r="F1079" t="s">
        <v>823</v>
      </c>
      <c r="G1079" s="253" t="s">
        <v>854</v>
      </c>
      <c r="H1079" s="241">
        <v>2650</v>
      </c>
      <c r="I1079" s="367" t="s">
        <v>680</v>
      </c>
      <c r="J1079" s="368" t="str">
        <f>IF(ISBLANK(INDEX('Policy Characteristics'!D:D,MATCH($C1079,'Policy Characteristics'!$C:$C,0))),"",INDEX('Policy Characteristics'!D:D,MATCH($C1079,'Policy Characteristics'!$C:$C,0)))</f>
        <v>Feedstock Shifting</v>
      </c>
      <c r="K1079" s="354"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4" t="str">
        <f>IF(ISBLANK(INDEX('Policy Characteristics'!I:I,MATCH($C1079,'Policy Characteristics'!$C:$C,0))),"",INDEX('Policy Characteristics'!I:I,MATCH($C1079,'Policy Characteristics'!$C:$C,0)))</f>
        <v>% of potential achieved</v>
      </c>
      <c r="P1079" s="354"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4" t="str">
        <f>IF(ISBLANK(INDEX('Policy Characteristics'!K:K,MATCH($C1079,'Policy Characteristics'!$C:$C,0))),"",INDEX('Policy Characteristics'!K:K,MATCH($C1079,'Policy Characteristics'!$C:$C,0)))</f>
        <v/>
      </c>
      <c r="R1079" s="354" t="str">
        <f>IF(ISBLANK(INDEX('Policy Characteristics'!L:L,MATCH($C1079,'Policy Characteristics'!$C:$C,0))),"",INDEX('Policy Characteristics'!L:L,MATCH($C1079,'Policy Characteristics'!$C:$C,0)))</f>
        <v/>
      </c>
    </row>
    <row r="1080" spans="1:18" s="345" customFormat="1" ht="20" customHeight="1">
      <c r="A1080" s="354" t="str">
        <f>IF(ISBLANK(INDEX('Policy Characteristics'!A:A,MATCH($C1080,'Policy Characteristics'!$C:$C,0))),"",INDEX('Policy Characteristics'!A:A,MATCH($C1080,'Policy Characteristics'!$C:$C,0)))</f>
        <v>Industry</v>
      </c>
      <c r="B1080" s="366" t="str">
        <f>IF(ISBLANK(INDEX('Policy Characteristics'!B:B,MATCH($C1080,'Policy Characteristics'!$C:$C,0))),"",INDEX('Policy Characteristics'!B:B,MATCH($C1080,'Policy Characteristics'!$C:$C,0)))</f>
        <v>Feedstock Shifting</v>
      </c>
      <c r="C1080" s="354" t="str">
        <f t="shared" si="44"/>
        <v>Fraction of Feedstock Shifted</v>
      </c>
      <c r="D1080" s="348" t="s">
        <v>822</v>
      </c>
      <c r="E1080" s="253" t="s">
        <v>855</v>
      </c>
      <c r="F1080" t="s">
        <v>823</v>
      </c>
      <c r="G1080" s="253" t="s">
        <v>856</v>
      </c>
      <c r="H1080" s="241">
        <v>2651</v>
      </c>
      <c r="I1080" s="367" t="s">
        <v>680</v>
      </c>
      <c r="J1080" s="368" t="str">
        <f>IF(ISBLANK(INDEX('Policy Characteristics'!D:D,MATCH($C1080,'Policy Characteristics'!$C:$C,0))),"",INDEX('Policy Characteristics'!D:D,MATCH($C1080,'Policy Characteristics'!$C:$C,0)))</f>
        <v>Feedstock Shifting</v>
      </c>
      <c r="K1080" s="354"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4" t="str">
        <f>IF(ISBLANK(INDEX('Policy Characteristics'!I:I,MATCH($C1080,'Policy Characteristics'!$C:$C,0))),"",INDEX('Policy Characteristics'!I:I,MATCH($C1080,'Policy Characteristics'!$C:$C,0)))</f>
        <v>% of potential achieved</v>
      </c>
      <c r="P1080" s="354"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4" t="str">
        <f>IF(ISBLANK(INDEX('Policy Characteristics'!K:K,MATCH($C1080,'Policy Characteristics'!$C:$C,0))),"",INDEX('Policy Characteristics'!K:K,MATCH($C1080,'Policy Characteristics'!$C:$C,0)))</f>
        <v/>
      </c>
      <c r="R1080" s="354" t="str">
        <f>IF(ISBLANK(INDEX('Policy Characteristics'!L:L,MATCH($C1080,'Policy Characteristics'!$C:$C,0))),"",INDEX('Policy Characteristics'!L:L,MATCH($C1080,'Policy Characteristics'!$C:$C,0)))</f>
        <v/>
      </c>
    </row>
    <row r="1081" spans="1:18" s="345" customFormat="1" ht="20" customHeight="1">
      <c r="A1081" s="354" t="str">
        <f>IF(ISBLANK(INDEX('Policy Characteristics'!A:A,MATCH($C1081,'Policy Characteristics'!$C:$C,0))),"",INDEX('Policy Characteristics'!A:A,MATCH($C1081,'Policy Characteristics'!$C:$C,0)))</f>
        <v>Industry</v>
      </c>
      <c r="B1081" s="366" t="str">
        <f>IF(ISBLANK(INDEX('Policy Characteristics'!B:B,MATCH($C1081,'Policy Characteristics'!$C:$C,0))),"",INDEX('Policy Characteristics'!B:B,MATCH($C1081,'Policy Characteristics'!$C:$C,0)))</f>
        <v>Feedstock Shifting</v>
      </c>
      <c r="C1081" s="354" t="str">
        <f t="shared" si="44"/>
        <v>Fraction of Feedstock Shifted</v>
      </c>
      <c r="D1081" s="348" t="s">
        <v>822</v>
      </c>
      <c r="E1081" s="253" t="s">
        <v>857</v>
      </c>
      <c r="F1081" t="s">
        <v>823</v>
      </c>
      <c r="G1081" s="253" t="s">
        <v>858</v>
      </c>
      <c r="H1081" s="241">
        <v>2652</v>
      </c>
      <c r="I1081" s="367" t="s">
        <v>680</v>
      </c>
      <c r="J1081" s="368" t="str">
        <f>IF(ISBLANK(INDEX('Policy Characteristics'!D:D,MATCH($C1081,'Policy Characteristics'!$C:$C,0))),"",INDEX('Policy Characteristics'!D:D,MATCH($C1081,'Policy Characteristics'!$C:$C,0)))</f>
        <v>Feedstock Shifting</v>
      </c>
      <c r="K1081" s="354"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4" t="str">
        <f>IF(ISBLANK(INDEX('Policy Characteristics'!I:I,MATCH($C1081,'Policy Characteristics'!$C:$C,0))),"",INDEX('Policy Characteristics'!I:I,MATCH($C1081,'Policy Characteristics'!$C:$C,0)))</f>
        <v>% of potential achieved</v>
      </c>
      <c r="P1081" s="354"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4" t="str">
        <f>IF(ISBLANK(INDEX('Policy Characteristics'!K:K,MATCH($C1081,'Policy Characteristics'!$C:$C,0))),"",INDEX('Policy Characteristics'!K:K,MATCH($C1081,'Policy Characteristics'!$C:$C,0)))</f>
        <v/>
      </c>
      <c r="R1081" s="354" t="str">
        <f>IF(ISBLANK(INDEX('Policy Characteristics'!L:L,MATCH($C1081,'Policy Characteristics'!$C:$C,0))),"",INDEX('Policy Characteristics'!L:L,MATCH($C1081,'Policy Characteristics'!$C:$C,0)))</f>
        <v/>
      </c>
    </row>
    <row r="1082" spans="1:18" s="345" customFormat="1" ht="20" customHeight="1">
      <c r="A1082" s="354" t="str">
        <f>IF(ISBLANK(INDEX('Policy Characteristics'!A:A,MATCH($C1082,'Policy Characteristics'!$C:$C,0))),"",INDEX('Policy Characteristics'!A:A,MATCH($C1082,'Policy Characteristics'!$C:$C,0)))</f>
        <v>Industry</v>
      </c>
      <c r="B1082" s="366" t="str">
        <f>IF(ISBLANK(INDEX('Policy Characteristics'!B:B,MATCH($C1082,'Policy Characteristics'!$C:$C,0))),"",INDEX('Policy Characteristics'!B:B,MATCH($C1082,'Policy Characteristics'!$C:$C,0)))</f>
        <v>Feedstock Shifting</v>
      </c>
      <c r="C1082" s="354" t="str">
        <f t="shared" si="44"/>
        <v>Fraction of Feedstock Shifted</v>
      </c>
      <c r="D1082" s="348" t="s">
        <v>822</v>
      </c>
      <c r="E1082" s="253" t="s">
        <v>859</v>
      </c>
      <c r="F1082" t="s">
        <v>823</v>
      </c>
      <c r="G1082" s="253" t="s">
        <v>860</v>
      </c>
      <c r="H1082" s="241">
        <v>2653</v>
      </c>
      <c r="I1082" s="367" t="s">
        <v>680</v>
      </c>
      <c r="J1082" s="368" t="str">
        <f>IF(ISBLANK(INDEX('Policy Characteristics'!D:D,MATCH($C1082,'Policy Characteristics'!$C:$C,0))),"",INDEX('Policy Characteristics'!D:D,MATCH($C1082,'Policy Characteristics'!$C:$C,0)))</f>
        <v>Feedstock Shifting</v>
      </c>
      <c r="K1082" s="354"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4" t="str">
        <f>IF(ISBLANK(INDEX('Policy Characteristics'!I:I,MATCH($C1082,'Policy Characteristics'!$C:$C,0))),"",INDEX('Policy Characteristics'!I:I,MATCH($C1082,'Policy Characteristics'!$C:$C,0)))</f>
        <v>% of potential achieved</v>
      </c>
      <c r="P1082" s="354"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4" t="str">
        <f>IF(ISBLANK(INDEX('Policy Characteristics'!K:K,MATCH($C1082,'Policy Characteristics'!$C:$C,0))),"",INDEX('Policy Characteristics'!K:K,MATCH($C1082,'Policy Characteristics'!$C:$C,0)))</f>
        <v/>
      </c>
      <c r="R1082" s="354" t="str">
        <f>IF(ISBLANK(INDEX('Policy Characteristics'!L:L,MATCH($C1082,'Policy Characteristics'!$C:$C,0))),"",INDEX('Policy Characteristics'!L:L,MATCH($C1082,'Policy Characteristics'!$C:$C,0)))</f>
        <v/>
      </c>
    </row>
    <row r="1083" spans="1:18" s="345" customFormat="1" ht="20" customHeight="1">
      <c r="A1083" s="354" t="str">
        <f>IF(ISBLANK(INDEX('Policy Characteristics'!A:A,MATCH($C1083,'Policy Characteristics'!$C:$C,0))),"",INDEX('Policy Characteristics'!A:A,MATCH($C1083,'Policy Characteristics'!$C:$C,0)))</f>
        <v>Industry</v>
      </c>
      <c r="B1083" s="366" t="str">
        <f>IF(ISBLANK(INDEX('Policy Characteristics'!B:B,MATCH($C1083,'Policy Characteristics'!$C:$C,0))),"",INDEX('Policy Characteristics'!B:B,MATCH($C1083,'Policy Characteristics'!$C:$C,0)))</f>
        <v>Feedstock Shifting</v>
      </c>
      <c r="C1083" s="354" t="str">
        <f t="shared" ref="C1083:C1138" si="45">C$889</f>
        <v>Fraction of Feedstock Shifted</v>
      </c>
      <c r="D1083" s="348" t="s">
        <v>822</v>
      </c>
      <c r="E1083" s="253" t="s">
        <v>861</v>
      </c>
      <c r="F1083" t="s">
        <v>823</v>
      </c>
      <c r="G1083" s="253" t="s">
        <v>862</v>
      </c>
      <c r="H1083" s="241">
        <v>2654</v>
      </c>
      <c r="I1083" s="367" t="s">
        <v>680</v>
      </c>
      <c r="J1083" s="368" t="str">
        <f>IF(ISBLANK(INDEX('Policy Characteristics'!D:D,MATCH($C1083,'Policy Characteristics'!$C:$C,0))),"",INDEX('Policy Characteristics'!D:D,MATCH($C1083,'Policy Characteristics'!$C:$C,0)))</f>
        <v>Feedstock Shifting</v>
      </c>
      <c r="K1083" s="354"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4" t="str">
        <f>IF(ISBLANK(INDEX('Policy Characteristics'!I:I,MATCH($C1083,'Policy Characteristics'!$C:$C,0))),"",INDEX('Policy Characteristics'!I:I,MATCH($C1083,'Policy Characteristics'!$C:$C,0)))</f>
        <v>% of potential achieved</v>
      </c>
      <c r="P1083" s="354"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4" t="str">
        <f>IF(ISBLANK(INDEX('Policy Characteristics'!K:K,MATCH($C1083,'Policy Characteristics'!$C:$C,0))),"",INDEX('Policy Characteristics'!K:K,MATCH($C1083,'Policy Characteristics'!$C:$C,0)))</f>
        <v/>
      </c>
      <c r="R1083" s="354" t="str">
        <f>IF(ISBLANK(INDEX('Policy Characteristics'!L:L,MATCH($C1083,'Policy Characteristics'!$C:$C,0))),"",INDEX('Policy Characteristics'!L:L,MATCH($C1083,'Policy Characteristics'!$C:$C,0)))</f>
        <v/>
      </c>
    </row>
    <row r="1084" spans="1:18" s="345" customFormat="1" ht="20" customHeight="1">
      <c r="A1084" s="354" t="str">
        <f>IF(ISBLANK(INDEX('Policy Characteristics'!A:A,MATCH($C1084,'Policy Characteristics'!$C:$C,0))),"",INDEX('Policy Characteristics'!A:A,MATCH($C1084,'Policy Characteristics'!$C:$C,0)))</f>
        <v>Industry</v>
      </c>
      <c r="B1084" s="366" t="str">
        <f>IF(ISBLANK(INDEX('Policy Characteristics'!B:B,MATCH($C1084,'Policy Characteristics'!$C:$C,0))),"",INDEX('Policy Characteristics'!B:B,MATCH($C1084,'Policy Characteristics'!$C:$C,0)))</f>
        <v>Feedstock Shifting</v>
      </c>
      <c r="C1084" s="354" t="str">
        <f t="shared" si="45"/>
        <v>Fraction of Feedstock Shifted</v>
      </c>
      <c r="D1084" s="348" t="s">
        <v>822</v>
      </c>
      <c r="E1084" s="253" t="s">
        <v>863</v>
      </c>
      <c r="F1084" t="s">
        <v>823</v>
      </c>
      <c r="G1084" s="253" t="s">
        <v>864</v>
      </c>
      <c r="H1084" s="241">
        <v>2655</v>
      </c>
      <c r="I1084" s="367" t="s">
        <v>680</v>
      </c>
      <c r="J1084" s="368" t="str">
        <f>IF(ISBLANK(INDEX('Policy Characteristics'!D:D,MATCH($C1084,'Policy Characteristics'!$C:$C,0))),"",INDEX('Policy Characteristics'!D:D,MATCH($C1084,'Policy Characteristics'!$C:$C,0)))</f>
        <v>Feedstock Shifting</v>
      </c>
      <c r="K1084" s="354"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4" t="str">
        <f>IF(ISBLANK(INDEX('Policy Characteristics'!I:I,MATCH($C1084,'Policy Characteristics'!$C:$C,0))),"",INDEX('Policy Characteristics'!I:I,MATCH($C1084,'Policy Characteristics'!$C:$C,0)))</f>
        <v>% of potential achieved</v>
      </c>
      <c r="P1084" s="354"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4" t="str">
        <f>IF(ISBLANK(INDEX('Policy Characteristics'!K:K,MATCH($C1084,'Policy Characteristics'!$C:$C,0))),"",INDEX('Policy Characteristics'!K:K,MATCH($C1084,'Policy Characteristics'!$C:$C,0)))</f>
        <v/>
      </c>
      <c r="R1084" s="354" t="str">
        <f>IF(ISBLANK(INDEX('Policy Characteristics'!L:L,MATCH($C1084,'Policy Characteristics'!$C:$C,0))),"",INDEX('Policy Characteristics'!L:L,MATCH($C1084,'Policy Characteristics'!$C:$C,0)))</f>
        <v/>
      </c>
    </row>
    <row r="1085" spans="1:18" s="345" customFormat="1" ht="20" customHeight="1">
      <c r="A1085" s="354" t="str">
        <f>IF(ISBLANK(INDEX('Policy Characteristics'!A:A,MATCH($C1085,'Policy Characteristics'!$C:$C,0))),"",INDEX('Policy Characteristics'!A:A,MATCH($C1085,'Policy Characteristics'!$C:$C,0)))</f>
        <v>Industry</v>
      </c>
      <c r="B1085" s="366" t="str">
        <f>IF(ISBLANK(INDEX('Policy Characteristics'!B:B,MATCH($C1085,'Policy Characteristics'!$C:$C,0))),"",INDEX('Policy Characteristics'!B:B,MATCH($C1085,'Policy Characteristics'!$C:$C,0)))</f>
        <v>Feedstock Shifting</v>
      </c>
      <c r="C1085" s="354" t="str">
        <f t="shared" si="45"/>
        <v>Fraction of Feedstock Shifted</v>
      </c>
      <c r="D1085" s="348" t="s">
        <v>822</v>
      </c>
      <c r="E1085" s="253" t="s">
        <v>865</v>
      </c>
      <c r="F1085" t="s">
        <v>823</v>
      </c>
      <c r="G1085" s="253" t="s">
        <v>866</v>
      </c>
      <c r="H1085" s="241">
        <v>2656</v>
      </c>
      <c r="I1085" s="367" t="s">
        <v>680</v>
      </c>
      <c r="J1085" s="368" t="str">
        <f>IF(ISBLANK(INDEX('Policy Characteristics'!D:D,MATCH($C1085,'Policy Characteristics'!$C:$C,0))),"",INDEX('Policy Characteristics'!D:D,MATCH($C1085,'Policy Characteristics'!$C:$C,0)))</f>
        <v>Feedstock Shifting</v>
      </c>
      <c r="K1085" s="354"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4" t="str">
        <f>IF(ISBLANK(INDEX('Policy Characteristics'!I:I,MATCH($C1085,'Policy Characteristics'!$C:$C,0))),"",INDEX('Policy Characteristics'!I:I,MATCH($C1085,'Policy Characteristics'!$C:$C,0)))</f>
        <v>% of potential achieved</v>
      </c>
      <c r="P1085" s="354"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4" t="str">
        <f>IF(ISBLANK(INDEX('Policy Characteristics'!K:K,MATCH($C1085,'Policy Characteristics'!$C:$C,0))),"",INDEX('Policy Characteristics'!K:K,MATCH($C1085,'Policy Characteristics'!$C:$C,0)))</f>
        <v/>
      </c>
      <c r="R1085" s="354" t="str">
        <f>IF(ISBLANK(INDEX('Policy Characteristics'!L:L,MATCH($C1085,'Policy Characteristics'!$C:$C,0))),"",INDEX('Policy Characteristics'!L:L,MATCH($C1085,'Policy Characteristics'!$C:$C,0)))</f>
        <v/>
      </c>
    </row>
    <row r="1086" spans="1:18" s="345" customFormat="1" ht="20" customHeight="1">
      <c r="A1086" s="354" t="str">
        <f>IF(ISBLANK(INDEX('Policy Characteristics'!A:A,MATCH($C1086,'Policy Characteristics'!$C:$C,0))),"",INDEX('Policy Characteristics'!A:A,MATCH($C1086,'Policy Characteristics'!$C:$C,0)))</f>
        <v>Industry</v>
      </c>
      <c r="B1086" s="366" t="str">
        <f>IF(ISBLANK(INDEX('Policy Characteristics'!B:B,MATCH($C1086,'Policy Characteristics'!$C:$C,0))),"",INDEX('Policy Characteristics'!B:B,MATCH($C1086,'Policy Characteristics'!$C:$C,0)))</f>
        <v>Feedstock Shifting</v>
      </c>
      <c r="C1086" s="354" t="str">
        <f t="shared" si="45"/>
        <v>Fraction of Feedstock Shifted</v>
      </c>
      <c r="D1086" s="348" t="s">
        <v>822</v>
      </c>
      <c r="E1086" s="253" t="s">
        <v>867</v>
      </c>
      <c r="F1086" t="s">
        <v>823</v>
      </c>
      <c r="G1086" s="253" t="s">
        <v>868</v>
      </c>
      <c r="H1086" s="241">
        <v>2657</v>
      </c>
      <c r="I1086" s="367" t="s">
        <v>680</v>
      </c>
      <c r="J1086" s="368" t="str">
        <f>IF(ISBLANK(INDEX('Policy Characteristics'!D:D,MATCH($C1086,'Policy Characteristics'!$C:$C,0))),"",INDEX('Policy Characteristics'!D:D,MATCH($C1086,'Policy Characteristics'!$C:$C,0)))</f>
        <v>Feedstock Shifting</v>
      </c>
      <c r="K1086" s="354"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4" t="str">
        <f>IF(ISBLANK(INDEX('Policy Characteristics'!I:I,MATCH($C1086,'Policy Characteristics'!$C:$C,0))),"",INDEX('Policy Characteristics'!I:I,MATCH($C1086,'Policy Characteristics'!$C:$C,0)))</f>
        <v>% of potential achieved</v>
      </c>
      <c r="P1086" s="354"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4" t="str">
        <f>IF(ISBLANK(INDEX('Policy Characteristics'!K:K,MATCH($C1086,'Policy Characteristics'!$C:$C,0))),"",INDEX('Policy Characteristics'!K:K,MATCH($C1086,'Policy Characteristics'!$C:$C,0)))</f>
        <v/>
      </c>
      <c r="R1086" s="354" t="str">
        <f>IF(ISBLANK(INDEX('Policy Characteristics'!L:L,MATCH($C1086,'Policy Characteristics'!$C:$C,0))),"",INDEX('Policy Characteristics'!L:L,MATCH($C1086,'Policy Characteristics'!$C:$C,0)))</f>
        <v/>
      </c>
    </row>
    <row r="1087" spans="1:18" s="345" customFormat="1" ht="20" customHeight="1">
      <c r="A1087" s="354" t="str">
        <f>IF(ISBLANK(INDEX('Policy Characteristics'!A:A,MATCH($C1087,'Policy Characteristics'!$C:$C,0))),"",INDEX('Policy Characteristics'!A:A,MATCH($C1087,'Policy Characteristics'!$C:$C,0)))</f>
        <v>Industry</v>
      </c>
      <c r="B1087" s="366" t="str">
        <f>IF(ISBLANK(INDEX('Policy Characteristics'!B:B,MATCH($C1087,'Policy Characteristics'!$C:$C,0))),"",INDEX('Policy Characteristics'!B:B,MATCH($C1087,'Policy Characteristics'!$C:$C,0)))</f>
        <v>Feedstock Shifting</v>
      </c>
      <c r="C1087" s="354" t="str">
        <f t="shared" si="45"/>
        <v>Fraction of Feedstock Shifted</v>
      </c>
      <c r="D1087" s="348" t="s">
        <v>822</v>
      </c>
      <c r="E1087" s="253" t="s">
        <v>869</v>
      </c>
      <c r="F1087" t="s">
        <v>823</v>
      </c>
      <c r="G1087" s="253" t="s">
        <v>870</v>
      </c>
      <c r="H1087" s="241">
        <v>2658</v>
      </c>
      <c r="I1087" s="367" t="s">
        <v>680</v>
      </c>
      <c r="J1087" s="368" t="str">
        <f>IF(ISBLANK(INDEX('Policy Characteristics'!D:D,MATCH($C1087,'Policy Characteristics'!$C:$C,0))),"",INDEX('Policy Characteristics'!D:D,MATCH($C1087,'Policy Characteristics'!$C:$C,0)))</f>
        <v>Feedstock Shifting</v>
      </c>
      <c r="K1087" s="354"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4" t="str">
        <f>IF(ISBLANK(INDEX('Policy Characteristics'!I:I,MATCH($C1087,'Policy Characteristics'!$C:$C,0))),"",INDEX('Policy Characteristics'!I:I,MATCH($C1087,'Policy Characteristics'!$C:$C,0)))</f>
        <v>% of potential achieved</v>
      </c>
      <c r="P1087" s="354"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4" t="str">
        <f>IF(ISBLANK(INDEX('Policy Characteristics'!K:K,MATCH($C1087,'Policy Characteristics'!$C:$C,0))),"",INDEX('Policy Characteristics'!K:K,MATCH($C1087,'Policy Characteristics'!$C:$C,0)))</f>
        <v/>
      </c>
      <c r="R1087" s="354" t="str">
        <f>IF(ISBLANK(INDEX('Policy Characteristics'!L:L,MATCH($C1087,'Policy Characteristics'!$C:$C,0))),"",INDEX('Policy Characteristics'!L:L,MATCH($C1087,'Policy Characteristics'!$C:$C,0)))</f>
        <v/>
      </c>
    </row>
    <row r="1088" spans="1:18" s="345" customFormat="1" ht="20" customHeight="1">
      <c r="A1088" s="354" t="str">
        <f>IF(ISBLANK(INDEX('Policy Characteristics'!A:A,MATCH($C1088,'Policy Characteristics'!$C:$C,0))),"",INDEX('Policy Characteristics'!A:A,MATCH($C1088,'Policy Characteristics'!$C:$C,0)))</f>
        <v>Industry</v>
      </c>
      <c r="B1088" s="366" t="str">
        <f>IF(ISBLANK(INDEX('Policy Characteristics'!B:B,MATCH($C1088,'Policy Characteristics'!$C:$C,0))),"",INDEX('Policy Characteristics'!B:B,MATCH($C1088,'Policy Characteristics'!$C:$C,0)))</f>
        <v>Feedstock Shifting</v>
      </c>
      <c r="C1088" s="354" t="str">
        <f t="shared" si="45"/>
        <v>Fraction of Feedstock Shifted</v>
      </c>
      <c r="D1088" s="348" t="s">
        <v>822</v>
      </c>
      <c r="E1088" s="253" t="s">
        <v>871</v>
      </c>
      <c r="F1088" t="s">
        <v>823</v>
      </c>
      <c r="G1088" s="253" t="s">
        <v>872</v>
      </c>
      <c r="H1088" s="241">
        <v>2659</v>
      </c>
      <c r="I1088" s="367" t="s">
        <v>680</v>
      </c>
      <c r="J1088" s="368" t="str">
        <f>IF(ISBLANK(INDEX('Policy Characteristics'!D:D,MATCH($C1088,'Policy Characteristics'!$C:$C,0))),"",INDEX('Policy Characteristics'!D:D,MATCH($C1088,'Policy Characteristics'!$C:$C,0)))</f>
        <v>Feedstock Shifting</v>
      </c>
      <c r="K1088" s="354"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4" t="str">
        <f>IF(ISBLANK(INDEX('Policy Characteristics'!I:I,MATCH($C1088,'Policy Characteristics'!$C:$C,0))),"",INDEX('Policy Characteristics'!I:I,MATCH($C1088,'Policy Characteristics'!$C:$C,0)))</f>
        <v>% of potential achieved</v>
      </c>
      <c r="P1088" s="354"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4" t="str">
        <f>IF(ISBLANK(INDEX('Policy Characteristics'!K:K,MATCH($C1088,'Policy Characteristics'!$C:$C,0))),"",INDEX('Policy Characteristics'!K:K,MATCH($C1088,'Policy Characteristics'!$C:$C,0)))</f>
        <v/>
      </c>
      <c r="R1088" s="354" t="str">
        <f>IF(ISBLANK(INDEX('Policy Characteristics'!L:L,MATCH($C1088,'Policy Characteristics'!$C:$C,0))),"",INDEX('Policy Characteristics'!L:L,MATCH($C1088,'Policy Characteristics'!$C:$C,0)))</f>
        <v/>
      </c>
    </row>
    <row r="1089" spans="1:18" s="345" customFormat="1" ht="20" customHeight="1">
      <c r="A1089" s="354" t="str">
        <f>IF(ISBLANK(INDEX('Policy Characteristics'!A:A,MATCH($C1089,'Policy Characteristics'!$C:$C,0))),"",INDEX('Policy Characteristics'!A:A,MATCH($C1089,'Policy Characteristics'!$C:$C,0)))</f>
        <v>Industry</v>
      </c>
      <c r="B1089" s="366" t="str">
        <f>IF(ISBLANK(INDEX('Policy Characteristics'!B:B,MATCH($C1089,'Policy Characteristics'!$C:$C,0))),"",INDEX('Policy Characteristics'!B:B,MATCH($C1089,'Policy Characteristics'!$C:$C,0)))</f>
        <v>Feedstock Shifting</v>
      </c>
      <c r="C1089" s="354" t="str">
        <f t="shared" si="45"/>
        <v>Fraction of Feedstock Shifted</v>
      </c>
      <c r="D1089" s="348" t="s">
        <v>824</v>
      </c>
      <c r="E1089" s="253" t="s">
        <v>853</v>
      </c>
      <c r="F1089" t="s">
        <v>825</v>
      </c>
      <c r="G1089" s="253" t="s">
        <v>854</v>
      </c>
      <c r="H1089" s="241">
        <v>2660</v>
      </c>
      <c r="I1089" s="367" t="s">
        <v>680</v>
      </c>
      <c r="J1089" s="368" t="str">
        <f>IF(ISBLANK(INDEX('Policy Characteristics'!D:D,MATCH($C1089,'Policy Characteristics'!$C:$C,0))),"",INDEX('Policy Characteristics'!D:D,MATCH($C1089,'Policy Characteristics'!$C:$C,0)))</f>
        <v>Feedstock Shifting</v>
      </c>
      <c r="K1089" s="354"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4" t="str">
        <f>IF(ISBLANK(INDEX('Policy Characteristics'!I:I,MATCH($C1089,'Policy Characteristics'!$C:$C,0))),"",INDEX('Policy Characteristics'!I:I,MATCH($C1089,'Policy Characteristics'!$C:$C,0)))</f>
        <v>% of potential achieved</v>
      </c>
      <c r="P1089" s="354"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4" t="str">
        <f>IF(ISBLANK(INDEX('Policy Characteristics'!K:K,MATCH($C1089,'Policy Characteristics'!$C:$C,0))),"",INDEX('Policy Characteristics'!K:K,MATCH($C1089,'Policy Characteristics'!$C:$C,0)))</f>
        <v/>
      </c>
      <c r="R1089" s="354" t="str">
        <f>IF(ISBLANK(INDEX('Policy Characteristics'!L:L,MATCH($C1089,'Policy Characteristics'!$C:$C,0))),"",INDEX('Policy Characteristics'!L:L,MATCH($C1089,'Policy Characteristics'!$C:$C,0)))</f>
        <v/>
      </c>
    </row>
    <row r="1090" spans="1:18" s="345" customFormat="1" ht="20" customHeight="1">
      <c r="A1090" s="354" t="str">
        <f>IF(ISBLANK(INDEX('Policy Characteristics'!A:A,MATCH($C1090,'Policy Characteristics'!$C:$C,0))),"",INDEX('Policy Characteristics'!A:A,MATCH($C1090,'Policy Characteristics'!$C:$C,0)))</f>
        <v>Industry</v>
      </c>
      <c r="B1090" s="366" t="str">
        <f>IF(ISBLANK(INDEX('Policy Characteristics'!B:B,MATCH($C1090,'Policy Characteristics'!$C:$C,0))),"",INDEX('Policy Characteristics'!B:B,MATCH($C1090,'Policy Characteristics'!$C:$C,0)))</f>
        <v>Feedstock Shifting</v>
      </c>
      <c r="C1090" s="354" t="str">
        <f t="shared" si="45"/>
        <v>Fraction of Feedstock Shifted</v>
      </c>
      <c r="D1090" s="348" t="s">
        <v>824</v>
      </c>
      <c r="E1090" s="253" t="s">
        <v>855</v>
      </c>
      <c r="F1090" t="s">
        <v>825</v>
      </c>
      <c r="G1090" s="253" t="s">
        <v>856</v>
      </c>
      <c r="H1090" s="241">
        <v>2661</v>
      </c>
      <c r="I1090" s="367" t="s">
        <v>680</v>
      </c>
      <c r="J1090" s="368" t="str">
        <f>IF(ISBLANK(INDEX('Policy Characteristics'!D:D,MATCH($C1090,'Policy Characteristics'!$C:$C,0))),"",INDEX('Policy Characteristics'!D:D,MATCH($C1090,'Policy Characteristics'!$C:$C,0)))</f>
        <v>Feedstock Shifting</v>
      </c>
      <c r="K1090" s="354"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4" t="str">
        <f>IF(ISBLANK(INDEX('Policy Characteristics'!I:I,MATCH($C1090,'Policy Characteristics'!$C:$C,0))),"",INDEX('Policy Characteristics'!I:I,MATCH($C1090,'Policy Characteristics'!$C:$C,0)))</f>
        <v>% of potential achieved</v>
      </c>
      <c r="P1090" s="354"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4" t="str">
        <f>IF(ISBLANK(INDEX('Policy Characteristics'!K:K,MATCH($C1090,'Policy Characteristics'!$C:$C,0))),"",INDEX('Policy Characteristics'!K:K,MATCH($C1090,'Policy Characteristics'!$C:$C,0)))</f>
        <v/>
      </c>
      <c r="R1090" s="354" t="str">
        <f>IF(ISBLANK(INDEX('Policy Characteristics'!L:L,MATCH($C1090,'Policy Characteristics'!$C:$C,0))),"",INDEX('Policy Characteristics'!L:L,MATCH($C1090,'Policy Characteristics'!$C:$C,0)))</f>
        <v/>
      </c>
    </row>
    <row r="1091" spans="1:18" s="345" customFormat="1" ht="20" customHeight="1">
      <c r="A1091" s="354" t="str">
        <f>IF(ISBLANK(INDEX('Policy Characteristics'!A:A,MATCH($C1091,'Policy Characteristics'!$C:$C,0))),"",INDEX('Policy Characteristics'!A:A,MATCH($C1091,'Policy Characteristics'!$C:$C,0)))</f>
        <v>Industry</v>
      </c>
      <c r="B1091" s="366" t="str">
        <f>IF(ISBLANK(INDEX('Policy Characteristics'!B:B,MATCH($C1091,'Policy Characteristics'!$C:$C,0))),"",INDEX('Policy Characteristics'!B:B,MATCH($C1091,'Policy Characteristics'!$C:$C,0)))</f>
        <v>Feedstock Shifting</v>
      </c>
      <c r="C1091" s="354" t="str">
        <f t="shared" si="45"/>
        <v>Fraction of Feedstock Shifted</v>
      </c>
      <c r="D1091" s="348" t="s">
        <v>824</v>
      </c>
      <c r="E1091" s="253" t="s">
        <v>857</v>
      </c>
      <c r="F1091" t="s">
        <v>825</v>
      </c>
      <c r="G1091" s="253" t="s">
        <v>858</v>
      </c>
      <c r="H1091" s="241">
        <v>2662</v>
      </c>
      <c r="I1091" s="367" t="s">
        <v>680</v>
      </c>
      <c r="J1091" s="368" t="str">
        <f>IF(ISBLANK(INDEX('Policy Characteristics'!D:D,MATCH($C1091,'Policy Characteristics'!$C:$C,0))),"",INDEX('Policy Characteristics'!D:D,MATCH($C1091,'Policy Characteristics'!$C:$C,0)))</f>
        <v>Feedstock Shifting</v>
      </c>
      <c r="K1091" s="354"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4" t="str">
        <f>IF(ISBLANK(INDEX('Policy Characteristics'!I:I,MATCH($C1091,'Policy Characteristics'!$C:$C,0))),"",INDEX('Policy Characteristics'!I:I,MATCH($C1091,'Policy Characteristics'!$C:$C,0)))</f>
        <v>% of potential achieved</v>
      </c>
      <c r="P1091" s="354"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4" t="str">
        <f>IF(ISBLANK(INDEX('Policy Characteristics'!K:K,MATCH($C1091,'Policy Characteristics'!$C:$C,0))),"",INDEX('Policy Characteristics'!K:K,MATCH($C1091,'Policy Characteristics'!$C:$C,0)))</f>
        <v/>
      </c>
      <c r="R1091" s="354" t="str">
        <f>IF(ISBLANK(INDEX('Policy Characteristics'!L:L,MATCH($C1091,'Policy Characteristics'!$C:$C,0))),"",INDEX('Policy Characteristics'!L:L,MATCH($C1091,'Policy Characteristics'!$C:$C,0)))</f>
        <v/>
      </c>
    </row>
    <row r="1092" spans="1:18" s="345" customFormat="1" ht="20" customHeight="1">
      <c r="A1092" s="354" t="str">
        <f>IF(ISBLANK(INDEX('Policy Characteristics'!A:A,MATCH($C1092,'Policy Characteristics'!$C:$C,0))),"",INDEX('Policy Characteristics'!A:A,MATCH($C1092,'Policy Characteristics'!$C:$C,0)))</f>
        <v>Industry</v>
      </c>
      <c r="B1092" s="366" t="str">
        <f>IF(ISBLANK(INDEX('Policy Characteristics'!B:B,MATCH($C1092,'Policy Characteristics'!$C:$C,0))),"",INDEX('Policy Characteristics'!B:B,MATCH($C1092,'Policy Characteristics'!$C:$C,0)))</f>
        <v>Feedstock Shifting</v>
      </c>
      <c r="C1092" s="354" t="str">
        <f t="shared" si="45"/>
        <v>Fraction of Feedstock Shifted</v>
      </c>
      <c r="D1092" s="348" t="s">
        <v>824</v>
      </c>
      <c r="E1092" s="253" t="s">
        <v>859</v>
      </c>
      <c r="F1092" t="s">
        <v>825</v>
      </c>
      <c r="G1092" s="253" t="s">
        <v>860</v>
      </c>
      <c r="H1092" s="241">
        <v>2663</v>
      </c>
      <c r="I1092" s="367" t="s">
        <v>680</v>
      </c>
      <c r="J1092" s="368" t="str">
        <f>IF(ISBLANK(INDEX('Policy Characteristics'!D:D,MATCH($C1092,'Policy Characteristics'!$C:$C,0))),"",INDEX('Policy Characteristics'!D:D,MATCH($C1092,'Policy Characteristics'!$C:$C,0)))</f>
        <v>Feedstock Shifting</v>
      </c>
      <c r="K1092" s="354"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4" t="str">
        <f>IF(ISBLANK(INDEX('Policy Characteristics'!I:I,MATCH($C1092,'Policy Characteristics'!$C:$C,0))),"",INDEX('Policy Characteristics'!I:I,MATCH($C1092,'Policy Characteristics'!$C:$C,0)))</f>
        <v>% of potential achieved</v>
      </c>
      <c r="P1092" s="354"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4" t="str">
        <f>IF(ISBLANK(INDEX('Policy Characteristics'!K:K,MATCH($C1092,'Policy Characteristics'!$C:$C,0))),"",INDEX('Policy Characteristics'!K:K,MATCH($C1092,'Policy Characteristics'!$C:$C,0)))</f>
        <v/>
      </c>
      <c r="R1092" s="354" t="str">
        <f>IF(ISBLANK(INDEX('Policy Characteristics'!L:L,MATCH($C1092,'Policy Characteristics'!$C:$C,0))),"",INDEX('Policy Characteristics'!L:L,MATCH($C1092,'Policy Characteristics'!$C:$C,0)))</f>
        <v/>
      </c>
    </row>
    <row r="1093" spans="1:18" s="345" customFormat="1" ht="20" customHeight="1">
      <c r="A1093" s="354" t="str">
        <f>IF(ISBLANK(INDEX('Policy Characteristics'!A:A,MATCH($C1093,'Policy Characteristics'!$C:$C,0))),"",INDEX('Policy Characteristics'!A:A,MATCH($C1093,'Policy Characteristics'!$C:$C,0)))</f>
        <v>Industry</v>
      </c>
      <c r="B1093" s="366" t="str">
        <f>IF(ISBLANK(INDEX('Policy Characteristics'!B:B,MATCH($C1093,'Policy Characteristics'!$C:$C,0))),"",INDEX('Policy Characteristics'!B:B,MATCH($C1093,'Policy Characteristics'!$C:$C,0)))</f>
        <v>Feedstock Shifting</v>
      </c>
      <c r="C1093" s="354" t="str">
        <f t="shared" si="45"/>
        <v>Fraction of Feedstock Shifted</v>
      </c>
      <c r="D1093" s="348" t="s">
        <v>824</v>
      </c>
      <c r="E1093" s="253" t="s">
        <v>861</v>
      </c>
      <c r="F1093" t="s">
        <v>825</v>
      </c>
      <c r="G1093" s="253" t="s">
        <v>862</v>
      </c>
      <c r="H1093" s="241">
        <v>2664</v>
      </c>
      <c r="I1093" s="367" t="s">
        <v>680</v>
      </c>
      <c r="J1093" s="368" t="str">
        <f>IF(ISBLANK(INDEX('Policy Characteristics'!D:D,MATCH($C1093,'Policy Characteristics'!$C:$C,0))),"",INDEX('Policy Characteristics'!D:D,MATCH($C1093,'Policy Characteristics'!$C:$C,0)))</f>
        <v>Feedstock Shifting</v>
      </c>
      <c r="K1093" s="354"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4" t="str">
        <f>IF(ISBLANK(INDEX('Policy Characteristics'!I:I,MATCH($C1093,'Policy Characteristics'!$C:$C,0))),"",INDEX('Policy Characteristics'!I:I,MATCH($C1093,'Policy Characteristics'!$C:$C,0)))</f>
        <v>% of potential achieved</v>
      </c>
      <c r="P1093" s="354"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4" t="str">
        <f>IF(ISBLANK(INDEX('Policy Characteristics'!K:K,MATCH($C1093,'Policy Characteristics'!$C:$C,0))),"",INDEX('Policy Characteristics'!K:K,MATCH($C1093,'Policy Characteristics'!$C:$C,0)))</f>
        <v/>
      </c>
      <c r="R1093" s="354" t="str">
        <f>IF(ISBLANK(INDEX('Policy Characteristics'!L:L,MATCH($C1093,'Policy Characteristics'!$C:$C,0))),"",INDEX('Policy Characteristics'!L:L,MATCH($C1093,'Policy Characteristics'!$C:$C,0)))</f>
        <v/>
      </c>
    </row>
    <row r="1094" spans="1:18" s="345" customFormat="1" ht="20" customHeight="1">
      <c r="A1094" s="354" t="str">
        <f>IF(ISBLANK(INDEX('Policy Characteristics'!A:A,MATCH($C1094,'Policy Characteristics'!$C:$C,0))),"",INDEX('Policy Characteristics'!A:A,MATCH($C1094,'Policy Characteristics'!$C:$C,0)))</f>
        <v>Industry</v>
      </c>
      <c r="B1094" s="366" t="str">
        <f>IF(ISBLANK(INDEX('Policy Characteristics'!B:B,MATCH($C1094,'Policy Characteristics'!$C:$C,0))),"",INDEX('Policy Characteristics'!B:B,MATCH($C1094,'Policy Characteristics'!$C:$C,0)))</f>
        <v>Feedstock Shifting</v>
      </c>
      <c r="C1094" s="354" t="str">
        <f t="shared" si="45"/>
        <v>Fraction of Feedstock Shifted</v>
      </c>
      <c r="D1094" s="348" t="s">
        <v>824</v>
      </c>
      <c r="E1094" s="253" t="s">
        <v>863</v>
      </c>
      <c r="F1094" t="s">
        <v>825</v>
      </c>
      <c r="G1094" s="253" t="s">
        <v>864</v>
      </c>
      <c r="H1094" s="241">
        <v>2665</v>
      </c>
      <c r="I1094" s="367" t="s">
        <v>680</v>
      </c>
      <c r="J1094" s="368" t="str">
        <f>IF(ISBLANK(INDEX('Policy Characteristics'!D:D,MATCH($C1094,'Policy Characteristics'!$C:$C,0))),"",INDEX('Policy Characteristics'!D:D,MATCH($C1094,'Policy Characteristics'!$C:$C,0)))</f>
        <v>Feedstock Shifting</v>
      </c>
      <c r="K1094" s="354"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4" t="str">
        <f>IF(ISBLANK(INDEX('Policy Characteristics'!I:I,MATCH($C1094,'Policy Characteristics'!$C:$C,0))),"",INDEX('Policy Characteristics'!I:I,MATCH($C1094,'Policy Characteristics'!$C:$C,0)))</f>
        <v>% of potential achieved</v>
      </c>
      <c r="P1094" s="354"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4" t="str">
        <f>IF(ISBLANK(INDEX('Policy Characteristics'!K:K,MATCH($C1094,'Policy Characteristics'!$C:$C,0))),"",INDEX('Policy Characteristics'!K:K,MATCH($C1094,'Policy Characteristics'!$C:$C,0)))</f>
        <v/>
      </c>
      <c r="R1094" s="354" t="str">
        <f>IF(ISBLANK(INDEX('Policy Characteristics'!L:L,MATCH($C1094,'Policy Characteristics'!$C:$C,0))),"",INDEX('Policy Characteristics'!L:L,MATCH($C1094,'Policy Characteristics'!$C:$C,0)))</f>
        <v/>
      </c>
    </row>
    <row r="1095" spans="1:18" s="345" customFormat="1" ht="20" customHeight="1">
      <c r="A1095" s="354" t="str">
        <f>IF(ISBLANK(INDEX('Policy Characteristics'!A:A,MATCH($C1095,'Policy Characteristics'!$C:$C,0))),"",INDEX('Policy Characteristics'!A:A,MATCH($C1095,'Policy Characteristics'!$C:$C,0)))</f>
        <v>Industry</v>
      </c>
      <c r="B1095" s="366" t="str">
        <f>IF(ISBLANK(INDEX('Policy Characteristics'!B:B,MATCH($C1095,'Policy Characteristics'!$C:$C,0))),"",INDEX('Policy Characteristics'!B:B,MATCH($C1095,'Policy Characteristics'!$C:$C,0)))</f>
        <v>Feedstock Shifting</v>
      </c>
      <c r="C1095" s="354" t="str">
        <f t="shared" si="45"/>
        <v>Fraction of Feedstock Shifted</v>
      </c>
      <c r="D1095" s="348" t="s">
        <v>824</v>
      </c>
      <c r="E1095" s="253" t="s">
        <v>865</v>
      </c>
      <c r="F1095" t="s">
        <v>825</v>
      </c>
      <c r="G1095" s="253" t="s">
        <v>866</v>
      </c>
      <c r="H1095" s="241">
        <v>2666</v>
      </c>
      <c r="I1095" s="367" t="s">
        <v>680</v>
      </c>
      <c r="J1095" s="368" t="str">
        <f>IF(ISBLANK(INDEX('Policy Characteristics'!D:D,MATCH($C1095,'Policy Characteristics'!$C:$C,0))),"",INDEX('Policy Characteristics'!D:D,MATCH($C1095,'Policy Characteristics'!$C:$C,0)))</f>
        <v>Feedstock Shifting</v>
      </c>
      <c r="K1095" s="354"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4" t="str">
        <f>IF(ISBLANK(INDEX('Policy Characteristics'!I:I,MATCH($C1095,'Policy Characteristics'!$C:$C,0))),"",INDEX('Policy Characteristics'!I:I,MATCH($C1095,'Policy Characteristics'!$C:$C,0)))</f>
        <v>% of potential achieved</v>
      </c>
      <c r="P1095" s="354"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4" t="str">
        <f>IF(ISBLANK(INDEX('Policy Characteristics'!K:K,MATCH($C1095,'Policy Characteristics'!$C:$C,0))),"",INDEX('Policy Characteristics'!K:K,MATCH($C1095,'Policy Characteristics'!$C:$C,0)))</f>
        <v/>
      </c>
      <c r="R1095" s="354" t="str">
        <f>IF(ISBLANK(INDEX('Policy Characteristics'!L:L,MATCH($C1095,'Policy Characteristics'!$C:$C,0))),"",INDEX('Policy Characteristics'!L:L,MATCH($C1095,'Policy Characteristics'!$C:$C,0)))</f>
        <v/>
      </c>
    </row>
    <row r="1096" spans="1:18" s="345" customFormat="1" ht="20" customHeight="1">
      <c r="A1096" s="354" t="str">
        <f>IF(ISBLANK(INDEX('Policy Characteristics'!A:A,MATCH($C1096,'Policy Characteristics'!$C:$C,0))),"",INDEX('Policy Characteristics'!A:A,MATCH($C1096,'Policy Characteristics'!$C:$C,0)))</f>
        <v>Industry</v>
      </c>
      <c r="B1096" s="366" t="str">
        <f>IF(ISBLANK(INDEX('Policy Characteristics'!B:B,MATCH($C1096,'Policy Characteristics'!$C:$C,0))),"",INDEX('Policy Characteristics'!B:B,MATCH($C1096,'Policy Characteristics'!$C:$C,0)))</f>
        <v>Feedstock Shifting</v>
      </c>
      <c r="C1096" s="354" t="str">
        <f t="shared" si="45"/>
        <v>Fraction of Feedstock Shifted</v>
      </c>
      <c r="D1096" s="348" t="s">
        <v>824</v>
      </c>
      <c r="E1096" s="253" t="s">
        <v>867</v>
      </c>
      <c r="F1096" t="s">
        <v>825</v>
      </c>
      <c r="G1096" s="253" t="s">
        <v>868</v>
      </c>
      <c r="H1096" s="241">
        <v>2667</v>
      </c>
      <c r="I1096" s="367" t="s">
        <v>680</v>
      </c>
      <c r="J1096" s="368" t="str">
        <f>IF(ISBLANK(INDEX('Policy Characteristics'!D:D,MATCH($C1096,'Policy Characteristics'!$C:$C,0))),"",INDEX('Policy Characteristics'!D:D,MATCH($C1096,'Policy Characteristics'!$C:$C,0)))</f>
        <v>Feedstock Shifting</v>
      </c>
      <c r="K1096" s="354"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4" t="str">
        <f>IF(ISBLANK(INDEX('Policy Characteristics'!I:I,MATCH($C1096,'Policy Characteristics'!$C:$C,0))),"",INDEX('Policy Characteristics'!I:I,MATCH($C1096,'Policy Characteristics'!$C:$C,0)))</f>
        <v>% of potential achieved</v>
      </c>
      <c r="P1096" s="354"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4" t="str">
        <f>IF(ISBLANK(INDEX('Policy Characteristics'!K:K,MATCH($C1096,'Policy Characteristics'!$C:$C,0))),"",INDEX('Policy Characteristics'!K:K,MATCH($C1096,'Policy Characteristics'!$C:$C,0)))</f>
        <v/>
      </c>
      <c r="R1096" s="354" t="str">
        <f>IF(ISBLANK(INDEX('Policy Characteristics'!L:L,MATCH($C1096,'Policy Characteristics'!$C:$C,0))),"",INDEX('Policy Characteristics'!L:L,MATCH($C1096,'Policy Characteristics'!$C:$C,0)))</f>
        <v/>
      </c>
    </row>
    <row r="1097" spans="1:18" s="345" customFormat="1" ht="20" customHeight="1">
      <c r="A1097" s="354" t="str">
        <f>IF(ISBLANK(INDEX('Policy Characteristics'!A:A,MATCH($C1097,'Policy Characteristics'!$C:$C,0))),"",INDEX('Policy Characteristics'!A:A,MATCH($C1097,'Policy Characteristics'!$C:$C,0)))</f>
        <v>Industry</v>
      </c>
      <c r="B1097" s="366" t="str">
        <f>IF(ISBLANK(INDEX('Policy Characteristics'!B:B,MATCH($C1097,'Policy Characteristics'!$C:$C,0))),"",INDEX('Policy Characteristics'!B:B,MATCH($C1097,'Policy Characteristics'!$C:$C,0)))</f>
        <v>Feedstock Shifting</v>
      </c>
      <c r="C1097" s="354" t="str">
        <f t="shared" si="45"/>
        <v>Fraction of Feedstock Shifted</v>
      </c>
      <c r="D1097" s="348" t="s">
        <v>824</v>
      </c>
      <c r="E1097" s="253" t="s">
        <v>869</v>
      </c>
      <c r="F1097" t="s">
        <v>825</v>
      </c>
      <c r="G1097" s="253" t="s">
        <v>870</v>
      </c>
      <c r="H1097" s="241">
        <v>2668</v>
      </c>
      <c r="I1097" s="367" t="s">
        <v>680</v>
      </c>
      <c r="J1097" s="368" t="str">
        <f>IF(ISBLANK(INDEX('Policy Characteristics'!D:D,MATCH($C1097,'Policy Characteristics'!$C:$C,0))),"",INDEX('Policy Characteristics'!D:D,MATCH($C1097,'Policy Characteristics'!$C:$C,0)))</f>
        <v>Feedstock Shifting</v>
      </c>
      <c r="K1097" s="354"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4" t="str">
        <f>IF(ISBLANK(INDEX('Policy Characteristics'!I:I,MATCH($C1097,'Policy Characteristics'!$C:$C,0))),"",INDEX('Policy Characteristics'!I:I,MATCH($C1097,'Policy Characteristics'!$C:$C,0)))</f>
        <v>% of potential achieved</v>
      </c>
      <c r="P1097" s="354"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4" t="str">
        <f>IF(ISBLANK(INDEX('Policy Characteristics'!K:K,MATCH($C1097,'Policy Characteristics'!$C:$C,0))),"",INDEX('Policy Characteristics'!K:K,MATCH($C1097,'Policy Characteristics'!$C:$C,0)))</f>
        <v/>
      </c>
      <c r="R1097" s="354" t="str">
        <f>IF(ISBLANK(INDEX('Policy Characteristics'!L:L,MATCH($C1097,'Policy Characteristics'!$C:$C,0))),"",INDEX('Policy Characteristics'!L:L,MATCH($C1097,'Policy Characteristics'!$C:$C,0)))</f>
        <v/>
      </c>
    </row>
    <row r="1098" spans="1:18" s="345" customFormat="1" ht="20" customHeight="1">
      <c r="A1098" s="354" t="str">
        <f>IF(ISBLANK(INDEX('Policy Characteristics'!A:A,MATCH($C1098,'Policy Characteristics'!$C:$C,0))),"",INDEX('Policy Characteristics'!A:A,MATCH($C1098,'Policy Characteristics'!$C:$C,0)))</f>
        <v>Industry</v>
      </c>
      <c r="B1098" s="366" t="str">
        <f>IF(ISBLANK(INDEX('Policy Characteristics'!B:B,MATCH($C1098,'Policy Characteristics'!$C:$C,0))),"",INDEX('Policy Characteristics'!B:B,MATCH($C1098,'Policy Characteristics'!$C:$C,0)))</f>
        <v>Feedstock Shifting</v>
      </c>
      <c r="C1098" s="354" t="str">
        <f t="shared" si="45"/>
        <v>Fraction of Feedstock Shifted</v>
      </c>
      <c r="D1098" s="348" t="s">
        <v>824</v>
      </c>
      <c r="E1098" s="253" t="s">
        <v>871</v>
      </c>
      <c r="F1098" t="s">
        <v>825</v>
      </c>
      <c r="G1098" s="253" t="s">
        <v>872</v>
      </c>
      <c r="H1098" s="241">
        <v>2669</v>
      </c>
      <c r="I1098" s="367" t="s">
        <v>680</v>
      </c>
      <c r="J1098" s="368" t="str">
        <f>IF(ISBLANK(INDEX('Policy Characteristics'!D:D,MATCH($C1098,'Policy Characteristics'!$C:$C,0))),"",INDEX('Policy Characteristics'!D:D,MATCH($C1098,'Policy Characteristics'!$C:$C,0)))</f>
        <v>Feedstock Shifting</v>
      </c>
      <c r="K1098" s="354"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4" t="str">
        <f>IF(ISBLANK(INDEX('Policy Characteristics'!I:I,MATCH($C1098,'Policy Characteristics'!$C:$C,0))),"",INDEX('Policy Characteristics'!I:I,MATCH($C1098,'Policy Characteristics'!$C:$C,0)))</f>
        <v>% of potential achieved</v>
      </c>
      <c r="P1098" s="354"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4" t="str">
        <f>IF(ISBLANK(INDEX('Policy Characteristics'!K:K,MATCH($C1098,'Policy Characteristics'!$C:$C,0))),"",INDEX('Policy Characteristics'!K:K,MATCH($C1098,'Policy Characteristics'!$C:$C,0)))</f>
        <v/>
      </c>
      <c r="R1098" s="354" t="str">
        <f>IF(ISBLANK(INDEX('Policy Characteristics'!L:L,MATCH($C1098,'Policy Characteristics'!$C:$C,0))),"",INDEX('Policy Characteristics'!L:L,MATCH($C1098,'Policy Characteristics'!$C:$C,0)))</f>
        <v/>
      </c>
    </row>
    <row r="1099" spans="1:18" s="345" customFormat="1" ht="20" customHeight="1">
      <c r="A1099" s="354" t="str">
        <f>IF(ISBLANK(INDEX('Policy Characteristics'!A:A,MATCH($C1099,'Policy Characteristics'!$C:$C,0))),"",INDEX('Policy Characteristics'!A:A,MATCH($C1099,'Policy Characteristics'!$C:$C,0)))</f>
        <v>Industry</v>
      </c>
      <c r="B1099" s="366" t="str">
        <f>IF(ISBLANK(INDEX('Policy Characteristics'!B:B,MATCH($C1099,'Policy Characteristics'!$C:$C,0))),"",INDEX('Policy Characteristics'!B:B,MATCH($C1099,'Policy Characteristics'!$C:$C,0)))</f>
        <v>Feedstock Shifting</v>
      </c>
      <c r="C1099" s="354" t="str">
        <f t="shared" si="45"/>
        <v>Fraction of Feedstock Shifted</v>
      </c>
      <c r="D1099" s="348" t="s">
        <v>826</v>
      </c>
      <c r="E1099" s="253" t="s">
        <v>853</v>
      </c>
      <c r="F1099" t="s">
        <v>827</v>
      </c>
      <c r="G1099" s="253" t="s">
        <v>854</v>
      </c>
      <c r="H1099" s="241">
        <v>2670</v>
      </c>
      <c r="I1099" s="367" t="s">
        <v>680</v>
      </c>
      <c r="J1099" s="368" t="str">
        <f>IF(ISBLANK(INDEX('Policy Characteristics'!D:D,MATCH($C1099,'Policy Characteristics'!$C:$C,0))),"",INDEX('Policy Characteristics'!D:D,MATCH($C1099,'Policy Characteristics'!$C:$C,0)))</f>
        <v>Feedstock Shifting</v>
      </c>
      <c r="K1099" s="354"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4" t="str">
        <f>IF(ISBLANK(INDEX('Policy Characteristics'!I:I,MATCH($C1099,'Policy Characteristics'!$C:$C,0))),"",INDEX('Policy Characteristics'!I:I,MATCH($C1099,'Policy Characteristics'!$C:$C,0)))</f>
        <v>% of potential achieved</v>
      </c>
      <c r="P1099" s="354"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4" t="str">
        <f>IF(ISBLANK(INDEX('Policy Characteristics'!K:K,MATCH($C1099,'Policy Characteristics'!$C:$C,0))),"",INDEX('Policy Characteristics'!K:K,MATCH($C1099,'Policy Characteristics'!$C:$C,0)))</f>
        <v/>
      </c>
      <c r="R1099" s="354" t="str">
        <f>IF(ISBLANK(INDEX('Policy Characteristics'!L:L,MATCH($C1099,'Policy Characteristics'!$C:$C,0))),"",INDEX('Policy Characteristics'!L:L,MATCH($C1099,'Policy Characteristics'!$C:$C,0)))</f>
        <v/>
      </c>
    </row>
    <row r="1100" spans="1:18" s="345" customFormat="1" ht="20" customHeight="1">
      <c r="A1100" s="354" t="str">
        <f>IF(ISBLANK(INDEX('Policy Characteristics'!A:A,MATCH($C1100,'Policy Characteristics'!$C:$C,0))),"",INDEX('Policy Characteristics'!A:A,MATCH($C1100,'Policy Characteristics'!$C:$C,0)))</f>
        <v>Industry</v>
      </c>
      <c r="B1100" s="366" t="str">
        <f>IF(ISBLANK(INDEX('Policy Characteristics'!B:B,MATCH($C1100,'Policy Characteristics'!$C:$C,0))),"",INDEX('Policy Characteristics'!B:B,MATCH($C1100,'Policy Characteristics'!$C:$C,0)))</f>
        <v>Feedstock Shifting</v>
      </c>
      <c r="C1100" s="354" t="str">
        <f t="shared" si="45"/>
        <v>Fraction of Feedstock Shifted</v>
      </c>
      <c r="D1100" s="348" t="s">
        <v>826</v>
      </c>
      <c r="E1100" s="253" t="s">
        <v>855</v>
      </c>
      <c r="F1100" t="s">
        <v>827</v>
      </c>
      <c r="G1100" s="253" t="s">
        <v>856</v>
      </c>
      <c r="H1100" s="241">
        <v>2671</v>
      </c>
      <c r="I1100" s="367" t="s">
        <v>680</v>
      </c>
      <c r="J1100" s="368" t="str">
        <f>IF(ISBLANK(INDEX('Policy Characteristics'!D:D,MATCH($C1100,'Policy Characteristics'!$C:$C,0))),"",INDEX('Policy Characteristics'!D:D,MATCH($C1100,'Policy Characteristics'!$C:$C,0)))</f>
        <v>Feedstock Shifting</v>
      </c>
      <c r="K1100" s="354"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4" t="str">
        <f>IF(ISBLANK(INDEX('Policy Characteristics'!I:I,MATCH($C1100,'Policy Characteristics'!$C:$C,0))),"",INDEX('Policy Characteristics'!I:I,MATCH($C1100,'Policy Characteristics'!$C:$C,0)))</f>
        <v>% of potential achieved</v>
      </c>
      <c r="P1100" s="354"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4" t="str">
        <f>IF(ISBLANK(INDEX('Policy Characteristics'!K:K,MATCH($C1100,'Policy Characteristics'!$C:$C,0))),"",INDEX('Policy Characteristics'!K:K,MATCH($C1100,'Policy Characteristics'!$C:$C,0)))</f>
        <v/>
      </c>
      <c r="R1100" s="354" t="str">
        <f>IF(ISBLANK(INDEX('Policy Characteristics'!L:L,MATCH($C1100,'Policy Characteristics'!$C:$C,0))),"",INDEX('Policy Characteristics'!L:L,MATCH($C1100,'Policy Characteristics'!$C:$C,0)))</f>
        <v/>
      </c>
    </row>
    <row r="1101" spans="1:18" s="345" customFormat="1" ht="20" customHeight="1">
      <c r="A1101" s="354" t="str">
        <f>IF(ISBLANK(INDEX('Policy Characteristics'!A:A,MATCH($C1101,'Policy Characteristics'!$C:$C,0))),"",INDEX('Policy Characteristics'!A:A,MATCH($C1101,'Policy Characteristics'!$C:$C,0)))</f>
        <v>Industry</v>
      </c>
      <c r="B1101" s="366" t="str">
        <f>IF(ISBLANK(INDEX('Policy Characteristics'!B:B,MATCH($C1101,'Policy Characteristics'!$C:$C,0))),"",INDEX('Policy Characteristics'!B:B,MATCH($C1101,'Policy Characteristics'!$C:$C,0)))</f>
        <v>Feedstock Shifting</v>
      </c>
      <c r="C1101" s="354" t="str">
        <f t="shared" si="45"/>
        <v>Fraction of Feedstock Shifted</v>
      </c>
      <c r="D1101" s="348" t="s">
        <v>826</v>
      </c>
      <c r="E1101" s="253" t="s">
        <v>857</v>
      </c>
      <c r="F1101" t="s">
        <v>827</v>
      </c>
      <c r="G1101" s="253" t="s">
        <v>858</v>
      </c>
      <c r="H1101" s="241">
        <v>2672</v>
      </c>
      <c r="I1101" s="367" t="s">
        <v>680</v>
      </c>
      <c r="J1101" s="368" t="str">
        <f>IF(ISBLANK(INDEX('Policy Characteristics'!D:D,MATCH($C1101,'Policy Characteristics'!$C:$C,0))),"",INDEX('Policy Characteristics'!D:D,MATCH($C1101,'Policy Characteristics'!$C:$C,0)))</f>
        <v>Feedstock Shifting</v>
      </c>
      <c r="K1101" s="354"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4" t="str">
        <f>IF(ISBLANK(INDEX('Policy Characteristics'!I:I,MATCH($C1101,'Policy Characteristics'!$C:$C,0))),"",INDEX('Policy Characteristics'!I:I,MATCH($C1101,'Policy Characteristics'!$C:$C,0)))</f>
        <v>% of potential achieved</v>
      </c>
      <c r="P1101" s="354"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4" t="str">
        <f>IF(ISBLANK(INDEX('Policy Characteristics'!K:K,MATCH($C1101,'Policy Characteristics'!$C:$C,0))),"",INDEX('Policy Characteristics'!K:K,MATCH($C1101,'Policy Characteristics'!$C:$C,0)))</f>
        <v/>
      </c>
      <c r="R1101" s="354" t="str">
        <f>IF(ISBLANK(INDEX('Policy Characteristics'!L:L,MATCH($C1101,'Policy Characteristics'!$C:$C,0))),"",INDEX('Policy Characteristics'!L:L,MATCH($C1101,'Policy Characteristics'!$C:$C,0)))</f>
        <v/>
      </c>
    </row>
    <row r="1102" spans="1:18" s="345" customFormat="1" ht="20" customHeight="1">
      <c r="A1102" s="354" t="str">
        <f>IF(ISBLANK(INDEX('Policy Characteristics'!A:A,MATCH($C1102,'Policy Characteristics'!$C:$C,0))),"",INDEX('Policy Characteristics'!A:A,MATCH($C1102,'Policy Characteristics'!$C:$C,0)))</f>
        <v>Industry</v>
      </c>
      <c r="B1102" s="366" t="str">
        <f>IF(ISBLANK(INDEX('Policy Characteristics'!B:B,MATCH($C1102,'Policy Characteristics'!$C:$C,0))),"",INDEX('Policy Characteristics'!B:B,MATCH($C1102,'Policy Characteristics'!$C:$C,0)))</f>
        <v>Feedstock Shifting</v>
      </c>
      <c r="C1102" s="354" t="str">
        <f t="shared" si="45"/>
        <v>Fraction of Feedstock Shifted</v>
      </c>
      <c r="D1102" s="348" t="s">
        <v>826</v>
      </c>
      <c r="E1102" s="253" t="s">
        <v>859</v>
      </c>
      <c r="F1102" t="s">
        <v>827</v>
      </c>
      <c r="G1102" s="253" t="s">
        <v>860</v>
      </c>
      <c r="H1102" s="241">
        <v>2673</v>
      </c>
      <c r="I1102" s="367" t="s">
        <v>680</v>
      </c>
      <c r="J1102" s="368" t="str">
        <f>IF(ISBLANK(INDEX('Policy Characteristics'!D:D,MATCH($C1102,'Policy Characteristics'!$C:$C,0))),"",INDEX('Policy Characteristics'!D:D,MATCH($C1102,'Policy Characteristics'!$C:$C,0)))</f>
        <v>Feedstock Shifting</v>
      </c>
      <c r="K1102" s="354"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4" t="str">
        <f>IF(ISBLANK(INDEX('Policy Characteristics'!I:I,MATCH($C1102,'Policy Characteristics'!$C:$C,0))),"",INDEX('Policy Characteristics'!I:I,MATCH($C1102,'Policy Characteristics'!$C:$C,0)))</f>
        <v>% of potential achieved</v>
      </c>
      <c r="P1102" s="354"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4" t="str">
        <f>IF(ISBLANK(INDEX('Policy Characteristics'!K:K,MATCH($C1102,'Policy Characteristics'!$C:$C,0))),"",INDEX('Policy Characteristics'!K:K,MATCH($C1102,'Policy Characteristics'!$C:$C,0)))</f>
        <v/>
      </c>
      <c r="R1102" s="354" t="str">
        <f>IF(ISBLANK(INDEX('Policy Characteristics'!L:L,MATCH($C1102,'Policy Characteristics'!$C:$C,0))),"",INDEX('Policy Characteristics'!L:L,MATCH($C1102,'Policy Characteristics'!$C:$C,0)))</f>
        <v/>
      </c>
    </row>
    <row r="1103" spans="1:18" s="345" customFormat="1" ht="20" customHeight="1">
      <c r="A1103" s="354" t="str">
        <f>IF(ISBLANK(INDEX('Policy Characteristics'!A:A,MATCH($C1103,'Policy Characteristics'!$C:$C,0))),"",INDEX('Policy Characteristics'!A:A,MATCH($C1103,'Policy Characteristics'!$C:$C,0)))</f>
        <v>Industry</v>
      </c>
      <c r="B1103" s="366" t="str">
        <f>IF(ISBLANK(INDEX('Policy Characteristics'!B:B,MATCH($C1103,'Policy Characteristics'!$C:$C,0))),"",INDEX('Policy Characteristics'!B:B,MATCH($C1103,'Policy Characteristics'!$C:$C,0)))</f>
        <v>Feedstock Shifting</v>
      </c>
      <c r="C1103" s="354" t="str">
        <f t="shared" si="45"/>
        <v>Fraction of Feedstock Shifted</v>
      </c>
      <c r="D1103" s="348" t="s">
        <v>826</v>
      </c>
      <c r="E1103" s="253" t="s">
        <v>861</v>
      </c>
      <c r="F1103" t="s">
        <v>827</v>
      </c>
      <c r="G1103" s="253" t="s">
        <v>862</v>
      </c>
      <c r="H1103" s="241">
        <v>2674</v>
      </c>
      <c r="I1103" s="367" t="s">
        <v>680</v>
      </c>
      <c r="J1103" s="368" t="str">
        <f>IF(ISBLANK(INDEX('Policy Characteristics'!D:D,MATCH($C1103,'Policy Characteristics'!$C:$C,0))),"",INDEX('Policy Characteristics'!D:D,MATCH($C1103,'Policy Characteristics'!$C:$C,0)))</f>
        <v>Feedstock Shifting</v>
      </c>
      <c r="K1103" s="354"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4" t="str">
        <f>IF(ISBLANK(INDEX('Policy Characteristics'!I:I,MATCH($C1103,'Policy Characteristics'!$C:$C,0))),"",INDEX('Policy Characteristics'!I:I,MATCH($C1103,'Policy Characteristics'!$C:$C,0)))</f>
        <v>% of potential achieved</v>
      </c>
      <c r="P1103" s="354"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4" t="str">
        <f>IF(ISBLANK(INDEX('Policy Characteristics'!K:K,MATCH($C1103,'Policy Characteristics'!$C:$C,0))),"",INDEX('Policy Characteristics'!K:K,MATCH($C1103,'Policy Characteristics'!$C:$C,0)))</f>
        <v/>
      </c>
      <c r="R1103" s="354" t="str">
        <f>IF(ISBLANK(INDEX('Policy Characteristics'!L:L,MATCH($C1103,'Policy Characteristics'!$C:$C,0))),"",INDEX('Policy Characteristics'!L:L,MATCH($C1103,'Policy Characteristics'!$C:$C,0)))</f>
        <v/>
      </c>
    </row>
    <row r="1104" spans="1:18" s="345" customFormat="1" ht="20" customHeight="1">
      <c r="A1104" s="354" t="str">
        <f>IF(ISBLANK(INDEX('Policy Characteristics'!A:A,MATCH($C1104,'Policy Characteristics'!$C:$C,0))),"",INDEX('Policy Characteristics'!A:A,MATCH($C1104,'Policy Characteristics'!$C:$C,0)))</f>
        <v>Industry</v>
      </c>
      <c r="B1104" s="366" t="str">
        <f>IF(ISBLANK(INDEX('Policy Characteristics'!B:B,MATCH($C1104,'Policy Characteristics'!$C:$C,0))),"",INDEX('Policy Characteristics'!B:B,MATCH($C1104,'Policy Characteristics'!$C:$C,0)))</f>
        <v>Feedstock Shifting</v>
      </c>
      <c r="C1104" s="354" t="str">
        <f t="shared" si="45"/>
        <v>Fraction of Feedstock Shifted</v>
      </c>
      <c r="D1104" s="348" t="s">
        <v>826</v>
      </c>
      <c r="E1104" s="253" t="s">
        <v>863</v>
      </c>
      <c r="F1104" t="s">
        <v>827</v>
      </c>
      <c r="G1104" s="253" t="s">
        <v>864</v>
      </c>
      <c r="H1104" s="241">
        <v>2675</v>
      </c>
      <c r="I1104" s="367" t="s">
        <v>680</v>
      </c>
      <c r="J1104" s="368" t="str">
        <f>IF(ISBLANK(INDEX('Policy Characteristics'!D:D,MATCH($C1104,'Policy Characteristics'!$C:$C,0))),"",INDEX('Policy Characteristics'!D:D,MATCH($C1104,'Policy Characteristics'!$C:$C,0)))</f>
        <v>Feedstock Shifting</v>
      </c>
      <c r="K1104" s="354"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4" t="str">
        <f>IF(ISBLANK(INDEX('Policy Characteristics'!I:I,MATCH($C1104,'Policy Characteristics'!$C:$C,0))),"",INDEX('Policy Characteristics'!I:I,MATCH($C1104,'Policy Characteristics'!$C:$C,0)))</f>
        <v>% of potential achieved</v>
      </c>
      <c r="P1104" s="354"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4" t="str">
        <f>IF(ISBLANK(INDEX('Policy Characteristics'!K:K,MATCH($C1104,'Policy Characteristics'!$C:$C,0))),"",INDEX('Policy Characteristics'!K:K,MATCH($C1104,'Policy Characteristics'!$C:$C,0)))</f>
        <v/>
      </c>
      <c r="R1104" s="354" t="str">
        <f>IF(ISBLANK(INDEX('Policy Characteristics'!L:L,MATCH($C1104,'Policy Characteristics'!$C:$C,0))),"",INDEX('Policy Characteristics'!L:L,MATCH($C1104,'Policy Characteristics'!$C:$C,0)))</f>
        <v/>
      </c>
    </row>
    <row r="1105" spans="1:18" s="345" customFormat="1" ht="20" customHeight="1">
      <c r="A1105" s="354" t="str">
        <f>IF(ISBLANK(INDEX('Policy Characteristics'!A:A,MATCH($C1105,'Policy Characteristics'!$C:$C,0))),"",INDEX('Policy Characteristics'!A:A,MATCH($C1105,'Policy Characteristics'!$C:$C,0)))</f>
        <v>Industry</v>
      </c>
      <c r="B1105" s="366" t="str">
        <f>IF(ISBLANK(INDEX('Policy Characteristics'!B:B,MATCH($C1105,'Policy Characteristics'!$C:$C,0))),"",INDEX('Policy Characteristics'!B:B,MATCH($C1105,'Policy Characteristics'!$C:$C,0)))</f>
        <v>Feedstock Shifting</v>
      </c>
      <c r="C1105" s="354" t="str">
        <f t="shared" si="45"/>
        <v>Fraction of Feedstock Shifted</v>
      </c>
      <c r="D1105" s="348" t="s">
        <v>826</v>
      </c>
      <c r="E1105" s="253" t="s">
        <v>865</v>
      </c>
      <c r="F1105" t="s">
        <v>827</v>
      </c>
      <c r="G1105" s="253" t="s">
        <v>866</v>
      </c>
      <c r="H1105" s="241">
        <v>2676</v>
      </c>
      <c r="I1105" s="367" t="s">
        <v>680</v>
      </c>
      <c r="J1105" s="368" t="str">
        <f>IF(ISBLANK(INDEX('Policy Characteristics'!D:D,MATCH($C1105,'Policy Characteristics'!$C:$C,0))),"",INDEX('Policy Characteristics'!D:D,MATCH($C1105,'Policy Characteristics'!$C:$C,0)))</f>
        <v>Feedstock Shifting</v>
      </c>
      <c r="K1105" s="354"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4" t="str">
        <f>IF(ISBLANK(INDEX('Policy Characteristics'!I:I,MATCH($C1105,'Policy Characteristics'!$C:$C,0))),"",INDEX('Policy Characteristics'!I:I,MATCH($C1105,'Policy Characteristics'!$C:$C,0)))</f>
        <v>% of potential achieved</v>
      </c>
      <c r="P1105" s="354"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4" t="str">
        <f>IF(ISBLANK(INDEX('Policy Characteristics'!K:K,MATCH($C1105,'Policy Characteristics'!$C:$C,0))),"",INDEX('Policy Characteristics'!K:K,MATCH($C1105,'Policy Characteristics'!$C:$C,0)))</f>
        <v/>
      </c>
      <c r="R1105" s="354" t="str">
        <f>IF(ISBLANK(INDEX('Policy Characteristics'!L:L,MATCH($C1105,'Policy Characteristics'!$C:$C,0))),"",INDEX('Policy Characteristics'!L:L,MATCH($C1105,'Policy Characteristics'!$C:$C,0)))</f>
        <v/>
      </c>
    </row>
    <row r="1106" spans="1:18" s="345" customFormat="1" ht="20" customHeight="1">
      <c r="A1106" s="354" t="str">
        <f>IF(ISBLANK(INDEX('Policy Characteristics'!A:A,MATCH($C1106,'Policy Characteristics'!$C:$C,0))),"",INDEX('Policy Characteristics'!A:A,MATCH($C1106,'Policy Characteristics'!$C:$C,0)))</f>
        <v>Industry</v>
      </c>
      <c r="B1106" s="366" t="str">
        <f>IF(ISBLANK(INDEX('Policy Characteristics'!B:B,MATCH($C1106,'Policy Characteristics'!$C:$C,0))),"",INDEX('Policy Characteristics'!B:B,MATCH($C1106,'Policy Characteristics'!$C:$C,0)))</f>
        <v>Feedstock Shifting</v>
      </c>
      <c r="C1106" s="354" t="str">
        <f t="shared" si="45"/>
        <v>Fraction of Feedstock Shifted</v>
      </c>
      <c r="D1106" s="348" t="s">
        <v>826</v>
      </c>
      <c r="E1106" s="253" t="s">
        <v>867</v>
      </c>
      <c r="F1106" t="s">
        <v>827</v>
      </c>
      <c r="G1106" s="253" t="s">
        <v>868</v>
      </c>
      <c r="H1106" s="241">
        <v>2677</v>
      </c>
      <c r="I1106" s="367" t="s">
        <v>680</v>
      </c>
      <c r="J1106" s="368" t="str">
        <f>IF(ISBLANK(INDEX('Policy Characteristics'!D:D,MATCH($C1106,'Policy Characteristics'!$C:$C,0))),"",INDEX('Policy Characteristics'!D:D,MATCH($C1106,'Policy Characteristics'!$C:$C,0)))</f>
        <v>Feedstock Shifting</v>
      </c>
      <c r="K1106" s="354"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4" t="str">
        <f>IF(ISBLANK(INDEX('Policy Characteristics'!I:I,MATCH($C1106,'Policy Characteristics'!$C:$C,0))),"",INDEX('Policy Characteristics'!I:I,MATCH($C1106,'Policy Characteristics'!$C:$C,0)))</f>
        <v>% of potential achieved</v>
      </c>
      <c r="P1106" s="354"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4" t="str">
        <f>IF(ISBLANK(INDEX('Policy Characteristics'!K:K,MATCH($C1106,'Policy Characteristics'!$C:$C,0))),"",INDEX('Policy Characteristics'!K:K,MATCH($C1106,'Policy Characteristics'!$C:$C,0)))</f>
        <v/>
      </c>
      <c r="R1106" s="354" t="str">
        <f>IF(ISBLANK(INDEX('Policy Characteristics'!L:L,MATCH($C1106,'Policy Characteristics'!$C:$C,0))),"",INDEX('Policy Characteristics'!L:L,MATCH($C1106,'Policy Characteristics'!$C:$C,0)))</f>
        <v/>
      </c>
    </row>
    <row r="1107" spans="1:18" s="345" customFormat="1" ht="20" customHeight="1">
      <c r="A1107" s="354" t="str">
        <f>IF(ISBLANK(INDEX('Policy Characteristics'!A:A,MATCH($C1107,'Policy Characteristics'!$C:$C,0))),"",INDEX('Policy Characteristics'!A:A,MATCH($C1107,'Policy Characteristics'!$C:$C,0)))</f>
        <v>Industry</v>
      </c>
      <c r="B1107" s="366" t="str">
        <f>IF(ISBLANK(INDEX('Policy Characteristics'!B:B,MATCH($C1107,'Policy Characteristics'!$C:$C,0))),"",INDEX('Policy Characteristics'!B:B,MATCH($C1107,'Policy Characteristics'!$C:$C,0)))</f>
        <v>Feedstock Shifting</v>
      </c>
      <c r="C1107" s="354" t="str">
        <f t="shared" si="45"/>
        <v>Fraction of Feedstock Shifted</v>
      </c>
      <c r="D1107" s="348" t="s">
        <v>826</v>
      </c>
      <c r="E1107" s="253" t="s">
        <v>869</v>
      </c>
      <c r="F1107" t="s">
        <v>827</v>
      </c>
      <c r="G1107" s="253" t="s">
        <v>870</v>
      </c>
      <c r="H1107" s="241">
        <v>2678</v>
      </c>
      <c r="I1107" s="367" t="s">
        <v>680</v>
      </c>
      <c r="J1107" s="368" t="str">
        <f>IF(ISBLANK(INDEX('Policy Characteristics'!D:D,MATCH($C1107,'Policy Characteristics'!$C:$C,0))),"",INDEX('Policy Characteristics'!D:D,MATCH($C1107,'Policy Characteristics'!$C:$C,0)))</f>
        <v>Feedstock Shifting</v>
      </c>
      <c r="K1107" s="354"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4" t="str">
        <f>IF(ISBLANK(INDEX('Policy Characteristics'!I:I,MATCH($C1107,'Policy Characteristics'!$C:$C,0))),"",INDEX('Policy Characteristics'!I:I,MATCH($C1107,'Policy Characteristics'!$C:$C,0)))</f>
        <v>% of potential achieved</v>
      </c>
      <c r="P1107" s="354"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4" t="str">
        <f>IF(ISBLANK(INDEX('Policy Characteristics'!K:K,MATCH($C1107,'Policy Characteristics'!$C:$C,0))),"",INDEX('Policy Characteristics'!K:K,MATCH($C1107,'Policy Characteristics'!$C:$C,0)))</f>
        <v/>
      </c>
      <c r="R1107" s="354" t="str">
        <f>IF(ISBLANK(INDEX('Policy Characteristics'!L:L,MATCH($C1107,'Policy Characteristics'!$C:$C,0))),"",INDEX('Policy Characteristics'!L:L,MATCH($C1107,'Policy Characteristics'!$C:$C,0)))</f>
        <v/>
      </c>
    </row>
    <row r="1108" spans="1:18" s="345" customFormat="1" ht="20" customHeight="1">
      <c r="A1108" s="354" t="str">
        <f>IF(ISBLANK(INDEX('Policy Characteristics'!A:A,MATCH($C1108,'Policy Characteristics'!$C:$C,0))),"",INDEX('Policy Characteristics'!A:A,MATCH($C1108,'Policy Characteristics'!$C:$C,0)))</f>
        <v>Industry</v>
      </c>
      <c r="B1108" s="366" t="str">
        <f>IF(ISBLANK(INDEX('Policy Characteristics'!B:B,MATCH($C1108,'Policy Characteristics'!$C:$C,0))),"",INDEX('Policy Characteristics'!B:B,MATCH($C1108,'Policy Characteristics'!$C:$C,0)))</f>
        <v>Feedstock Shifting</v>
      </c>
      <c r="C1108" s="354" t="str">
        <f t="shared" si="45"/>
        <v>Fraction of Feedstock Shifted</v>
      </c>
      <c r="D1108" s="348" t="s">
        <v>826</v>
      </c>
      <c r="E1108" s="253" t="s">
        <v>871</v>
      </c>
      <c r="F1108" t="s">
        <v>827</v>
      </c>
      <c r="G1108" s="253" t="s">
        <v>872</v>
      </c>
      <c r="H1108" s="241">
        <v>2679</v>
      </c>
      <c r="I1108" s="367" t="s">
        <v>680</v>
      </c>
      <c r="J1108" s="368" t="str">
        <f>IF(ISBLANK(INDEX('Policy Characteristics'!D:D,MATCH($C1108,'Policy Characteristics'!$C:$C,0))),"",INDEX('Policy Characteristics'!D:D,MATCH($C1108,'Policy Characteristics'!$C:$C,0)))</f>
        <v>Feedstock Shifting</v>
      </c>
      <c r="K1108" s="354"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4" t="str">
        <f>IF(ISBLANK(INDEX('Policy Characteristics'!I:I,MATCH($C1108,'Policy Characteristics'!$C:$C,0))),"",INDEX('Policy Characteristics'!I:I,MATCH($C1108,'Policy Characteristics'!$C:$C,0)))</f>
        <v>% of potential achieved</v>
      </c>
      <c r="P1108" s="354"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4" t="str">
        <f>IF(ISBLANK(INDEX('Policy Characteristics'!K:K,MATCH($C1108,'Policy Characteristics'!$C:$C,0))),"",INDEX('Policy Characteristics'!K:K,MATCH($C1108,'Policy Characteristics'!$C:$C,0)))</f>
        <v/>
      </c>
      <c r="R1108" s="354" t="str">
        <f>IF(ISBLANK(INDEX('Policy Characteristics'!L:L,MATCH($C1108,'Policy Characteristics'!$C:$C,0))),"",INDEX('Policy Characteristics'!L:L,MATCH($C1108,'Policy Characteristics'!$C:$C,0)))</f>
        <v/>
      </c>
    </row>
    <row r="1109" spans="1:18" s="345" customFormat="1" ht="20" customHeight="1">
      <c r="A1109" s="354" t="str">
        <f>IF(ISBLANK(INDEX('Policy Characteristics'!A:A,MATCH($C1109,'Policy Characteristics'!$C:$C,0))),"",INDEX('Policy Characteristics'!A:A,MATCH($C1109,'Policy Characteristics'!$C:$C,0)))</f>
        <v>Industry</v>
      </c>
      <c r="B1109" s="366" t="str">
        <f>IF(ISBLANK(INDEX('Policy Characteristics'!B:B,MATCH($C1109,'Policy Characteristics'!$C:$C,0))),"",INDEX('Policy Characteristics'!B:B,MATCH($C1109,'Policy Characteristics'!$C:$C,0)))</f>
        <v>Feedstock Shifting</v>
      </c>
      <c r="C1109" s="354" t="str">
        <f t="shared" si="45"/>
        <v>Fraction of Feedstock Shifted</v>
      </c>
      <c r="D1109" s="348" t="s">
        <v>828</v>
      </c>
      <c r="E1109" s="253" t="s">
        <v>853</v>
      </c>
      <c r="F1109" t="s">
        <v>829</v>
      </c>
      <c r="G1109" s="253" t="s">
        <v>854</v>
      </c>
      <c r="H1109" s="241">
        <v>2680</v>
      </c>
      <c r="I1109" s="367" t="s">
        <v>680</v>
      </c>
      <c r="J1109" s="368" t="str">
        <f>IF(ISBLANK(INDEX('Policy Characteristics'!D:D,MATCH($C1109,'Policy Characteristics'!$C:$C,0))),"",INDEX('Policy Characteristics'!D:D,MATCH($C1109,'Policy Characteristics'!$C:$C,0)))</f>
        <v>Feedstock Shifting</v>
      </c>
      <c r="K1109" s="354"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4" t="str">
        <f>IF(ISBLANK(INDEX('Policy Characteristics'!I:I,MATCH($C1109,'Policy Characteristics'!$C:$C,0))),"",INDEX('Policy Characteristics'!I:I,MATCH($C1109,'Policy Characteristics'!$C:$C,0)))</f>
        <v>% of potential achieved</v>
      </c>
      <c r="P1109" s="354"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4" t="str">
        <f>IF(ISBLANK(INDEX('Policy Characteristics'!K:K,MATCH($C1109,'Policy Characteristics'!$C:$C,0))),"",INDEX('Policy Characteristics'!K:K,MATCH($C1109,'Policy Characteristics'!$C:$C,0)))</f>
        <v/>
      </c>
      <c r="R1109" s="354" t="str">
        <f>IF(ISBLANK(INDEX('Policy Characteristics'!L:L,MATCH($C1109,'Policy Characteristics'!$C:$C,0))),"",INDEX('Policy Characteristics'!L:L,MATCH($C1109,'Policy Characteristics'!$C:$C,0)))</f>
        <v/>
      </c>
    </row>
    <row r="1110" spans="1:18" s="345" customFormat="1" ht="20" customHeight="1">
      <c r="A1110" s="354" t="str">
        <f>IF(ISBLANK(INDEX('Policy Characteristics'!A:A,MATCH($C1110,'Policy Characteristics'!$C:$C,0))),"",INDEX('Policy Characteristics'!A:A,MATCH($C1110,'Policy Characteristics'!$C:$C,0)))</f>
        <v>Industry</v>
      </c>
      <c r="B1110" s="366" t="str">
        <f>IF(ISBLANK(INDEX('Policy Characteristics'!B:B,MATCH($C1110,'Policy Characteristics'!$C:$C,0))),"",INDEX('Policy Characteristics'!B:B,MATCH($C1110,'Policy Characteristics'!$C:$C,0)))</f>
        <v>Feedstock Shifting</v>
      </c>
      <c r="C1110" s="354" t="str">
        <f t="shared" si="45"/>
        <v>Fraction of Feedstock Shifted</v>
      </c>
      <c r="D1110" s="348" t="s">
        <v>828</v>
      </c>
      <c r="E1110" s="253" t="s">
        <v>855</v>
      </c>
      <c r="F1110" t="s">
        <v>829</v>
      </c>
      <c r="G1110" s="253" t="s">
        <v>856</v>
      </c>
      <c r="H1110" s="241">
        <v>2681</v>
      </c>
      <c r="I1110" s="367" t="s">
        <v>680</v>
      </c>
      <c r="J1110" s="368" t="str">
        <f>IF(ISBLANK(INDEX('Policy Characteristics'!D:D,MATCH($C1110,'Policy Characteristics'!$C:$C,0))),"",INDEX('Policy Characteristics'!D:D,MATCH($C1110,'Policy Characteristics'!$C:$C,0)))</f>
        <v>Feedstock Shifting</v>
      </c>
      <c r="K1110" s="354"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4" t="str">
        <f>IF(ISBLANK(INDEX('Policy Characteristics'!I:I,MATCH($C1110,'Policy Characteristics'!$C:$C,0))),"",INDEX('Policy Characteristics'!I:I,MATCH($C1110,'Policy Characteristics'!$C:$C,0)))</f>
        <v>% of potential achieved</v>
      </c>
      <c r="P1110" s="354"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4" t="str">
        <f>IF(ISBLANK(INDEX('Policy Characteristics'!K:K,MATCH($C1110,'Policy Characteristics'!$C:$C,0))),"",INDEX('Policy Characteristics'!K:K,MATCH($C1110,'Policy Characteristics'!$C:$C,0)))</f>
        <v/>
      </c>
      <c r="R1110" s="354" t="str">
        <f>IF(ISBLANK(INDEX('Policy Characteristics'!L:L,MATCH($C1110,'Policy Characteristics'!$C:$C,0))),"",INDEX('Policy Characteristics'!L:L,MATCH($C1110,'Policy Characteristics'!$C:$C,0)))</f>
        <v/>
      </c>
    </row>
    <row r="1111" spans="1:18" s="345" customFormat="1" ht="20" customHeight="1">
      <c r="A1111" s="354" t="str">
        <f>IF(ISBLANK(INDEX('Policy Characteristics'!A:A,MATCH($C1111,'Policy Characteristics'!$C:$C,0))),"",INDEX('Policy Characteristics'!A:A,MATCH($C1111,'Policy Characteristics'!$C:$C,0)))</f>
        <v>Industry</v>
      </c>
      <c r="B1111" s="366" t="str">
        <f>IF(ISBLANK(INDEX('Policy Characteristics'!B:B,MATCH($C1111,'Policy Characteristics'!$C:$C,0))),"",INDEX('Policy Characteristics'!B:B,MATCH($C1111,'Policy Characteristics'!$C:$C,0)))</f>
        <v>Feedstock Shifting</v>
      </c>
      <c r="C1111" s="354" t="str">
        <f t="shared" si="45"/>
        <v>Fraction of Feedstock Shifted</v>
      </c>
      <c r="D1111" s="348" t="s">
        <v>828</v>
      </c>
      <c r="E1111" s="253" t="s">
        <v>857</v>
      </c>
      <c r="F1111" t="s">
        <v>829</v>
      </c>
      <c r="G1111" s="253" t="s">
        <v>858</v>
      </c>
      <c r="H1111" s="241">
        <v>2682</v>
      </c>
      <c r="I1111" s="367" t="s">
        <v>680</v>
      </c>
      <c r="J1111" s="368" t="str">
        <f>IF(ISBLANK(INDEX('Policy Characteristics'!D:D,MATCH($C1111,'Policy Characteristics'!$C:$C,0))),"",INDEX('Policy Characteristics'!D:D,MATCH($C1111,'Policy Characteristics'!$C:$C,0)))</f>
        <v>Feedstock Shifting</v>
      </c>
      <c r="K1111" s="354"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4" t="str">
        <f>IF(ISBLANK(INDEX('Policy Characteristics'!I:I,MATCH($C1111,'Policy Characteristics'!$C:$C,0))),"",INDEX('Policy Characteristics'!I:I,MATCH($C1111,'Policy Characteristics'!$C:$C,0)))</f>
        <v>% of potential achieved</v>
      </c>
      <c r="P1111" s="354"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4" t="str">
        <f>IF(ISBLANK(INDEX('Policy Characteristics'!K:K,MATCH($C1111,'Policy Characteristics'!$C:$C,0))),"",INDEX('Policy Characteristics'!K:K,MATCH($C1111,'Policy Characteristics'!$C:$C,0)))</f>
        <v/>
      </c>
      <c r="R1111" s="354" t="str">
        <f>IF(ISBLANK(INDEX('Policy Characteristics'!L:L,MATCH($C1111,'Policy Characteristics'!$C:$C,0))),"",INDEX('Policy Characteristics'!L:L,MATCH($C1111,'Policy Characteristics'!$C:$C,0)))</f>
        <v/>
      </c>
    </row>
    <row r="1112" spans="1:18" s="345" customFormat="1" ht="20" customHeight="1">
      <c r="A1112" s="354" t="str">
        <f>IF(ISBLANK(INDEX('Policy Characteristics'!A:A,MATCH($C1112,'Policy Characteristics'!$C:$C,0))),"",INDEX('Policy Characteristics'!A:A,MATCH($C1112,'Policy Characteristics'!$C:$C,0)))</f>
        <v>Industry</v>
      </c>
      <c r="B1112" s="366" t="str">
        <f>IF(ISBLANK(INDEX('Policy Characteristics'!B:B,MATCH($C1112,'Policy Characteristics'!$C:$C,0))),"",INDEX('Policy Characteristics'!B:B,MATCH($C1112,'Policy Characteristics'!$C:$C,0)))</f>
        <v>Feedstock Shifting</v>
      </c>
      <c r="C1112" s="354" t="str">
        <f t="shared" si="45"/>
        <v>Fraction of Feedstock Shifted</v>
      </c>
      <c r="D1112" s="348" t="s">
        <v>828</v>
      </c>
      <c r="E1112" s="253" t="s">
        <v>859</v>
      </c>
      <c r="F1112" t="s">
        <v>829</v>
      </c>
      <c r="G1112" s="253" t="s">
        <v>860</v>
      </c>
      <c r="H1112" s="241">
        <v>2683</v>
      </c>
      <c r="I1112" s="367" t="s">
        <v>680</v>
      </c>
      <c r="J1112" s="368" t="str">
        <f>IF(ISBLANK(INDEX('Policy Characteristics'!D:D,MATCH($C1112,'Policy Characteristics'!$C:$C,0))),"",INDEX('Policy Characteristics'!D:D,MATCH($C1112,'Policy Characteristics'!$C:$C,0)))</f>
        <v>Feedstock Shifting</v>
      </c>
      <c r="K1112" s="354"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4" t="str">
        <f>IF(ISBLANK(INDEX('Policy Characteristics'!I:I,MATCH($C1112,'Policy Characteristics'!$C:$C,0))),"",INDEX('Policy Characteristics'!I:I,MATCH($C1112,'Policy Characteristics'!$C:$C,0)))</f>
        <v>% of potential achieved</v>
      </c>
      <c r="P1112" s="354"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4" t="str">
        <f>IF(ISBLANK(INDEX('Policy Characteristics'!K:K,MATCH($C1112,'Policy Characteristics'!$C:$C,0))),"",INDEX('Policy Characteristics'!K:K,MATCH($C1112,'Policy Characteristics'!$C:$C,0)))</f>
        <v/>
      </c>
      <c r="R1112" s="354" t="str">
        <f>IF(ISBLANK(INDEX('Policy Characteristics'!L:L,MATCH($C1112,'Policy Characteristics'!$C:$C,0))),"",INDEX('Policy Characteristics'!L:L,MATCH($C1112,'Policy Characteristics'!$C:$C,0)))</f>
        <v/>
      </c>
    </row>
    <row r="1113" spans="1:18" s="345" customFormat="1" ht="20" customHeight="1">
      <c r="A1113" s="354" t="str">
        <f>IF(ISBLANK(INDEX('Policy Characteristics'!A:A,MATCH($C1113,'Policy Characteristics'!$C:$C,0))),"",INDEX('Policy Characteristics'!A:A,MATCH($C1113,'Policy Characteristics'!$C:$C,0)))</f>
        <v>Industry</v>
      </c>
      <c r="B1113" s="366" t="str">
        <f>IF(ISBLANK(INDEX('Policy Characteristics'!B:B,MATCH($C1113,'Policy Characteristics'!$C:$C,0))),"",INDEX('Policy Characteristics'!B:B,MATCH($C1113,'Policy Characteristics'!$C:$C,0)))</f>
        <v>Feedstock Shifting</v>
      </c>
      <c r="C1113" s="354" t="str">
        <f t="shared" si="45"/>
        <v>Fraction of Feedstock Shifted</v>
      </c>
      <c r="D1113" s="348" t="s">
        <v>828</v>
      </c>
      <c r="E1113" s="253" t="s">
        <v>861</v>
      </c>
      <c r="F1113" t="s">
        <v>829</v>
      </c>
      <c r="G1113" s="253" t="s">
        <v>862</v>
      </c>
      <c r="H1113" s="241">
        <v>2684</v>
      </c>
      <c r="I1113" s="367" t="s">
        <v>680</v>
      </c>
      <c r="J1113" s="368" t="str">
        <f>IF(ISBLANK(INDEX('Policy Characteristics'!D:D,MATCH($C1113,'Policy Characteristics'!$C:$C,0))),"",INDEX('Policy Characteristics'!D:D,MATCH($C1113,'Policy Characteristics'!$C:$C,0)))</f>
        <v>Feedstock Shifting</v>
      </c>
      <c r="K1113" s="354"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4" t="str">
        <f>IF(ISBLANK(INDEX('Policy Characteristics'!I:I,MATCH($C1113,'Policy Characteristics'!$C:$C,0))),"",INDEX('Policy Characteristics'!I:I,MATCH($C1113,'Policy Characteristics'!$C:$C,0)))</f>
        <v>% of potential achieved</v>
      </c>
      <c r="P1113" s="354"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4" t="str">
        <f>IF(ISBLANK(INDEX('Policy Characteristics'!K:K,MATCH($C1113,'Policy Characteristics'!$C:$C,0))),"",INDEX('Policy Characteristics'!K:K,MATCH($C1113,'Policy Characteristics'!$C:$C,0)))</f>
        <v/>
      </c>
      <c r="R1113" s="354" t="str">
        <f>IF(ISBLANK(INDEX('Policy Characteristics'!L:L,MATCH($C1113,'Policy Characteristics'!$C:$C,0))),"",INDEX('Policy Characteristics'!L:L,MATCH($C1113,'Policy Characteristics'!$C:$C,0)))</f>
        <v/>
      </c>
    </row>
    <row r="1114" spans="1:18" s="345" customFormat="1" ht="20" customHeight="1">
      <c r="A1114" s="354" t="str">
        <f>IF(ISBLANK(INDEX('Policy Characteristics'!A:A,MATCH($C1114,'Policy Characteristics'!$C:$C,0))),"",INDEX('Policy Characteristics'!A:A,MATCH($C1114,'Policy Characteristics'!$C:$C,0)))</f>
        <v>Industry</v>
      </c>
      <c r="B1114" s="366" t="str">
        <f>IF(ISBLANK(INDEX('Policy Characteristics'!B:B,MATCH($C1114,'Policy Characteristics'!$C:$C,0))),"",INDEX('Policy Characteristics'!B:B,MATCH($C1114,'Policy Characteristics'!$C:$C,0)))</f>
        <v>Feedstock Shifting</v>
      </c>
      <c r="C1114" s="354" t="str">
        <f t="shared" si="45"/>
        <v>Fraction of Feedstock Shifted</v>
      </c>
      <c r="D1114" s="348" t="s">
        <v>828</v>
      </c>
      <c r="E1114" s="253" t="s">
        <v>863</v>
      </c>
      <c r="F1114" t="s">
        <v>829</v>
      </c>
      <c r="G1114" s="253" t="s">
        <v>864</v>
      </c>
      <c r="H1114" s="241">
        <v>2685</v>
      </c>
      <c r="I1114" s="367" t="s">
        <v>680</v>
      </c>
      <c r="J1114" s="368" t="str">
        <f>IF(ISBLANK(INDEX('Policy Characteristics'!D:D,MATCH($C1114,'Policy Characteristics'!$C:$C,0))),"",INDEX('Policy Characteristics'!D:D,MATCH($C1114,'Policy Characteristics'!$C:$C,0)))</f>
        <v>Feedstock Shifting</v>
      </c>
      <c r="K1114" s="354" t="str">
        <f>IF(ISBLANK(INDEX('Policy Characteristics'!E:E,MATCH($C1114,'Policy Characteristics'!$C:$C,0))),"",INDEX('Policy Characteristics'!E:E,MATCH($C1114,'Policy Characteristics'!$C:$C,0)))</f>
        <v>indst feedstock shifting</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4" t="str">
        <f>IF(ISBLANK(INDEX('Policy Characteristics'!I:I,MATCH($C1114,'Policy Characteristics'!$C:$C,0))),"",INDEX('Policy Characteristics'!I:I,MATCH($C1114,'Policy Characteristics'!$C:$C,0)))</f>
        <v>% of potential achieved</v>
      </c>
      <c r="P1114" s="354" t="str">
        <f>IF(ISBLANK(INDEX('Policy Characteristics'!J:J,MATCH($C1114,'Policy Characteristics'!$C:$C,0))),"",INDEX('Policy Characteristics'!J:J,MATCH($C1114,'Policy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354" t="str">
        <f>IF(ISBLANK(INDEX('Policy Characteristics'!K:K,MATCH($C1114,'Policy Characteristics'!$C:$C,0))),"",INDEX('Policy Characteristics'!K:K,MATCH($C1114,'Policy Characteristics'!$C:$C,0)))</f>
        <v/>
      </c>
      <c r="R1114" s="354" t="str">
        <f>IF(ISBLANK(INDEX('Policy Characteristics'!L:L,MATCH($C1114,'Policy Characteristics'!$C:$C,0))),"",INDEX('Policy Characteristics'!L:L,MATCH($C1114,'Policy Characteristics'!$C:$C,0)))</f>
        <v/>
      </c>
    </row>
    <row r="1115" spans="1:18" s="345" customFormat="1" ht="20" customHeight="1">
      <c r="A1115" s="354" t="str">
        <f>IF(ISBLANK(INDEX('Policy Characteristics'!A:A,MATCH($C1115,'Policy Characteristics'!$C:$C,0))),"",INDEX('Policy Characteristics'!A:A,MATCH($C1115,'Policy Characteristics'!$C:$C,0)))</f>
        <v>Industry</v>
      </c>
      <c r="B1115" s="366" t="str">
        <f>IF(ISBLANK(INDEX('Policy Characteristics'!B:B,MATCH($C1115,'Policy Characteristics'!$C:$C,0))),"",INDEX('Policy Characteristics'!B:B,MATCH($C1115,'Policy Characteristics'!$C:$C,0)))</f>
        <v>Feedstock Shifting</v>
      </c>
      <c r="C1115" s="354" t="str">
        <f t="shared" si="45"/>
        <v>Fraction of Feedstock Shifted</v>
      </c>
      <c r="D1115" s="348" t="s">
        <v>828</v>
      </c>
      <c r="E1115" s="253" t="s">
        <v>865</v>
      </c>
      <c r="F1115" t="s">
        <v>829</v>
      </c>
      <c r="G1115" s="253" t="s">
        <v>866</v>
      </c>
      <c r="H1115" s="241">
        <v>2686</v>
      </c>
      <c r="I1115" s="367" t="s">
        <v>680</v>
      </c>
      <c r="J1115" s="368" t="str">
        <f>IF(ISBLANK(INDEX('Policy Characteristics'!D:D,MATCH($C1115,'Policy Characteristics'!$C:$C,0))),"",INDEX('Policy Characteristics'!D:D,MATCH($C1115,'Policy Characteristics'!$C:$C,0)))</f>
        <v>Feedstock Shifting</v>
      </c>
      <c r="K1115" s="354" t="str">
        <f>IF(ISBLANK(INDEX('Policy Characteristics'!E:E,MATCH($C1115,'Policy Characteristics'!$C:$C,0))),"",INDEX('Policy Characteristics'!E:E,MATCH($C1115,'Policy Characteristics'!$C:$C,0)))</f>
        <v>indst feedstock shifting</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4" t="str">
        <f>IF(ISBLANK(INDEX('Policy Characteristics'!I:I,MATCH($C1115,'Policy Characteristics'!$C:$C,0))),"",INDEX('Policy Characteristics'!I:I,MATCH($C1115,'Policy Characteristics'!$C:$C,0)))</f>
        <v>% of potential achieved</v>
      </c>
      <c r="P1115" s="354" t="str">
        <f>IF(ISBLANK(INDEX('Policy Characteristics'!J:J,MATCH($C1115,'Policy Characteristics'!$C:$C,0))),"",INDEX('Policy Characteristics'!J:J,MATCH($C1115,'Policy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354" t="str">
        <f>IF(ISBLANK(INDEX('Policy Characteristics'!K:K,MATCH($C1115,'Policy Characteristics'!$C:$C,0))),"",INDEX('Policy Characteristics'!K:K,MATCH($C1115,'Policy Characteristics'!$C:$C,0)))</f>
        <v/>
      </c>
      <c r="R1115" s="354" t="str">
        <f>IF(ISBLANK(INDEX('Policy Characteristics'!L:L,MATCH($C1115,'Policy Characteristics'!$C:$C,0))),"",INDEX('Policy Characteristics'!L:L,MATCH($C1115,'Policy Characteristics'!$C:$C,0)))</f>
        <v/>
      </c>
    </row>
    <row r="1116" spans="1:18" s="345" customFormat="1" ht="20" customHeight="1">
      <c r="A1116" s="354" t="str">
        <f>IF(ISBLANK(INDEX('Policy Characteristics'!A:A,MATCH($C1116,'Policy Characteristics'!$C:$C,0))),"",INDEX('Policy Characteristics'!A:A,MATCH($C1116,'Policy Characteristics'!$C:$C,0)))</f>
        <v>Industry</v>
      </c>
      <c r="B1116" s="366" t="str">
        <f>IF(ISBLANK(INDEX('Policy Characteristics'!B:B,MATCH($C1116,'Policy Characteristics'!$C:$C,0))),"",INDEX('Policy Characteristics'!B:B,MATCH($C1116,'Policy Characteristics'!$C:$C,0)))</f>
        <v>Feedstock Shifting</v>
      </c>
      <c r="C1116" s="354" t="str">
        <f t="shared" si="45"/>
        <v>Fraction of Feedstock Shifted</v>
      </c>
      <c r="D1116" s="348" t="s">
        <v>828</v>
      </c>
      <c r="E1116" s="253" t="s">
        <v>867</v>
      </c>
      <c r="F1116" t="s">
        <v>829</v>
      </c>
      <c r="G1116" s="253" t="s">
        <v>868</v>
      </c>
      <c r="H1116" s="241">
        <v>2687</v>
      </c>
      <c r="I1116" s="367" t="s">
        <v>680</v>
      </c>
      <c r="J1116" s="368" t="str">
        <f>IF(ISBLANK(INDEX('Policy Characteristics'!D:D,MATCH($C1116,'Policy Characteristics'!$C:$C,0))),"",INDEX('Policy Characteristics'!D:D,MATCH($C1116,'Policy Characteristics'!$C:$C,0)))</f>
        <v>Feedstock Shifting</v>
      </c>
      <c r="K1116" s="354" t="str">
        <f>IF(ISBLANK(INDEX('Policy Characteristics'!E:E,MATCH($C1116,'Policy Characteristics'!$C:$C,0))),"",INDEX('Policy Characteristics'!E:E,MATCH($C1116,'Policy Characteristics'!$C:$C,0)))</f>
        <v>indst feedstock shifting</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4" t="str">
        <f>IF(ISBLANK(INDEX('Policy Characteristics'!I:I,MATCH($C1116,'Policy Characteristics'!$C:$C,0))),"",INDEX('Policy Characteristics'!I:I,MATCH($C1116,'Policy Characteristics'!$C:$C,0)))</f>
        <v>% of potential achieved</v>
      </c>
      <c r="P1116" s="354" t="str">
        <f>IF(ISBLANK(INDEX('Policy Characteristics'!J:J,MATCH($C1116,'Policy Characteristics'!$C:$C,0))),"",INDEX('Policy Characteristics'!J:J,MATCH($C1116,'Policy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354" t="str">
        <f>IF(ISBLANK(INDEX('Policy Characteristics'!K:K,MATCH($C1116,'Policy Characteristics'!$C:$C,0))),"",INDEX('Policy Characteristics'!K:K,MATCH($C1116,'Policy Characteristics'!$C:$C,0)))</f>
        <v/>
      </c>
      <c r="R1116" s="354" t="str">
        <f>IF(ISBLANK(INDEX('Policy Characteristics'!L:L,MATCH($C1116,'Policy Characteristics'!$C:$C,0))),"",INDEX('Policy Characteristics'!L:L,MATCH($C1116,'Policy Characteristics'!$C:$C,0)))</f>
        <v/>
      </c>
    </row>
    <row r="1117" spans="1:18" s="345" customFormat="1" ht="20" customHeight="1">
      <c r="A1117" s="354" t="str">
        <f>IF(ISBLANK(INDEX('Policy Characteristics'!A:A,MATCH($C1117,'Policy Characteristics'!$C:$C,0))),"",INDEX('Policy Characteristics'!A:A,MATCH($C1117,'Policy Characteristics'!$C:$C,0)))</f>
        <v>Industry</v>
      </c>
      <c r="B1117" s="366" t="str">
        <f>IF(ISBLANK(INDEX('Policy Characteristics'!B:B,MATCH($C1117,'Policy Characteristics'!$C:$C,0))),"",INDEX('Policy Characteristics'!B:B,MATCH($C1117,'Policy Characteristics'!$C:$C,0)))</f>
        <v>Feedstock Shifting</v>
      </c>
      <c r="C1117" s="354" t="str">
        <f t="shared" si="45"/>
        <v>Fraction of Feedstock Shifted</v>
      </c>
      <c r="D1117" s="348" t="s">
        <v>828</v>
      </c>
      <c r="E1117" s="253" t="s">
        <v>869</v>
      </c>
      <c r="F1117" t="s">
        <v>829</v>
      </c>
      <c r="G1117" s="253" t="s">
        <v>870</v>
      </c>
      <c r="H1117" s="241">
        <v>2688</v>
      </c>
      <c r="I1117" s="367" t="s">
        <v>680</v>
      </c>
      <c r="J1117" s="368" t="str">
        <f>IF(ISBLANK(INDEX('Policy Characteristics'!D:D,MATCH($C1117,'Policy Characteristics'!$C:$C,0))),"",INDEX('Policy Characteristics'!D:D,MATCH($C1117,'Policy Characteristics'!$C:$C,0)))</f>
        <v>Feedstock Shifting</v>
      </c>
      <c r="K1117" s="354" t="str">
        <f>IF(ISBLANK(INDEX('Policy Characteristics'!E:E,MATCH($C1117,'Policy Characteristics'!$C:$C,0))),"",INDEX('Policy Characteristics'!E:E,MATCH($C1117,'Policy Characteristics'!$C:$C,0)))</f>
        <v>indst feedstock shifting</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4" t="str">
        <f>IF(ISBLANK(INDEX('Policy Characteristics'!I:I,MATCH($C1117,'Policy Characteristics'!$C:$C,0))),"",INDEX('Policy Characteristics'!I:I,MATCH($C1117,'Policy Characteristics'!$C:$C,0)))</f>
        <v>% of potential achieved</v>
      </c>
      <c r="P1117" s="354" t="str">
        <f>IF(ISBLANK(INDEX('Policy Characteristics'!J:J,MATCH($C1117,'Policy Characteristics'!$C:$C,0))),"",INDEX('Policy Characteristics'!J:J,MATCH($C1117,'Policy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354" t="str">
        <f>IF(ISBLANK(INDEX('Policy Characteristics'!K:K,MATCH($C1117,'Policy Characteristics'!$C:$C,0))),"",INDEX('Policy Characteristics'!K:K,MATCH($C1117,'Policy Characteristics'!$C:$C,0)))</f>
        <v/>
      </c>
      <c r="R1117" s="354" t="str">
        <f>IF(ISBLANK(INDEX('Policy Characteristics'!L:L,MATCH($C1117,'Policy Characteristics'!$C:$C,0))),"",INDEX('Policy Characteristics'!L:L,MATCH($C1117,'Policy Characteristics'!$C:$C,0)))</f>
        <v/>
      </c>
    </row>
    <row r="1118" spans="1:18" s="345" customFormat="1" ht="20" customHeight="1">
      <c r="A1118" s="354" t="str">
        <f>IF(ISBLANK(INDEX('Policy Characteristics'!A:A,MATCH($C1118,'Policy Characteristics'!$C:$C,0))),"",INDEX('Policy Characteristics'!A:A,MATCH($C1118,'Policy Characteristics'!$C:$C,0)))</f>
        <v>Industry</v>
      </c>
      <c r="B1118" s="366" t="str">
        <f>IF(ISBLANK(INDEX('Policy Characteristics'!B:B,MATCH($C1118,'Policy Characteristics'!$C:$C,0))),"",INDEX('Policy Characteristics'!B:B,MATCH($C1118,'Policy Characteristics'!$C:$C,0)))</f>
        <v>Feedstock Shifting</v>
      </c>
      <c r="C1118" s="354" t="str">
        <f t="shared" si="45"/>
        <v>Fraction of Feedstock Shifted</v>
      </c>
      <c r="D1118" s="348" t="s">
        <v>828</v>
      </c>
      <c r="E1118" s="253" t="s">
        <v>871</v>
      </c>
      <c r="F1118" t="s">
        <v>829</v>
      </c>
      <c r="G1118" s="253" t="s">
        <v>872</v>
      </c>
      <c r="H1118" s="241">
        <v>2689</v>
      </c>
      <c r="I1118" s="367" t="s">
        <v>680</v>
      </c>
      <c r="J1118" s="368" t="str">
        <f>IF(ISBLANK(INDEX('Policy Characteristics'!D:D,MATCH($C1118,'Policy Characteristics'!$C:$C,0))),"",INDEX('Policy Characteristics'!D:D,MATCH($C1118,'Policy Characteristics'!$C:$C,0)))</f>
        <v>Feedstock Shifting</v>
      </c>
      <c r="K1118" s="354" t="str">
        <f>IF(ISBLANK(INDEX('Policy Characteristics'!E:E,MATCH($C1118,'Policy Characteristics'!$C:$C,0))),"",INDEX('Policy Characteristics'!E:E,MATCH($C1118,'Policy Characteristics'!$C:$C,0)))</f>
        <v>indst feedstock shifting</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4" t="str">
        <f>IF(ISBLANK(INDEX('Policy Characteristics'!I:I,MATCH($C1118,'Policy Characteristics'!$C:$C,0))),"",INDEX('Policy Characteristics'!I:I,MATCH($C1118,'Policy Characteristics'!$C:$C,0)))</f>
        <v>% of potential achieved</v>
      </c>
      <c r="P1118" s="354" t="str">
        <f>IF(ISBLANK(INDEX('Policy Characteristics'!J:J,MATCH($C1118,'Policy Characteristics'!$C:$C,0))),"",INDEX('Policy Characteristics'!J:J,MATCH($C1118,'Policy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354" t="str">
        <f>IF(ISBLANK(INDEX('Policy Characteristics'!K:K,MATCH($C1118,'Policy Characteristics'!$C:$C,0))),"",INDEX('Policy Characteristics'!K:K,MATCH($C1118,'Policy Characteristics'!$C:$C,0)))</f>
        <v/>
      </c>
      <c r="R1118" s="354" t="str">
        <f>IF(ISBLANK(INDEX('Policy Characteristics'!L:L,MATCH($C1118,'Policy Characteristics'!$C:$C,0))),"",INDEX('Policy Characteristics'!L:L,MATCH($C1118,'Policy Characteristics'!$C:$C,0)))</f>
        <v/>
      </c>
    </row>
    <row r="1119" spans="1:18" s="345" customFormat="1" ht="20" customHeight="1">
      <c r="A1119" s="354" t="str">
        <f>IF(ISBLANK(INDEX('Policy Characteristics'!A:A,MATCH($C1119,'Policy Characteristics'!$C:$C,0))),"",INDEX('Policy Characteristics'!A:A,MATCH($C1119,'Policy Characteristics'!$C:$C,0)))</f>
        <v>Industry</v>
      </c>
      <c r="B1119" s="366" t="str">
        <f>IF(ISBLANK(INDEX('Policy Characteristics'!B:B,MATCH($C1119,'Policy Characteristics'!$C:$C,0))),"",INDEX('Policy Characteristics'!B:B,MATCH($C1119,'Policy Characteristics'!$C:$C,0)))</f>
        <v>Feedstock Shifting</v>
      </c>
      <c r="C1119" s="354" t="str">
        <f t="shared" si="45"/>
        <v>Fraction of Feedstock Shifted</v>
      </c>
      <c r="D1119" s="348" t="s">
        <v>830</v>
      </c>
      <c r="E1119" s="253" t="s">
        <v>853</v>
      </c>
      <c r="F1119" t="s">
        <v>831</v>
      </c>
      <c r="G1119" s="253" t="s">
        <v>854</v>
      </c>
      <c r="H1119" s="241">
        <v>2690</v>
      </c>
      <c r="I1119" s="367" t="s">
        <v>680</v>
      </c>
      <c r="J1119" s="368" t="str">
        <f>IF(ISBLANK(INDEX('Policy Characteristics'!D:D,MATCH($C1119,'Policy Characteristics'!$C:$C,0))),"",INDEX('Policy Characteristics'!D:D,MATCH($C1119,'Policy Characteristics'!$C:$C,0)))</f>
        <v>Feedstock Shifting</v>
      </c>
      <c r="K1119" s="354" t="str">
        <f>IF(ISBLANK(INDEX('Policy Characteristics'!E:E,MATCH($C1119,'Policy Characteristics'!$C:$C,0))),"",INDEX('Policy Characteristics'!E:E,MATCH($C1119,'Policy Characteristics'!$C:$C,0)))</f>
        <v>indst feedstock shifting</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4" t="str">
        <f>IF(ISBLANK(INDEX('Policy Characteristics'!I:I,MATCH($C1119,'Policy Characteristics'!$C:$C,0))),"",INDEX('Policy Characteristics'!I:I,MATCH($C1119,'Policy Characteristics'!$C:$C,0)))</f>
        <v>% of potential achieved</v>
      </c>
      <c r="P1119" s="354" t="str">
        <f>IF(ISBLANK(INDEX('Policy Characteristics'!J:J,MATCH($C1119,'Policy Characteristics'!$C:$C,0))),"",INDEX('Policy Characteristics'!J:J,MATCH($C1119,'Policy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354" t="str">
        <f>IF(ISBLANK(INDEX('Policy Characteristics'!K:K,MATCH($C1119,'Policy Characteristics'!$C:$C,0))),"",INDEX('Policy Characteristics'!K:K,MATCH($C1119,'Policy Characteristics'!$C:$C,0)))</f>
        <v/>
      </c>
      <c r="R1119" s="354" t="str">
        <f>IF(ISBLANK(INDEX('Policy Characteristics'!L:L,MATCH($C1119,'Policy Characteristics'!$C:$C,0))),"",INDEX('Policy Characteristics'!L:L,MATCH($C1119,'Policy Characteristics'!$C:$C,0)))</f>
        <v/>
      </c>
    </row>
    <row r="1120" spans="1:18" s="345" customFormat="1" ht="20" customHeight="1">
      <c r="A1120" s="354" t="str">
        <f>IF(ISBLANK(INDEX('Policy Characteristics'!A:A,MATCH($C1120,'Policy Characteristics'!$C:$C,0))),"",INDEX('Policy Characteristics'!A:A,MATCH($C1120,'Policy Characteristics'!$C:$C,0)))</f>
        <v>Industry</v>
      </c>
      <c r="B1120" s="366" t="str">
        <f>IF(ISBLANK(INDEX('Policy Characteristics'!B:B,MATCH($C1120,'Policy Characteristics'!$C:$C,0))),"",INDEX('Policy Characteristics'!B:B,MATCH($C1120,'Policy Characteristics'!$C:$C,0)))</f>
        <v>Feedstock Shifting</v>
      </c>
      <c r="C1120" s="354" t="str">
        <f t="shared" si="45"/>
        <v>Fraction of Feedstock Shifted</v>
      </c>
      <c r="D1120" s="348" t="s">
        <v>830</v>
      </c>
      <c r="E1120" s="253" t="s">
        <v>855</v>
      </c>
      <c r="F1120" t="s">
        <v>831</v>
      </c>
      <c r="G1120" s="253" t="s">
        <v>856</v>
      </c>
      <c r="H1120" s="241">
        <v>2691</v>
      </c>
      <c r="I1120" s="367" t="s">
        <v>680</v>
      </c>
      <c r="J1120" s="368" t="str">
        <f>IF(ISBLANK(INDEX('Policy Characteristics'!D:D,MATCH($C1120,'Policy Characteristics'!$C:$C,0))),"",INDEX('Policy Characteristics'!D:D,MATCH($C1120,'Policy Characteristics'!$C:$C,0)))</f>
        <v>Feedstock Shifting</v>
      </c>
      <c r="K1120" s="354" t="str">
        <f>IF(ISBLANK(INDEX('Policy Characteristics'!E:E,MATCH($C1120,'Policy Characteristics'!$C:$C,0))),"",INDEX('Policy Characteristics'!E:E,MATCH($C1120,'Policy Characteristics'!$C:$C,0)))</f>
        <v>indst feedstock shifting</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4" t="str">
        <f>IF(ISBLANK(INDEX('Policy Characteristics'!I:I,MATCH($C1120,'Policy Characteristics'!$C:$C,0))),"",INDEX('Policy Characteristics'!I:I,MATCH($C1120,'Policy Characteristics'!$C:$C,0)))</f>
        <v>% of potential achieved</v>
      </c>
      <c r="P1120" s="354" t="str">
        <f>IF(ISBLANK(INDEX('Policy Characteristics'!J:J,MATCH($C1120,'Policy Characteristics'!$C:$C,0))),"",INDEX('Policy Characteristics'!J:J,MATCH($C1120,'Policy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354" t="str">
        <f>IF(ISBLANK(INDEX('Policy Characteristics'!K:K,MATCH($C1120,'Policy Characteristics'!$C:$C,0))),"",INDEX('Policy Characteristics'!K:K,MATCH($C1120,'Policy Characteristics'!$C:$C,0)))</f>
        <v/>
      </c>
      <c r="R1120" s="354" t="str">
        <f>IF(ISBLANK(INDEX('Policy Characteristics'!L:L,MATCH($C1120,'Policy Characteristics'!$C:$C,0))),"",INDEX('Policy Characteristics'!L:L,MATCH($C1120,'Policy Characteristics'!$C:$C,0)))</f>
        <v/>
      </c>
    </row>
    <row r="1121" spans="1:18" s="345" customFormat="1" ht="20" customHeight="1">
      <c r="A1121" s="354" t="str">
        <f>IF(ISBLANK(INDEX('Policy Characteristics'!A:A,MATCH($C1121,'Policy Characteristics'!$C:$C,0))),"",INDEX('Policy Characteristics'!A:A,MATCH($C1121,'Policy Characteristics'!$C:$C,0)))</f>
        <v>Industry</v>
      </c>
      <c r="B1121" s="366" t="str">
        <f>IF(ISBLANK(INDEX('Policy Characteristics'!B:B,MATCH($C1121,'Policy Characteristics'!$C:$C,0))),"",INDEX('Policy Characteristics'!B:B,MATCH($C1121,'Policy Characteristics'!$C:$C,0)))</f>
        <v>Feedstock Shifting</v>
      </c>
      <c r="C1121" s="354" t="str">
        <f t="shared" si="45"/>
        <v>Fraction of Feedstock Shifted</v>
      </c>
      <c r="D1121" s="348" t="s">
        <v>830</v>
      </c>
      <c r="E1121" s="253" t="s">
        <v>857</v>
      </c>
      <c r="F1121" t="s">
        <v>831</v>
      </c>
      <c r="G1121" s="253" t="s">
        <v>858</v>
      </c>
      <c r="H1121" s="241">
        <v>2692</v>
      </c>
      <c r="I1121" s="367" t="s">
        <v>680</v>
      </c>
      <c r="J1121" s="368" t="str">
        <f>IF(ISBLANK(INDEX('Policy Characteristics'!D:D,MATCH($C1121,'Policy Characteristics'!$C:$C,0))),"",INDEX('Policy Characteristics'!D:D,MATCH($C1121,'Policy Characteristics'!$C:$C,0)))</f>
        <v>Feedstock Shifting</v>
      </c>
      <c r="K1121" s="354" t="str">
        <f>IF(ISBLANK(INDEX('Policy Characteristics'!E:E,MATCH($C1121,'Policy Characteristics'!$C:$C,0))),"",INDEX('Policy Characteristics'!E:E,MATCH($C1121,'Policy Characteristics'!$C:$C,0)))</f>
        <v>indst feedstock shifting</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4" t="str">
        <f>IF(ISBLANK(INDEX('Policy Characteristics'!I:I,MATCH($C1121,'Policy Characteristics'!$C:$C,0))),"",INDEX('Policy Characteristics'!I:I,MATCH($C1121,'Policy Characteristics'!$C:$C,0)))</f>
        <v>% of potential achieved</v>
      </c>
      <c r="P1121" s="354" t="str">
        <f>IF(ISBLANK(INDEX('Policy Characteristics'!J:J,MATCH($C1121,'Policy Characteristics'!$C:$C,0))),"",INDEX('Policy Characteristics'!J:J,MATCH($C1121,'Policy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354" t="str">
        <f>IF(ISBLANK(INDEX('Policy Characteristics'!K:K,MATCH($C1121,'Policy Characteristics'!$C:$C,0))),"",INDEX('Policy Characteristics'!K:K,MATCH($C1121,'Policy Characteristics'!$C:$C,0)))</f>
        <v/>
      </c>
      <c r="R1121" s="354" t="str">
        <f>IF(ISBLANK(INDEX('Policy Characteristics'!L:L,MATCH($C1121,'Policy Characteristics'!$C:$C,0))),"",INDEX('Policy Characteristics'!L:L,MATCH($C1121,'Policy Characteristics'!$C:$C,0)))</f>
        <v/>
      </c>
    </row>
    <row r="1122" spans="1:18" s="345" customFormat="1" ht="20" customHeight="1">
      <c r="A1122" s="354" t="str">
        <f>IF(ISBLANK(INDEX('Policy Characteristics'!A:A,MATCH($C1122,'Policy Characteristics'!$C:$C,0))),"",INDEX('Policy Characteristics'!A:A,MATCH($C1122,'Policy Characteristics'!$C:$C,0)))</f>
        <v>Industry</v>
      </c>
      <c r="B1122" s="366" t="str">
        <f>IF(ISBLANK(INDEX('Policy Characteristics'!B:B,MATCH($C1122,'Policy Characteristics'!$C:$C,0))),"",INDEX('Policy Characteristics'!B:B,MATCH($C1122,'Policy Characteristics'!$C:$C,0)))</f>
        <v>Feedstock Shifting</v>
      </c>
      <c r="C1122" s="354" t="str">
        <f t="shared" si="45"/>
        <v>Fraction of Feedstock Shifted</v>
      </c>
      <c r="D1122" s="348" t="s">
        <v>830</v>
      </c>
      <c r="E1122" s="253" t="s">
        <v>859</v>
      </c>
      <c r="F1122" t="s">
        <v>831</v>
      </c>
      <c r="G1122" s="253" t="s">
        <v>860</v>
      </c>
      <c r="H1122" s="241">
        <v>2693</v>
      </c>
      <c r="I1122" s="367" t="s">
        <v>680</v>
      </c>
      <c r="J1122" s="368" t="str">
        <f>IF(ISBLANK(INDEX('Policy Characteristics'!D:D,MATCH($C1122,'Policy Characteristics'!$C:$C,0))),"",INDEX('Policy Characteristics'!D:D,MATCH($C1122,'Policy Characteristics'!$C:$C,0)))</f>
        <v>Feedstock Shifting</v>
      </c>
      <c r="K1122" s="354" t="str">
        <f>IF(ISBLANK(INDEX('Policy Characteristics'!E:E,MATCH($C1122,'Policy Characteristics'!$C:$C,0))),"",INDEX('Policy Characteristics'!E:E,MATCH($C1122,'Policy Characteristics'!$C:$C,0)))</f>
        <v>indst feedstock shifting</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4" t="str">
        <f>IF(ISBLANK(INDEX('Policy Characteristics'!I:I,MATCH($C1122,'Policy Characteristics'!$C:$C,0))),"",INDEX('Policy Characteristics'!I:I,MATCH($C1122,'Policy Characteristics'!$C:$C,0)))</f>
        <v>% of potential achieved</v>
      </c>
      <c r="P1122" s="354" t="str">
        <f>IF(ISBLANK(INDEX('Policy Characteristics'!J:J,MATCH($C1122,'Policy Characteristics'!$C:$C,0))),"",INDEX('Policy Characteristics'!J:J,MATCH($C1122,'Policy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354" t="str">
        <f>IF(ISBLANK(INDEX('Policy Characteristics'!K:K,MATCH($C1122,'Policy Characteristics'!$C:$C,0))),"",INDEX('Policy Characteristics'!K:K,MATCH($C1122,'Policy Characteristics'!$C:$C,0)))</f>
        <v/>
      </c>
      <c r="R1122" s="354" t="str">
        <f>IF(ISBLANK(INDEX('Policy Characteristics'!L:L,MATCH($C1122,'Policy Characteristics'!$C:$C,0))),"",INDEX('Policy Characteristics'!L:L,MATCH($C1122,'Policy Characteristics'!$C:$C,0)))</f>
        <v/>
      </c>
    </row>
    <row r="1123" spans="1:18" s="345" customFormat="1" ht="20" customHeight="1">
      <c r="A1123" s="354" t="str">
        <f>IF(ISBLANK(INDEX('Policy Characteristics'!A:A,MATCH($C1123,'Policy Characteristics'!$C:$C,0))),"",INDEX('Policy Characteristics'!A:A,MATCH($C1123,'Policy Characteristics'!$C:$C,0)))</f>
        <v>Industry</v>
      </c>
      <c r="B1123" s="366" t="str">
        <f>IF(ISBLANK(INDEX('Policy Characteristics'!B:B,MATCH($C1123,'Policy Characteristics'!$C:$C,0))),"",INDEX('Policy Characteristics'!B:B,MATCH($C1123,'Policy Characteristics'!$C:$C,0)))</f>
        <v>Feedstock Shifting</v>
      </c>
      <c r="C1123" s="354" t="str">
        <f t="shared" si="45"/>
        <v>Fraction of Feedstock Shifted</v>
      </c>
      <c r="D1123" s="348" t="s">
        <v>830</v>
      </c>
      <c r="E1123" s="253" t="s">
        <v>861</v>
      </c>
      <c r="F1123" t="s">
        <v>831</v>
      </c>
      <c r="G1123" s="253" t="s">
        <v>862</v>
      </c>
      <c r="H1123" s="241">
        <v>2694</v>
      </c>
      <c r="I1123" s="367" t="s">
        <v>680</v>
      </c>
      <c r="J1123" s="368" t="str">
        <f>IF(ISBLANK(INDEX('Policy Characteristics'!D:D,MATCH($C1123,'Policy Characteristics'!$C:$C,0))),"",INDEX('Policy Characteristics'!D:D,MATCH($C1123,'Policy Characteristics'!$C:$C,0)))</f>
        <v>Feedstock Shifting</v>
      </c>
      <c r="K1123" s="354" t="str">
        <f>IF(ISBLANK(INDEX('Policy Characteristics'!E:E,MATCH($C1123,'Policy Characteristics'!$C:$C,0))),"",INDEX('Policy Characteristics'!E:E,MATCH($C1123,'Policy Characteristics'!$C:$C,0)))</f>
        <v>indst feedstock shifting</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4" t="str">
        <f>IF(ISBLANK(INDEX('Policy Characteristics'!I:I,MATCH($C1123,'Policy Characteristics'!$C:$C,0))),"",INDEX('Policy Characteristics'!I:I,MATCH($C1123,'Policy Characteristics'!$C:$C,0)))</f>
        <v>% of potential achieved</v>
      </c>
      <c r="P1123" s="354" t="str">
        <f>IF(ISBLANK(INDEX('Policy Characteristics'!J:J,MATCH($C1123,'Policy Characteristics'!$C:$C,0))),"",INDEX('Policy Characteristics'!J:J,MATCH($C1123,'Policy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354" t="str">
        <f>IF(ISBLANK(INDEX('Policy Characteristics'!K:K,MATCH($C1123,'Policy Characteristics'!$C:$C,0))),"",INDEX('Policy Characteristics'!K:K,MATCH($C1123,'Policy Characteristics'!$C:$C,0)))</f>
        <v/>
      </c>
      <c r="R1123" s="354" t="str">
        <f>IF(ISBLANK(INDEX('Policy Characteristics'!L:L,MATCH($C1123,'Policy Characteristics'!$C:$C,0))),"",INDEX('Policy Characteristics'!L:L,MATCH($C1123,'Policy Characteristics'!$C:$C,0)))</f>
        <v/>
      </c>
    </row>
    <row r="1124" spans="1:18" s="345" customFormat="1" ht="20" customHeight="1">
      <c r="A1124" s="354" t="str">
        <f>IF(ISBLANK(INDEX('Policy Characteristics'!A:A,MATCH($C1124,'Policy Characteristics'!$C:$C,0))),"",INDEX('Policy Characteristics'!A:A,MATCH($C1124,'Policy Characteristics'!$C:$C,0)))</f>
        <v>Industry</v>
      </c>
      <c r="B1124" s="366" t="str">
        <f>IF(ISBLANK(INDEX('Policy Characteristics'!B:B,MATCH($C1124,'Policy Characteristics'!$C:$C,0))),"",INDEX('Policy Characteristics'!B:B,MATCH($C1124,'Policy Characteristics'!$C:$C,0)))</f>
        <v>Feedstock Shifting</v>
      </c>
      <c r="C1124" s="354" t="str">
        <f t="shared" si="45"/>
        <v>Fraction of Feedstock Shifted</v>
      </c>
      <c r="D1124" s="348" t="s">
        <v>830</v>
      </c>
      <c r="E1124" s="253" t="s">
        <v>863</v>
      </c>
      <c r="F1124" t="s">
        <v>831</v>
      </c>
      <c r="G1124" s="253" t="s">
        <v>864</v>
      </c>
      <c r="H1124" s="241">
        <v>2695</v>
      </c>
      <c r="I1124" s="367" t="s">
        <v>680</v>
      </c>
      <c r="J1124" s="368" t="str">
        <f>IF(ISBLANK(INDEX('Policy Characteristics'!D:D,MATCH($C1124,'Policy Characteristics'!$C:$C,0))),"",INDEX('Policy Characteristics'!D:D,MATCH($C1124,'Policy Characteristics'!$C:$C,0)))</f>
        <v>Feedstock Shifting</v>
      </c>
      <c r="K1124" s="354" t="str">
        <f>IF(ISBLANK(INDEX('Policy Characteristics'!E:E,MATCH($C1124,'Policy Characteristics'!$C:$C,0))),"",INDEX('Policy Characteristics'!E:E,MATCH($C1124,'Policy Characteristics'!$C:$C,0)))</f>
        <v>indst feedstock shifting</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4" t="str">
        <f>IF(ISBLANK(INDEX('Policy Characteristics'!I:I,MATCH($C1124,'Policy Characteristics'!$C:$C,0))),"",INDEX('Policy Characteristics'!I:I,MATCH($C1124,'Policy Characteristics'!$C:$C,0)))</f>
        <v>% of potential achieved</v>
      </c>
      <c r="P1124" s="354" t="str">
        <f>IF(ISBLANK(INDEX('Policy Characteristics'!J:J,MATCH($C1124,'Policy Characteristics'!$C:$C,0))),"",INDEX('Policy Characteristics'!J:J,MATCH($C1124,'Policy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354" t="str">
        <f>IF(ISBLANK(INDEX('Policy Characteristics'!K:K,MATCH($C1124,'Policy Characteristics'!$C:$C,0))),"",INDEX('Policy Characteristics'!K:K,MATCH($C1124,'Policy Characteristics'!$C:$C,0)))</f>
        <v/>
      </c>
      <c r="R1124" s="354" t="str">
        <f>IF(ISBLANK(INDEX('Policy Characteristics'!L:L,MATCH($C1124,'Policy Characteristics'!$C:$C,0))),"",INDEX('Policy Characteristics'!L:L,MATCH($C1124,'Policy Characteristics'!$C:$C,0)))</f>
        <v/>
      </c>
    </row>
    <row r="1125" spans="1:18" s="345" customFormat="1" ht="20" customHeight="1">
      <c r="A1125" s="354" t="str">
        <f>IF(ISBLANK(INDEX('Policy Characteristics'!A:A,MATCH($C1125,'Policy Characteristics'!$C:$C,0))),"",INDEX('Policy Characteristics'!A:A,MATCH($C1125,'Policy Characteristics'!$C:$C,0)))</f>
        <v>Industry</v>
      </c>
      <c r="B1125" s="366" t="str">
        <f>IF(ISBLANK(INDEX('Policy Characteristics'!B:B,MATCH($C1125,'Policy Characteristics'!$C:$C,0))),"",INDEX('Policy Characteristics'!B:B,MATCH($C1125,'Policy Characteristics'!$C:$C,0)))</f>
        <v>Feedstock Shifting</v>
      </c>
      <c r="C1125" s="354" t="str">
        <f t="shared" si="45"/>
        <v>Fraction of Feedstock Shifted</v>
      </c>
      <c r="D1125" s="348" t="s">
        <v>830</v>
      </c>
      <c r="E1125" s="253" t="s">
        <v>865</v>
      </c>
      <c r="F1125" t="s">
        <v>831</v>
      </c>
      <c r="G1125" s="253" t="s">
        <v>866</v>
      </c>
      <c r="H1125" s="241">
        <v>2696</v>
      </c>
      <c r="I1125" s="367" t="s">
        <v>680</v>
      </c>
      <c r="J1125" s="368" t="str">
        <f>IF(ISBLANK(INDEX('Policy Characteristics'!D:D,MATCH($C1125,'Policy Characteristics'!$C:$C,0))),"",INDEX('Policy Characteristics'!D:D,MATCH($C1125,'Policy Characteristics'!$C:$C,0)))</f>
        <v>Feedstock Shifting</v>
      </c>
      <c r="K1125" s="354" t="str">
        <f>IF(ISBLANK(INDEX('Policy Characteristics'!E:E,MATCH($C1125,'Policy Characteristics'!$C:$C,0))),"",INDEX('Policy Characteristics'!E:E,MATCH($C1125,'Policy Characteristics'!$C:$C,0)))</f>
        <v>indst feedstock shifting</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4" t="str">
        <f>IF(ISBLANK(INDEX('Policy Characteristics'!I:I,MATCH($C1125,'Policy Characteristics'!$C:$C,0))),"",INDEX('Policy Characteristics'!I:I,MATCH($C1125,'Policy Characteristics'!$C:$C,0)))</f>
        <v>% of potential achieved</v>
      </c>
      <c r="P1125" s="354" t="str">
        <f>IF(ISBLANK(INDEX('Policy Characteristics'!J:J,MATCH($C1125,'Policy Characteristics'!$C:$C,0))),"",INDEX('Policy Characteristics'!J:J,MATCH($C1125,'Policy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354" t="str">
        <f>IF(ISBLANK(INDEX('Policy Characteristics'!K:K,MATCH($C1125,'Policy Characteristics'!$C:$C,0))),"",INDEX('Policy Characteristics'!K:K,MATCH($C1125,'Policy Characteristics'!$C:$C,0)))</f>
        <v/>
      </c>
      <c r="R1125" s="354" t="str">
        <f>IF(ISBLANK(INDEX('Policy Characteristics'!L:L,MATCH($C1125,'Policy Characteristics'!$C:$C,0))),"",INDEX('Policy Characteristics'!L:L,MATCH($C1125,'Policy Characteristics'!$C:$C,0)))</f>
        <v/>
      </c>
    </row>
    <row r="1126" spans="1:18" s="345" customFormat="1" ht="20" customHeight="1">
      <c r="A1126" s="354" t="str">
        <f>IF(ISBLANK(INDEX('Policy Characteristics'!A:A,MATCH($C1126,'Policy Characteristics'!$C:$C,0))),"",INDEX('Policy Characteristics'!A:A,MATCH($C1126,'Policy Characteristics'!$C:$C,0)))</f>
        <v>Industry</v>
      </c>
      <c r="B1126" s="366" t="str">
        <f>IF(ISBLANK(INDEX('Policy Characteristics'!B:B,MATCH($C1126,'Policy Characteristics'!$C:$C,0))),"",INDEX('Policy Characteristics'!B:B,MATCH($C1126,'Policy Characteristics'!$C:$C,0)))</f>
        <v>Feedstock Shifting</v>
      </c>
      <c r="C1126" s="354" t="str">
        <f t="shared" si="45"/>
        <v>Fraction of Feedstock Shifted</v>
      </c>
      <c r="D1126" s="348" t="s">
        <v>830</v>
      </c>
      <c r="E1126" s="253" t="s">
        <v>867</v>
      </c>
      <c r="F1126" t="s">
        <v>831</v>
      </c>
      <c r="G1126" s="253" t="s">
        <v>868</v>
      </c>
      <c r="H1126" s="241">
        <v>2697</v>
      </c>
      <c r="I1126" s="367" t="s">
        <v>680</v>
      </c>
      <c r="J1126" s="368" t="str">
        <f>IF(ISBLANK(INDEX('Policy Characteristics'!D:D,MATCH($C1126,'Policy Characteristics'!$C:$C,0))),"",INDEX('Policy Characteristics'!D:D,MATCH($C1126,'Policy Characteristics'!$C:$C,0)))</f>
        <v>Feedstock Shifting</v>
      </c>
      <c r="K1126" s="354" t="str">
        <f>IF(ISBLANK(INDEX('Policy Characteristics'!E:E,MATCH($C1126,'Policy Characteristics'!$C:$C,0))),"",INDEX('Policy Characteristics'!E:E,MATCH($C1126,'Policy Characteristics'!$C:$C,0)))</f>
        <v>indst feedstock shifting</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4" t="str">
        <f>IF(ISBLANK(INDEX('Policy Characteristics'!I:I,MATCH($C1126,'Policy Characteristics'!$C:$C,0))),"",INDEX('Policy Characteristics'!I:I,MATCH($C1126,'Policy Characteristics'!$C:$C,0)))</f>
        <v>% of potential achieved</v>
      </c>
      <c r="P1126" s="354" t="str">
        <f>IF(ISBLANK(INDEX('Policy Characteristics'!J:J,MATCH($C1126,'Policy Characteristics'!$C:$C,0))),"",INDEX('Policy Characteristics'!J:J,MATCH($C1126,'Policy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354" t="str">
        <f>IF(ISBLANK(INDEX('Policy Characteristics'!K:K,MATCH($C1126,'Policy Characteristics'!$C:$C,0))),"",INDEX('Policy Characteristics'!K:K,MATCH($C1126,'Policy Characteristics'!$C:$C,0)))</f>
        <v/>
      </c>
      <c r="R1126" s="354" t="str">
        <f>IF(ISBLANK(INDEX('Policy Characteristics'!L:L,MATCH($C1126,'Policy Characteristics'!$C:$C,0))),"",INDEX('Policy Characteristics'!L:L,MATCH($C1126,'Policy Characteristics'!$C:$C,0)))</f>
        <v/>
      </c>
    </row>
    <row r="1127" spans="1:18" s="345" customFormat="1" ht="20" customHeight="1">
      <c r="A1127" s="354" t="str">
        <f>IF(ISBLANK(INDEX('Policy Characteristics'!A:A,MATCH($C1127,'Policy Characteristics'!$C:$C,0))),"",INDEX('Policy Characteristics'!A:A,MATCH($C1127,'Policy Characteristics'!$C:$C,0)))</f>
        <v>Industry</v>
      </c>
      <c r="B1127" s="366" t="str">
        <f>IF(ISBLANK(INDEX('Policy Characteristics'!B:B,MATCH($C1127,'Policy Characteristics'!$C:$C,0))),"",INDEX('Policy Characteristics'!B:B,MATCH($C1127,'Policy Characteristics'!$C:$C,0)))</f>
        <v>Feedstock Shifting</v>
      </c>
      <c r="C1127" s="354" t="str">
        <f t="shared" si="45"/>
        <v>Fraction of Feedstock Shifted</v>
      </c>
      <c r="D1127" s="348" t="s">
        <v>830</v>
      </c>
      <c r="E1127" s="253" t="s">
        <v>869</v>
      </c>
      <c r="F1127" t="s">
        <v>831</v>
      </c>
      <c r="G1127" s="253" t="s">
        <v>870</v>
      </c>
      <c r="H1127" s="241">
        <v>2698</v>
      </c>
      <c r="I1127" s="367" t="s">
        <v>680</v>
      </c>
      <c r="J1127" s="368" t="str">
        <f>IF(ISBLANK(INDEX('Policy Characteristics'!D:D,MATCH($C1127,'Policy Characteristics'!$C:$C,0))),"",INDEX('Policy Characteristics'!D:D,MATCH($C1127,'Policy Characteristics'!$C:$C,0)))</f>
        <v>Feedstock Shifting</v>
      </c>
      <c r="K1127" s="354" t="str">
        <f>IF(ISBLANK(INDEX('Policy Characteristics'!E:E,MATCH($C1127,'Policy Characteristics'!$C:$C,0))),"",INDEX('Policy Characteristics'!E:E,MATCH($C1127,'Policy Characteristics'!$C:$C,0)))</f>
        <v>indst feedstock shifting</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4" t="str">
        <f>IF(ISBLANK(INDEX('Policy Characteristics'!I:I,MATCH($C1127,'Policy Characteristics'!$C:$C,0))),"",INDEX('Policy Characteristics'!I:I,MATCH($C1127,'Policy Characteristics'!$C:$C,0)))</f>
        <v>% of potential achieved</v>
      </c>
      <c r="P1127" s="354" t="str">
        <f>IF(ISBLANK(INDEX('Policy Characteristics'!J:J,MATCH($C1127,'Policy Characteristics'!$C:$C,0))),"",INDEX('Policy Characteristics'!J:J,MATCH($C1127,'Policy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354" t="str">
        <f>IF(ISBLANK(INDEX('Policy Characteristics'!K:K,MATCH($C1127,'Policy Characteristics'!$C:$C,0))),"",INDEX('Policy Characteristics'!K:K,MATCH($C1127,'Policy Characteristics'!$C:$C,0)))</f>
        <v/>
      </c>
      <c r="R1127" s="354" t="str">
        <f>IF(ISBLANK(INDEX('Policy Characteristics'!L:L,MATCH($C1127,'Policy Characteristics'!$C:$C,0))),"",INDEX('Policy Characteristics'!L:L,MATCH($C1127,'Policy Characteristics'!$C:$C,0)))</f>
        <v/>
      </c>
    </row>
    <row r="1128" spans="1:18" s="345" customFormat="1" ht="20" customHeight="1">
      <c r="A1128" s="354" t="str">
        <f>IF(ISBLANK(INDEX('Policy Characteristics'!A:A,MATCH($C1128,'Policy Characteristics'!$C:$C,0))),"",INDEX('Policy Characteristics'!A:A,MATCH($C1128,'Policy Characteristics'!$C:$C,0)))</f>
        <v>Industry</v>
      </c>
      <c r="B1128" s="366" t="str">
        <f>IF(ISBLANK(INDEX('Policy Characteristics'!B:B,MATCH($C1128,'Policy Characteristics'!$C:$C,0))),"",INDEX('Policy Characteristics'!B:B,MATCH($C1128,'Policy Characteristics'!$C:$C,0)))</f>
        <v>Feedstock Shifting</v>
      </c>
      <c r="C1128" s="354" t="str">
        <f t="shared" si="45"/>
        <v>Fraction of Feedstock Shifted</v>
      </c>
      <c r="D1128" s="348" t="s">
        <v>830</v>
      </c>
      <c r="E1128" s="253" t="s">
        <v>871</v>
      </c>
      <c r="F1128" t="s">
        <v>831</v>
      </c>
      <c r="G1128" s="253" t="s">
        <v>872</v>
      </c>
      <c r="H1128" s="241">
        <v>2699</v>
      </c>
      <c r="I1128" s="367" t="s">
        <v>680</v>
      </c>
      <c r="J1128" s="368" t="str">
        <f>IF(ISBLANK(INDEX('Policy Characteristics'!D:D,MATCH($C1128,'Policy Characteristics'!$C:$C,0))),"",INDEX('Policy Characteristics'!D:D,MATCH($C1128,'Policy Characteristics'!$C:$C,0)))</f>
        <v>Feedstock Shifting</v>
      </c>
      <c r="K1128" s="354" t="str">
        <f>IF(ISBLANK(INDEX('Policy Characteristics'!E:E,MATCH($C1128,'Policy Characteristics'!$C:$C,0))),"",INDEX('Policy Characteristics'!E:E,MATCH($C1128,'Policy Characteristics'!$C:$C,0)))</f>
        <v>indst feedstock shifting</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4" t="str">
        <f>IF(ISBLANK(INDEX('Policy Characteristics'!I:I,MATCH($C1128,'Policy Characteristics'!$C:$C,0))),"",INDEX('Policy Characteristics'!I:I,MATCH($C1128,'Policy Characteristics'!$C:$C,0)))</f>
        <v>% of potential achieved</v>
      </c>
      <c r="P1128" s="354" t="str">
        <f>IF(ISBLANK(INDEX('Policy Characteristics'!J:J,MATCH($C1128,'Policy Characteristics'!$C:$C,0))),"",INDEX('Policy Characteristics'!J:J,MATCH($C1128,'Policy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354" t="str">
        <f>IF(ISBLANK(INDEX('Policy Characteristics'!K:K,MATCH($C1128,'Policy Characteristics'!$C:$C,0))),"",INDEX('Policy Characteristics'!K:K,MATCH($C1128,'Policy Characteristics'!$C:$C,0)))</f>
        <v/>
      </c>
      <c r="R1128" s="354" t="str">
        <f>IF(ISBLANK(INDEX('Policy Characteristics'!L:L,MATCH($C1128,'Policy Characteristics'!$C:$C,0))),"",INDEX('Policy Characteristics'!L:L,MATCH($C1128,'Policy Characteristics'!$C:$C,0)))</f>
        <v/>
      </c>
    </row>
    <row r="1129" spans="1:18" s="345" customFormat="1" ht="20" customHeight="1">
      <c r="A1129" s="354" t="str">
        <f>IF(ISBLANK(INDEX('Policy Characteristics'!A:A,MATCH($C1129,'Policy Characteristics'!$C:$C,0))),"",INDEX('Policy Characteristics'!A:A,MATCH($C1129,'Policy Characteristics'!$C:$C,0)))</f>
        <v>Industry</v>
      </c>
      <c r="B1129" s="366" t="str">
        <f>IF(ISBLANK(INDEX('Policy Characteristics'!B:B,MATCH($C1129,'Policy Characteristics'!$C:$C,0))),"",INDEX('Policy Characteristics'!B:B,MATCH($C1129,'Policy Characteristics'!$C:$C,0)))</f>
        <v>Feedstock Shifting</v>
      </c>
      <c r="C1129" s="354" t="str">
        <f t="shared" si="45"/>
        <v>Fraction of Feedstock Shifted</v>
      </c>
      <c r="D1129" s="348" t="s">
        <v>832</v>
      </c>
      <c r="E1129" s="253" t="s">
        <v>853</v>
      </c>
      <c r="F1129" t="s">
        <v>833</v>
      </c>
      <c r="G1129" s="253" t="s">
        <v>854</v>
      </c>
      <c r="H1129" s="241">
        <v>2700</v>
      </c>
      <c r="I1129" s="367" t="s">
        <v>680</v>
      </c>
      <c r="J1129" s="368" t="str">
        <f>IF(ISBLANK(INDEX('Policy Characteristics'!D:D,MATCH($C1129,'Policy Characteristics'!$C:$C,0))),"",INDEX('Policy Characteristics'!D:D,MATCH($C1129,'Policy Characteristics'!$C:$C,0)))</f>
        <v>Feedstock Shifting</v>
      </c>
      <c r="K1129" s="354" t="str">
        <f>IF(ISBLANK(INDEX('Policy Characteristics'!E:E,MATCH($C1129,'Policy Characteristics'!$C:$C,0))),"",INDEX('Policy Characteristics'!E:E,MATCH($C1129,'Policy Characteristics'!$C:$C,0)))</f>
        <v>indst feedstock shifting</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4" t="str">
        <f>IF(ISBLANK(INDEX('Policy Characteristics'!I:I,MATCH($C1129,'Policy Characteristics'!$C:$C,0))),"",INDEX('Policy Characteristics'!I:I,MATCH($C1129,'Policy Characteristics'!$C:$C,0)))</f>
        <v>% of potential achieved</v>
      </c>
      <c r="P1129" s="354" t="str">
        <f>IF(ISBLANK(INDEX('Policy Characteristics'!J:J,MATCH($C1129,'Policy Characteristics'!$C:$C,0))),"",INDEX('Policy Characteristics'!J:J,MATCH($C1129,'Policy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354" t="str">
        <f>IF(ISBLANK(INDEX('Policy Characteristics'!K:K,MATCH($C1129,'Policy Characteristics'!$C:$C,0))),"",INDEX('Policy Characteristics'!K:K,MATCH($C1129,'Policy Characteristics'!$C:$C,0)))</f>
        <v/>
      </c>
      <c r="R1129" s="354" t="str">
        <f>IF(ISBLANK(INDEX('Policy Characteristics'!L:L,MATCH($C1129,'Policy Characteristics'!$C:$C,0))),"",INDEX('Policy Characteristics'!L:L,MATCH($C1129,'Policy Characteristics'!$C:$C,0)))</f>
        <v/>
      </c>
    </row>
    <row r="1130" spans="1:18" s="345" customFormat="1" ht="20" customHeight="1">
      <c r="A1130" s="354" t="str">
        <f>IF(ISBLANK(INDEX('Policy Characteristics'!A:A,MATCH($C1130,'Policy Characteristics'!$C:$C,0))),"",INDEX('Policy Characteristics'!A:A,MATCH($C1130,'Policy Characteristics'!$C:$C,0)))</f>
        <v>Industry</v>
      </c>
      <c r="B1130" s="366" t="str">
        <f>IF(ISBLANK(INDEX('Policy Characteristics'!B:B,MATCH($C1130,'Policy Characteristics'!$C:$C,0))),"",INDEX('Policy Characteristics'!B:B,MATCH($C1130,'Policy Characteristics'!$C:$C,0)))</f>
        <v>Feedstock Shifting</v>
      </c>
      <c r="C1130" s="354" t="str">
        <f t="shared" si="45"/>
        <v>Fraction of Feedstock Shifted</v>
      </c>
      <c r="D1130" s="348" t="s">
        <v>832</v>
      </c>
      <c r="E1130" s="253" t="s">
        <v>855</v>
      </c>
      <c r="F1130" t="s">
        <v>833</v>
      </c>
      <c r="G1130" s="253" t="s">
        <v>856</v>
      </c>
      <c r="H1130" s="241">
        <v>2701</v>
      </c>
      <c r="I1130" s="367" t="s">
        <v>680</v>
      </c>
      <c r="J1130" s="368" t="str">
        <f>IF(ISBLANK(INDEX('Policy Characteristics'!D:D,MATCH($C1130,'Policy Characteristics'!$C:$C,0))),"",INDEX('Policy Characteristics'!D:D,MATCH($C1130,'Policy Characteristics'!$C:$C,0)))</f>
        <v>Feedstock Shifting</v>
      </c>
      <c r="K1130" s="354" t="str">
        <f>IF(ISBLANK(INDEX('Policy Characteristics'!E:E,MATCH($C1130,'Policy Characteristics'!$C:$C,0))),"",INDEX('Policy Characteristics'!E:E,MATCH($C1130,'Policy Characteristics'!$C:$C,0)))</f>
        <v>indst feedstock shifting</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4" t="str">
        <f>IF(ISBLANK(INDEX('Policy Characteristics'!I:I,MATCH($C1130,'Policy Characteristics'!$C:$C,0))),"",INDEX('Policy Characteristics'!I:I,MATCH($C1130,'Policy Characteristics'!$C:$C,0)))</f>
        <v>% of potential achieved</v>
      </c>
      <c r="P1130" s="354" t="str">
        <f>IF(ISBLANK(INDEX('Policy Characteristics'!J:J,MATCH($C1130,'Policy Characteristics'!$C:$C,0))),"",INDEX('Policy Characteristics'!J:J,MATCH($C1130,'Policy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354" t="str">
        <f>IF(ISBLANK(INDEX('Policy Characteristics'!K:K,MATCH($C1130,'Policy Characteristics'!$C:$C,0))),"",INDEX('Policy Characteristics'!K:K,MATCH($C1130,'Policy Characteristics'!$C:$C,0)))</f>
        <v/>
      </c>
      <c r="R1130" s="354" t="str">
        <f>IF(ISBLANK(INDEX('Policy Characteristics'!L:L,MATCH($C1130,'Policy Characteristics'!$C:$C,0))),"",INDEX('Policy Characteristics'!L:L,MATCH($C1130,'Policy Characteristics'!$C:$C,0)))</f>
        <v/>
      </c>
    </row>
    <row r="1131" spans="1:18" s="345" customFormat="1" ht="20" customHeight="1">
      <c r="A1131" s="354" t="str">
        <f>IF(ISBLANK(INDEX('Policy Characteristics'!A:A,MATCH($C1131,'Policy Characteristics'!$C:$C,0))),"",INDEX('Policy Characteristics'!A:A,MATCH($C1131,'Policy Characteristics'!$C:$C,0)))</f>
        <v>Industry</v>
      </c>
      <c r="B1131" s="366" t="str">
        <f>IF(ISBLANK(INDEX('Policy Characteristics'!B:B,MATCH($C1131,'Policy Characteristics'!$C:$C,0))),"",INDEX('Policy Characteristics'!B:B,MATCH($C1131,'Policy Characteristics'!$C:$C,0)))</f>
        <v>Feedstock Shifting</v>
      </c>
      <c r="C1131" s="354" t="str">
        <f t="shared" si="45"/>
        <v>Fraction of Feedstock Shifted</v>
      </c>
      <c r="D1131" s="348" t="s">
        <v>832</v>
      </c>
      <c r="E1131" s="253" t="s">
        <v>857</v>
      </c>
      <c r="F1131" t="s">
        <v>833</v>
      </c>
      <c r="G1131" s="253" t="s">
        <v>858</v>
      </c>
      <c r="H1131" s="241">
        <v>2702</v>
      </c>
      <c r="I1131" s="367" t="s">
        <v>680</v>
      </c>
      <c r="J1131" s="368" t="str">
        <f>IF(ISBLANK(INDEX('Policy Characteristics'!D:D,MATCH($C1131,'Policy Characteristics'!$C:$C,0))),"",INDEX('Policy Characteristics'!D:D,MATCH($C1131,'Policy Characteristics'!$C:$C,0)))</f>
        <v>Feedstock Shifting</v>
      </c>
      <c r="K1131" s="354" t="str">
        <f>IF(ISBLANK(INDEX('Policy Characteristics'!E:E,MATCH($C1131,'Policy Characteristics'!$C:$C,0))),"",INDEX('Policy Characteristics'!E:E,MATCH($C1131,'Policy Characteristics'!$C:$C,0)))</f>
        <v>indst feedstock shifting</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4" t="str">
        <f>IF(ISBLANK(INDEX('Policy Characteristics'!I:I,MATCH($C1131,'Policy Characteristics'!$C:$C,0))),"",INDEX('Policy Characteristics'!I:I,MATCH($C1131,'Policy Characteristics'!$C:$C,0)))</f>
        <v>% of potential achieved</v>
      </c>
      <c r="P1131" s="354" t="str">
        <f>IF(ISBLANK(INDEX('Policy Characteristics'!J:J,MATCH($C1131,'Policy Characteristics'!$C:$C,0))),"",INDEX('Policy Characteristics'!J:J,MATCH($C1131,'Policy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354" t="str">
        <f>IF(ISBLANK(INDEX('Policy Characteristics'!K:K,MATCH($C1131,'Policy Characteristics'!$C:$C,0))),"",INDEX('Policy Characteristics'!K:K,MATCH($C1131,'Policy Characteristics'!$C:$C,0)))</f>
        <v/>
      </c>
      <c r="R1131" s="354" t="str">
        <f>IF(ISBLANK(INDEX('Policy Characteristics'!L:L,MATCH($C1131,'Policy Characteristics'!$C:$C,0))),"",INDEX('Policy Characteristics'!L:L,MATCH($C1131,'Policy Characteristics'!$C:$C,0)))</f>
        <v/>
      </c>
    </row>
    <row r="1132" spans="1:18" s="345" customFormat="1" ht="20" customHeight="1">
      <c r="A1132" s="354" t="str">
        <f>IF(ISBLANK(INDEX('Policy Characteristics'!A:A,MATCH($C1132,'Policy Characteristics'!$C:$C,0))),"",INDEX('Policy Characteristics'!A:A,MATCH($C1132,'Policy Characteristics'!$C:$C,0)))</f>
        <v>Industry</v>
      </c>
      <c r="B1132" s="366" t="str">
        <f>IF(ISBLANK(INDEX('Policy Characteristics'!B:B,MATCH($C1132,'Policy Characteristics'!$C:$C,0))),"",INDEX('Policy Characteristics'!B:B,MATCH($C1132,'Policy Characteristics'!$C:$C,0)))</f>
        <v>Feedstock Shifting</v>
      </c>
      <c r="C1132" s="354" t="str">
        <f t="shared" si="45"/>
        <v>Fraction of Feedstock Shifted</v>
      </c>
      <c r="D1132" s="348" t="s">
        <v>832</v>
      </c>
      <c r="E1132" s="253" t="s">
        <v>859</v>
      </c>
      <c r="F1132" t="s">
        <v>833</v>
      </c>
      <c r="G1132" s="253" t="s">
        <v>860</v>
      </c>
      <c r="H1132" s="241">
        <v>2703</v>
      </c>
      <c r="I1132" s="367" t="s">
        <v>680</v>
      </c>
      <c r="J1132" s="368" t="str">
        <f>IF(ISBLANK(INDEX('Policy Characteristics'!D:D,MATCH($C1132,'Policy Characteristics'!$C:$C,0))),"",INDEX('Policy Characteristics'!D:D,MATCH($C1132,'Policy Characteristics'!$C:$C,0)))</f>
        <v>Feedstock Shifting</v>
      </c>
      <c r="K1132" s="354" t="str">
        <f>IF(ISBLANK(INDEX('Policy Characteristics'!E:E,MATCH($C1132,'Policy Characteristics'!$C:$C,0))),"",INDEX('Policy Characteristics'!E:E,MATCH($C1132,'Policy Characteristics'!$C:$C,0)))</f>
        <v>indst feedstock shifting</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4" t="str">
        <f>IF(ISBLANK(INDEX('Policy Characteristics'!I:I,MATCH($C1132,'Policy Characteristics'!$C:$C,0))),"",INDEX('Policy Characteristics'!I:I,MATCH($C1132,'Policy Characteristics'!$C:$C,0)))</f>
        <v>% of potential achieved</v>
      </c>
      <c r="P1132" s="354" t="str">
        <f>IF(ISBLANK(INDEX('Policy Characteristics'!J:J,MATCH($C1132,'Policy Characteristics'!$C:$C,0))),"",INDEX('Policy Characteristics'!J:J,MATCH($C1132,'Policy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354" t="str">
        <f>IF(ISBLANK(INDEX('Policy Characteristics'!K:K,MATCH($C1132,'Policy Characteristics'!$C:$C,0))),"",INDEX('Policy Characteristics'!K:K,MATCH($C1132,'Policy Characteristics'!$C:$C,0)))</f>
        <v/>
      </c>
      <c r="R1132" s="354" t="str">
        <f>IF(ISBLANK(INDEX('Policy Characteristics'!L:L,MATCH($C1132,'Policy Characteristics'!$C:$C,0))),"",INDEX('Policy Characteristics'!L:L,MATCH($C1132,'Policy Characteristics'!$C:$C,0)))</f>
        <v/>
      </c>
    </row>
    <row r="1133" spans="1:18" s="345" customFormat="1" ht="20" customHeight="1">
      <c r="A1133" s="354" t="str">
        <f>IF(ISBLANK(INDEX('Policy Characteristics'!A:A,MATCH($C1133,'Policy Characteristics'!$C:$C,0))),"",INDEX('Policy Characteristics'!A:A,MATCH($C1133,'Policy Characteristics'!$C:$C,0)))</f>
        <v>Industry</v>
      </c>
      <c r="B1133" s="366" t="str">
        <f>IF(ISBLANK(INDEX('Policy Characteristics'!B:B,MATCH($C1133,'Policy Characteristics'!$C:$C,0))),"",INDEX('Policy Characteristics'!B:B,MATCH($C1133,'Policy Characteristics'!$C:$C,0)))</f>
        <v>Feedstock Shifting</v>
      </c>
      <c r="C1133" s="354" t="str">
        <f t="shared" si="45"/>
        <v>Fraction of Feedstock Shifted</v>
      </c>
      <c r="D1133" s="348" t="s">
        <v>832</v>
      </c>
      <c r="E1133" s="253" t="s">
        <v>861</v>
      </c>
      <c r="F1133" t="s">
        <v>833</v>
      </c>
      <c r="G1133" s="253" t="s">
        <v>862</v>
      </c>
      <c r="H1133" s="241">
        <v>2704</v>
      </c>
      <c r="I1133" s="367" t="s">
        <v>680</v>
      </c>
      <c r="J1133" s="368" t="str">
        <f>IF(ISBLANK(INDEX('Policy Characteristics'!D:D,MATCH($C1133,'Policy Characteristics'!$C:$C,0))),"",INDEX('Policy Characteristics'!D:D,MATCH($C1133,'Policy Characteristics'!$C:$C,0)))</f>
        <v>Feedstock Shifting</v>
      </c>
      <c r="K1133" s="354" t="str">
        <f>IF(ISBLANK(INDEX('Policy Characteristics'!E:E,MATCH($C1133,'Policy Characteristics'!$C:$C,0))),"",INDEX('Policy Characteristics'!E:E,MATCH($C1133,'Policy Characteristics'!$C:$C,0)))</f>
        <v>indst feedstock shifting</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4" t="str">
        <f>IF(ISBLANK(INDEX('Policy Characteristics'!I:I,MATCH($C1133,'Policy Characteristics'!$C:$C,0))),"",INDEX('Policy Characteristics'!I:I,MATCH($C1133,'Policy Characteristics'!$C:$C,0)))</f>
        <v>% of potential achieved</v>
      </c>
      <c r="P1133" s="354" t="str">
        <f>IF(ISBLANK(INDEX('Policy Characteristics'!J:J,MATCH($C1133,'Policy Characteristics'!$C:$C,0))),"",INDEX('Policy Characteristics'!J:J,MATCH($C1133,'Policy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354" t="str">
        <f>IF(ISBLANK(INDEX('Policy Characteristics'!K:K,MATCH($C1133,'Policy Characteristics'!$C:$C,0))),"",INDEX('Policy Characteristics'!K:K,MATCH($C1133,'Policy Characteristics'!$C:$C,0)))</f>
        <v/>
      </c>
      <c r="R1133" s="354" t="str">
        <f>IF(ISBLANK(INDEX('Policy Characteristics'!L:L,MATCH($C1133,'Policy Characteristics'!$C:$C,0))),"",INDEX('Policy Characteristics'!L:L,MATCH($C1133,'Policy Characteristics'!$C:$C,0)))</f>
        <v/>
      </c>
    </row>
    <row r="1134" spans="1:18" s="345" customFormat="1" ht="20" customHeight="1">
      <c r="A1134" s="354" t="str">
        <f>IF(ISBLANK(INDEX('Policy Characteristics'!A:A,MATCH($C1134,'Policy Characteristics'!$C:$C,0))),"",INDEX('Policy Characteristics'!A:A,MATCH($C1134,'Policy Characteristics'!$C:$C,0)))</f>
        <v>Industry</v>
      </c>
      <c r="B1134" s="366" t="str">
        <f>IF(ISBLANK(INDEX('Policy Characteristics'!B:B,MATCH($C1134,'Policy Characteristics'!$C:$C,0))),"",INDEX('Policy Characteristics'!B:B,MATCH($C1134,'Policy Characteristics'!$C:$C,0)))</f>
        <v>Feedstock Shifting</v>
      </c>
      <c r="C1134" s="354" t="str">
        <f t="shared" si="45"/>
        <v>Fraction of Feedstock Shifted</v>
      </c>
      <c r="D1134" s="348" t="s">
        <v>832</v>
      </c>
      <c r="E1134" s="253" t="s">
        <v>863</v>
      </c>
      <c r="F1134" t="s">
        <v>833</v>
      </c>
      <c r="G1134" s="253" t="s">
        <v>864</v>
      </c>
      <c r="H1134" s="241">
        <v>2705</v>
      </c>
      <c r="I1134" s="367" t="s">
        <v>680</v>
      </c>
      <c r="J1134" s="368" t="str">
        <f>IF(ISBLANK(INDEX('Policy Characteristics'!D:D,MATCH($C1134,'Policy Characteristics'!$C:$C,0))),"",INDEX('Policy Characteristics'!D:D,MATCH($C1134,'Policy Characteristics'!$C:$C,0)))</f>
        <v>Feedstock Shifting</v>
      </c>
      <c r="K1134" s="354" t="str">
        <f>IF(ISBLANK(INDEX('Policy Characteristics'!E:E,MATCH($C1134,'Policy Characteristics'!$C:$C,0))),"",INDEX('Policy Characteristics'!E:E,MATCH($C1134,'Policy Characteristics'!$C:$C,0)))</f>
        <v>indst feedstock shifting</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4" t="str">
        <f>IF(ISBLANK(INDEX('Policy Characteristics'!I:I,MATCH($C1134,'Policy Characteristics'!$C:$C,0))),"",INDEX('Policy Characteristics'!I:I,MATCH($C1134,'Policy Characteristics'!$C:$C,0)))</f>
        <v>% of potential achieved</v>
      </c>
      <c r="P1134" s="354" t="str">
        <f>IF(ISBLANK(INDEX('Policy Characteristics'!J:J,MATCH($C1134,'Policy Characteristics'!$C:$C,0))),"",INDEX('Policy Characteristics'!J:J,MATCH($C1134,'Policy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354" t="str">
        <f>IF(ISBLANK(INDEX('Policy Characteristics'!K:K,MATCH($C1134,'Policy Characteristics'!$C:$C,0))),"",INDEX('Policy Characteristics'!K:K,MATCH($C1134,'Policy Characteristics'!$C:$C,0)))</f>
        <v/>
      </c>
      <c r="R1134" s="354" t="str">
        <f>IF(ISBLANK(INDEX('Policy Characteristics'!L:L,MATCH($C1134,'Policy Characteristics'!$C:$C,0))),"",INDEX('Policy Characteristics'!L:L,MATCH($C1134,'Policy Characteristics'!$C:$C,0)))</f>
        <v/>
      </c>
    </row>
    <row r="1135" spans="1:18" s="345" customFormat="1" ht="20" customHeight="1">
      <c r="A1135" s="354" t="str">
        <f>IF(ISBLANK(INDEX('Policy Characteristics'!A:A,MATCH($C1135,'Policy Characteristics'!$C:$C,0))),"",INDEX('Policy Characteristics'!A:A,MATCH($C1135,'Policy Characteristics'!$C:$C,0)))</f>
        <v>Industry</v>
      </c>
      <c r="B1135" s="366" t="str">
        <f>IF(ISBLANK(INDEX('Policy Characteristics'!B:B,MATCH($C1135,'Policy Characteristics'!$C:$C,0))),"",INDEX('Policy Characteristics'!B:B,MATCH($C1135,'Policy Characteristics'!$C:$C,0)))</f>
        <v>Feedstock Shifting</v>
      </c>
      <c r="C1135" s="354" t="str">
        <f t="shared" si="45"/>
        <v>Fraction of Feedstock Shifted</v>
      </c>
      <c r="D1135" s="348" t="s">
        <v>832</v>
      </c>
      <c r="E1135" s="253" t="s">
        <v>865</v>
      </c>
      <c r="F1135" t="s">
        <v>833</v>
      </c>
      <c r="G1135" s="253" t="s">
        <v>866</v>
      </c>
      <c r="H1135" s="241">
        <v>2706</v>
      </c>
      <c r="I1135" s="367" t="s">
        <v>680</v>
      </c>
      <c r="J1135" s="368" t="str">
        <f>IF(ISBLANK(INDEX('Policy Characteristics'!D:D,MATCH($C1135,'Policy Characteristics'!$C:$C,0))),"",INDEX('Policy Characteristics'!D:D,MATCH($C1135,'Policy Characteristics'!$C:$C,0)))</f>
        <v>Feedstock Shifting</v>
      </c>
      <c r="K1135" s="354" t="str">
        <f>IF(ISBLANK(INDEX('Policy Characteristics'!E:E,MATCH($C1135,'Policy Characteristics'!$C:$C,0))),"",INDEX('Policy Characteristics'!E:E,MATCH($C1135,'Policy Characteristics'!$C:$C,0)))</f>
        <v>indst feedstock shifting</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4" t="str">
        <f>IF(ISBLANK(INDEX('Policy Characteristics'!I:I,MATCH($C1135,'Policy Characteristics'!$C:$C,0))),"",INDEX('Policy Characteristics'!I:I,MATCH($C1135,'Policy Characteristics'!$C:$C,0)))</f>
        <v>% of potential achieved</v>
      </c>
      <c r="P1135" s="354" t="str">
        <f>IF(ISBLANK(INDEX('Policy Characteristics'!J:J,MATCH($C1135,'Policy Characteristics'!$C:$C,0))),"",INDEX('Policy Characteristics'!J:J,MATCH($C1135,'Policy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354" t="str">
        <f>IF(ISBLANK(INDEX('Policy Characteristics'!K:K,MATCH($C1135,'Policy Characteristics'!$C:$C,0))),"",INDEX('Policy Characteristics'!K:K,MATCH($C1135,'Policy Characteristics'!$C:$C,0)))</f>
        <v/>
      </c>
      <c r="R1135" s="354" t="str">
        <f>IF(ISBLANK(INDEX('Policy Characteristics'!L:L,MATCH($C1135,'Policy Characteristics'!$C:$C,0))),"",INDEX('Policy Characteristics'!L:L,MATCH($C1135,'Policy Characteristics'!$C:$C,0)))</f>
        <v/>
      </c>
    </row>
    <row r="1136" spans="1:18" s="345" customFormat="1" ht="20" customHeight="1">
      <c r="A1136" s="354" t="str">
        <f>IF(ISBLANK(INDEX('Policy Characteristics'!A:A,MATCH($C1136,'Policy Characteristics'!$C:$C,0))),"",INDEX('Policy Characteristics'!A:A,MATCH($C1136,'Policy Characteristics'!$C:$C,0)))</f>
        <v>Industry</v>
      </c>
      <c r="B1136" s="366" t="str">
        <f>IF(ISBLANK(INDEX('Policy Characteristics'!B:B,MATCH($C1136,'Policy Characteristics'!$C:$C,0))),"",INDEX('Policy Characteristics'!B:B,MATCH($C1136,'Policy Characteristics'!$C:$C,0)))</f>
        <v>Feedstock Shifting</v>
      </c>
      <c r="C1136" s="354" t="str">
        <f t="shared" si="45"/>
        <v>Fraction of Feedstock Shifted</v>
      </c>
      <c r="D1136" s="348" t="s">
        <v>832</v>
      </c>
      <c r="E1136" s="253" t="s">
        <v>867</v>
      </c>
      <c r="F1136" t="s">
        <v>833</v>
      </c>
      <c r="G1136" s="253" t="s">
        <v>868</v>
      </c>
      <c r="H1136" s="241">
        <v>2707</v>
      </c>
      <c r="I1136" s="367" t="s">
        <v>680</v>
      </c>
      <c r="J1136" s="368" t="str">
        <f>IF(ISBLANK(INDEX('Policy Characteristics'!D:D,MATCH($C1136,'Policy Characteristics'!$C:$C,0))),"",INDEX('Policy Characteristics'!D:D,MATCH($C1136,'Policy Characteristics'!$C:$C,0)))</f>
        <v>Feedstock Shifting</v>
      </c>
      <c r="K1136" s="354" t="str">
        <f>IF(ISBLANK(INDEX('Policy Characteristics'!E:E,MATCH($C1136,'Policy Characteristics'!$C:$C,0))),"",INDEX('Policy Characteristics'!E:E,MATCH($C1136,'Policy Characteristics'!$C:$C,0)))</f>
        <v>indst feedstock shifting</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4" t="str">
        <f>IF(ISBLANK(INDEX('Policy Characteristics'!I:I,MATCH($C1136,'Policy Characteristics'!$C:$C,0))),"",INDEX('Policy Characteristics'!I:I,MATCH($C1136,'Policy Characteristics'!$C:$C,0)))</f>
        <v>% of potential achieved</v>
      </c>
      <c r="P1136" s="354" t="str">
        <f>IF(ISBLANK(INDEX('Policy Characteristics'!J:J,MATCH($C1136,'Policy Characteristics'!$C:$C,0))),"",INDEX('Policy Characteristics'!J:J,MATCH($C1136,'Policy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354" t="str">
        <f>IF(ISBLANK(INDEX('Policy Characteristics'!K:K,MATCH($C1136,'Policy Characteristics'!$C:$C,0))),"",INDEX('Policy Characteristics'!K:K,MATCH($C1136,'Policy Characteristics'!$C:$C,0)))</f>
        <v/>
      </c>
      <c r="R1136" s="354" t="str">
        <f>IF(ISBLANK(INDEX('Policy Characteristics'!L:L,MATCH($C1136,'Policy Characteristics'!$C:$C,0))),"",INDEX('Policy Characteristics'!L:L,MATCH($C1136,'Policy Characteristics'!$C:$C,0)))</f>
        <v/>
      </c>
    </row>
    <row r="1137" spans="1:18" s="345" customFormat="1" ht="20" customHeight="1">
      <c r="A1137" s="354" t="str">
        <f>IF(ISBLANK(INDEX('Policy Characteristics'!A:A,MATCH($C1137,'Policy Characteristics'!$C:$C,0))),"",INDEX('Policy Characteristics'!A:A,MATCH($C1137,'Policy Characteristics'!$C:$C,0)))</f>
        <v>Industry</v>
      </c>
      <c r="B1137" s="366" t="str">
        <f>IF(ISBLANK(INDEX('Policy Characteristics'!B:B,MATCH($C1137,'Policy Characteristics'!$C:$C,0))),"",INDEX('Policy Characteristics'!B:B,MATCH($C1137,'Policy Characteristics'!$C:$C,0)))</f>
        <v>Feedstock Shifting</v>
      </c>
      <c r="C1137" s="354" t="str">
        <f t="shared" si="45"/>
        <v>Fraction of Feedstock Shifted</v>
      </c>
      <c r="D1137" s="348" t="s">
        <v>832</v>
      </c>
      <c r="E1137" s="253" t="s">
        <v>869</v>
      </c>
      <c r="F1137" t="s">
        <v>833</v>
      </c>
      <c r="G1137" s="253" t="s">
        <v>870</v>
      </c>
      <c r="H1137" s="241">
        <v>2708</v>
      </c>
      <c r="I1137" s="367" t="s">
        <v>680</v>
      </c>
      <c r="J1137" s="368" t="str">
        <f>IF(ISBLANK(INDEX('Policy Characteristics'!D:D,MATCH($C1137,'Policy Characteristics'!$C:$C,0))),"",INDEX('Policy Characteristics'!D:D,MATCH($C1137,'Policy Characteristics'!$C:$C,0)))</f>
        <v>Feedstock Shifting</v>
      </c>
      <c r="K1137" s="354" t="str">
        <f>IF(ISBLANK(INDEX('Policy Characteristics'!E:E,MATCH($C1137,'Policy Characteristics'!$C:$C,0))),"",INDEX('Policy Characteristics'!E:E,MATCH($C1137,'Policy Characteristics'!$C:$C,0)))</f>
        <v>indst feedstock shifting</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4" t="str">
        <f>IF(ISBLANK(INDEX('Policy Characteristics'!I:I,MATCH($C1137,'Policy Characteristics'!$C:$C,0))),"",INDEX('Policy Characteristics'!I:I,MATCH($C1137,'Policy Characteristics'!$C:$C,0)))</f>
        <v>% of potential achieved</v>
      </c>
      <c r="P1137" s="354" t="str">
        <f>IF(ISBLANK(INDEX('Policy Characteristics'!J:J,MATCH($C1137,'Policy Characteristics'!$C:$C,0))),"",INDEX('Policy Characteristics'!J:J,MATCH($C1137,'Policy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354" t="str">
        <f>IF(ISBLANK(INDEX('Policy Characteristics'!K:K,MATCH($C1137,'Policy Characteristics'!$C:$C,0))),"",INDEX('Policy Characteristics'!K:K,MATCH($C1137,'Policy Characteristics'!$C:$C,0)))</f>
        <v/>
      </c>
      <c r="R1137" s="354" t="str">
        <f>IF(ISBLANK(INDEX('Policy Characteristics'!L:L,MATCH($C1137,'Policy Characteristics'!$C:$C,0))),"",INDEX('Policy Characteristics'!L:L,MATCH($C1137,'Policy Characteristics'!$C:$C,0)))</f>
        <v/>
      </c>
    </row>
    <row r="1138" spans="1:18" s="345" customFormat="1" ht="20" customHeight="1">
      <c r="A1138" s="354" t="str">
        <f>IF(ISBLANK(INDEX('Policy Characteristics'!A:A,MATCH($C1138,'Policy Characteristics'!$C:$C,0))),"",INDEX('Policy Characteristics'!A:A,MATCH($C1138,'Policy Characteristics'!$C:$C,0)))</f>
        <v>Industry</v>
      </c>
      <c r="B1138" s="366" t="str">
        <f>IF(ISBLANK(INDEX('Policy Characteristics'!B:B,MATCH($C1138,'Policy Characteristics'!$C:$C,0))),"",INDEX('Policy Characteristics'!B:B,MATCH($C1138,'Policy Characteristics'!$C:$C,0)))</f>
        <v>Feedstock Shifting</v>
      </c>
      <c r="C1138" s="354" t="str">
        <f t="shared" si="45"/>
        <v>Fraction of Feedstock Shifted</v>
      </c>
      <c r="D1138" s="348" t="s">
        <v>832</v>
      </c>
      <c r="E1138" s="253" t="s">
        <v>871</v>
      </c>
      <c r="F1138" t="s">
        <v>833</v>
      </c>
      <c r="G1138" s="253" t="s">
        <v>872</v>
      </c>
      <c r="H1138" s="241">
        <v>2709</v>
      </c>
      <c r="I1138" s="367" t="s">
        <v>680</v>
      </c>
      <c r="J1138" s="368" t="str">
        <f>IF(ISBLANK(INDEX('Policy Characteristics'!D:D,MATCH($C1138,'Policy Characteristics'!$C:$C,0))),"",INDEX('Policy Characteristics'!D:D,MATCH($C1138,'Policy Characteristics'!$C:$C,0)))</f>
        <v>Feedstock Shifting</v>
      </c>
      <c r="K1138" s="354" t="str">
        <f>IF(ISBLANK(INDEX('Policy Characteristics'!E:E,MATCH($C1138,'Policy Characteristics'!$C:$C,0))),"",INDEX('Policy Characteristics'!E:E,MATCH($C1138,'Policy Characteristics'!$C:$C,0)))</f>
        <v>indst feedstock shifting</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4" t="str">
        <f>IF(ISBLANK(INDEX('Policy Characteristics'!I:I,MATCH($C1138,'Policy Characteristics'!$C:$C,0))),"",INDEX('Policy Characteristics'!I:I,MATCH($C1138,'Policy Characteristics'!$C:$C,0)))</f>
        <v>% of potential achieved</v>
      </c>
      <c r="P1138" s="354" t="str">
        <f>IF(ISBLANK(INDEX('Policy Characteristics'!J:J,MATCH($C1138,'Policy Characteristics'!$C:$C,0))),"",INDEX('Policy Characteristics'!J:J,MATCH($C1138,'Policy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354" t="str">
        <f>IF(ISBLANK(INDEX('Policy Characteristics'!K:K,MATCH($C1138,'Policy Characteristics'!$C:$C,0))),"",INDEX('Policy Characteristics'!K:K,MATCH($C1138,'Policy Characteristics'!$C:$C,0)))</f>
        <v/>
      </c>
      <c r="R1138" s="354" t="str">
        <f>IF(ISBLANK(INDEX('Policy Characteristics'!L:L,MATCH($C1138,'Policy Characteristics'!$C:$C,0))),"",INDEX('Policy Characteristics'!L:L,MATCH($C1138,'Policy Characteristics'!$C:$C,0)))</f>
        <v/>
      </c>
    </row>
    <row r="1139" spans="1:18" s="345" customFormat="1" ht="20" customHeight="1">
      <c r="A1139" s="354" t="str">
        <f>IF(ISBLANK(INDEX('Policy Characteristics'!A:A,MATCH($C1139,'Policy Characteristics'!$C:$C,0))),"",INDEX('Policy Characteristics'!A:A,MATCH($C1139,'Policy Characteristics'!$C:$C,0)))</f>
        <v>Industry</v>
      </c>
      <c r="B1139" s="366" t="str">
        <f>IF(ISBLANK(INDEX('Policy Characteristics'!B:B,MATCH($C1139,'Policy Characteristics'!$C:$C,0))),"",INDEX('Policy Characteristics'!B:B,MATCH($C1139,'Policy Characteristics'!$C:$C,0)))</f>
        <v>Hydrogen Combustion</v>
      </c>
      <c r="C1139" t="s">
        <v>411</v>
      </c>
      <c r="D1139" s="253" t="s">
        <v>784</v>
      </c>
      <c r="E1139" t="s">
        <v>838</v>
      </c>
      <c r="F1139" t="s">
        <v>785</v>
      </c>
      <c r="G1139" s="253" t="s">
        <v>839</v>
      </c>
      <c r="H1139" s="18">
        <v>2034</v>
      </c>
      <c r="I1139" s="367" t="s">
        <v>680</v>
      </c>
      <c r="J1139" s="368" t="str">
        <f>IF(ISBLANK(INDEX('Policy Characteristics'!D:D,MATCH($C1139,'Policy Characteristics'!$C:$C,0))),"",INDEX('Policy Characteristics'!D:D,MATCH($C1139,'Policy Characteristics'!$C:$C,0)))</f>
        <v>Hydrogen Combustion</v>
      </c>
      <c r="K1139" s="354"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4" t="str">
        <f>IF(ISBLANK(INDEX('Policy Characteristics'!I:I,MATCH($C1139,'Policy Characteristics'!$C:$C,0))),"",INDEX('Policy Characteristics'!I:I,MATCH($C1139,'Policy Characteristics'!$C:$C,0)))</f>
        <v>% of fuel shifted</v>
      </c>
      <c r="P1139" s="354"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54" t="str">
        <f>IF(ISBLANK(INDEX('Policy Characteristics'!K:K,MATCH($C1139,'Policy Characteristics'!$C:$C,0))),"",INDEX('Policy Characteristics'!K:K,MATCH($C1139,'Policy Characteristics'!$C:$C,0)))</f>
        <v>industry-ag-main.html#fuel-switching</v>
      </c>
      <c r="R1139" s="354" t="str">
        <f>IF(ISBLANK(INDEX('Policy Characteristics'!L:L,MATCH($C1139,'Policy Characteristics'!$C:$C,0))),"",INDEX('Policy Characteristics'!L:L,MATCH($C1139,'Policy Characteristics'!$C:$C,0)))</f>
        <v>industry-elec-and-hydrogen.html</v>
      </c>
    </row>
    <row r="1140" spans="1:18" s="345" customFormat="1" ht="20" customHeight="1">
      <c r="A1140" s="354" t="str">
        <f>IF(ISBLANK(INDEX('Policy Characteristics'!A:A,MATCH($C1140,'Policy Characteristics'!$C:$C,0))),"",INDEX('Policy Characteristics'!A:A,MATCH($C1140,'Policy Characteristics'!$C:$C,0)))</f>
        <v>Industry</v>
      </c>
      <c r="B1140" s="366" t="str">
        <f>IF(ISBLANK(INDEX('Policy Characteristics'!B:B,MATCH($C1140,'Policy Characteristics'!$C:$C,0))),"",INDEX('Policy Characteristics'!B:B,MATCH($C1140,'Policy Characteristics'!$C:$C,0)))</f>
        <v>Hydrogen Combustion</v>
      </c>
      <c r="C1140" s="354" t="str">
        <f>C$1139</f>
        <v>Fraction of Eligible Industrial Energy Use Shifted to Hydrogen</v>
      </c>
      <c r="D1140" s="253" t="s">
        <v>784</v>
      </c>
      <c r="E1140" t="s">
        <v>840</v>
      </c>
      <c r="F1140" t="s">
        <v>785</v>
      </c>
      <c r="G1140" s="253" t="s">
        <v>841</v>
      </c>
      <c r="H1140" s="18">
        <v>2035</v>
      </c>
      <c r="I1140" s="367" t="s">
        <v>680</v>
      </c>
      <c r="J1140" s="368" t="str">
        <f>IF(ISBLANK(INDEX('Policy Characteristics'!D:D,MATCH($C1140,'Policy Characteristics'!$C:$C,0))),"",INDEX('Policy Characteristics'!D:D,MATCH($C1140,'Policy Characteristics'!$C:$C,0)))</f>
        <v>Hydrogen Combustion</v>
      </c>
      <c r="K1140" s="354"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4" t="str">
        <f>IF(ISBLANK(INDEX('Policy Characteristics'!I:I,MATCH($C1140,'Policy Characteristics'!$C:$C,0))),"",INDEX('Policy Characteristics'!I:I,MATCH($C1140,'Policy Characteristics'!$C:$C,0)))</f>
        <v>% of fuel shifted</v>
      </c>
      <c r="P1140" s="354"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4" t="str">
        <f>IF(ISBLANK(INDEX('Policy Characteristics'!K:K,MATCH($C1140,'Policy Characteristics'!$C:$C,0))),"",INDEX('Policy Characteristics'!K:K,MATCH($C1140,'Policy Characteristics'!$C:$C,0)))</f>
        <v>industry-ag-main.html#fuel-switching</v>
      </c>
      <c r="R1140" s="354" t="str">
        <f>IF(ISBLANK(INDEX('Policy Characteristics'!L:L,MATCH($C1140,'Policy Characteristics'!$C:$C,0))),"",INDEX('Policy Characteristics'!L:L,MATCH($C1140,'Policy Characteristics'!$C:$C,0)))</f>
        <v>industry-elec-and-hydrogen.html</v>
      </c>
    </row>
    <row r="1141" spans="1:18" s="345" customFormat="1" ht="20" customHeight="1">
      <c r="A1141" s="354" t="str">
        <f>IF(ISBLANK(INDEX('Policy Characteristics'!A:A,MATCH($C1141,'Policy Characteristics'!$C:$C,0))),"",INDEX('Policy Characteristics'!A:A,MATCH($C1141,'Policy Characteristics'!$C:$C,0)))</f>
        <v>Industry</v>
      </c>
      <c r="B1141" s="366" t="str">
        <f>IF(ISBLANK(INDEX('Policy Characteristics'!B:B,MATCH($C1141,'Policy Characteristics'!$C:$C,0))),"",INDEX('Policy Characteristics'!B:B,MATCH($C1141,'Policy Characteristics'!$C:$C,0)))</f>
        <v>Hydrogen Combustion</v>
      </c>
      <c r="C1141" s="354" t="str">
        <f t="shared" ref="C1141:C1204" si="46">C$1139</f>
        <v>Fraction of Eligible Industrial Energy Use Shifted to Hydrogen</v>
      </c>
      <c r="D1141" s="253" t="s">
        <v>784</v>
      </c>
      <c r="E1141" t="s">
        <v>842</v>
      </c>
      <c r="F1141" t="s">
        <v>785</v>
      </c>
      <c r="G1141" s="253" t="s">
        <v>843</v>
      </c>
      <c r="H1141" s="18">
        <v>2036</v>
      </c>
      <c r="I1141" s="367" t="s">
        <v>680</v>
      </c>
      <c r="J1141" s="368" t="str">
        <f>IF(ISBLANK(INDEX('Policy Characteristics'!D:D,MATCH($C1141,'Policy Characteristics'!$C:$C,0))),"",INDEX('Policy Characteristics'!D:D,MATCH($C1141,'Policy Characteristics'!$C:$C,0)))</f>
        <v>Hydrogen Combustion</v>
      </c>
      <c r="K1141" s="354"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4" t="str">
        <f>IF(ISBLANK(INDEX('Policy Characteristics'!I:I,MATCH($C1141,'Policy Characteristics'!$C:$C,0))),"",INDEX('Policy Characteristics'!I:I,MATCH($C1141,'Policy Characteristics'!$C:$C,0)))</f>
        <v>% of fuel shifted</v>
      </c>
      <c r="P1141" s="354"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4" t="str">
        <f>IF(ISBLANK(INDEX('Policy Characteristics'!K:K,MATCH($C1141,'Policy Characteristics'!$C:$C,0))),"",INDEX('Policy Characteristics'!K:K,MATCH($C1141,'Policy Characteristics'!$C:$C,0)))</f>
        <v>industry-ag-main.html#fuel-switching</v>
      </c>
      <c r="R1141" s="354" t="str">
        <f>IF(ISBLANK(INDEX('Policy Characteristics'!L:L,MATCH($C1141,'Policy Characteristics'!$C:$C,0))),"",INDEX('Policy Characteristics'!L:L,MATCH($C1141,'Policy Characteristics'!$C:$C,0)))</f>
        <v>industry-elec-and-hydrogen.html</v>
      </c>
    </row>
    <row r="1142" spans="1:18" s="345" customFormat="1" ht="20" customHeight="1">
      <c r="A1142" s="354" t="str">
        <f>IF(ISBLANK(INDEX('Policy Characteristics'!A:A,MATCH($C1142,'Policy Characteristics'!$C:$C,0))),"",INDEX('Policy Characteristics'!A:A,MATCH($C1142,'Policy Characteristics'!$C:$C,0)))</f>
        <v>Industry</v>
      </c>
      <c r="B1142" s="366" t="str">
        <f>IF(ISBLANK(INDEX('Policy Characteristics'!B:B,MATCH($C1142,'Policy Characteristics'!$C:$C,0))),"",INDEX('Policy Characteristics'!B:B,MATCH($C1142,'Policy Characteristics'!$C:$C,0)))</f>
        <v>Hydrogen Combustion</v>
      </c>
      <c r="C1142" s="354" t="str">
        <f t="shared" si="46"/>
        <v>Fraction of Eligible Industrial Energy Use Shifted to Hydrogen</v>
      </c>
      <c r="D1142" s="253" t="s">
        <v>784</v>
      </c>
      <c r="E1142" t="s">
        <v>844</v>
      </c>
      <c r="F1142" t="s">
        <v>785</v>
      </c>
      <c r="G1142" s="253" t="s">
        <v>845</v>
      </c>
      <c r="H1142" s="18">
        <v>2037</v>
      </c>
      <c r="I1142" s="367" t="s">
        <v>680</v>
      </c>
      <c r="J1142" s="368" t="str">
        <f>IF(ISBLANK(INDEX('Policy Characteristics'!D:D,MATCH($C1142,'Policy Characteristics'!$C:$C,0))),"",INDEX('Policy Characteristics'!D:D,MATCH($C1142,'Policy Characteristics'!$C:$C,0)))</f>
        <v>Hydrogen Combustion</v>
      </c>
      <c r="K1142" s="354"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4" t="str">
        <f>IF(ISBLANK(INDEX('Policy Characteristics'!I:I,MATCH($C1142,'Policy Characteristics'!$C:$C,0))),"",INDEX('Policy Characteristics'!I:I,MATCH($C1142,'Policy Characteristics'!$C:$C,0)))</f>
        <v>% of fuel shifted</v>
      </c>
      <c r="P1142" s="354"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4" t="str">
        <f>IF(ISBLANK(INDEX('Policy Characteristics'!K:K,MATCH($C1142,'Policy Characteristics'!$C:$C,0))),"",INDEX('Policy Characteristics'!K:K,MATCH($C1142,'Policy Characteristics'!$C:$C,0)))</f>
        <v>industry-ag-main.html#fuel-switching</v>
      </c>
      <c r="R1142" s="354" t="str">
        <f>IF(ISBLANK(INDEX('Policy Characteristics'!L:L,MATCH($C1142,'Policy Characteristics'!$C:$C,0))),"",INDEX('Policy Characteristics'!L:L,MATCH($C1142,'Policy Characteristics'!$C:$C,0)))</f>
        <v>industry-elec-and-hydrogen.html</v>
      </c>
    </row>
    <row r="1143" spans="1:18" s="345" customFormat="1" ht="20" customHeight="1">
      <c r="A1143" s="354" t="str">
        <f>IF(ISBLANK(INDEX('Policy Characteristics'!A:A,MATCH($C1143,'Policy Characteristics'!$C:$C,0))),"",INDEX('Policy Characteristics'!A:A,MATCH($C1143,'Policy Characteristics'!$C:$C,0)))</f>
        <v>Industry</v>
      </c>
      <c r="B1143" s="366" t="str">
        <f>IF(ISBLANK(INDEX('Policy Characteristics'!B:B,MATCH($C1143,'Policy Characteristics'!$C:$C,0))),"",INDEX('Policy Characteristics'!B:B,MATCH($C1143,'Policy Characteristics'!$C:$C,0)))</f>
        <v>Hydrogen Combustion</v>
      </c>
      <c r="C1143" s="354" t="str">
        <f t="shared" si="46"/>
        <v>Fraction of Eligible Industrial Energy Use Shifted to Hydrogen</v>
      </c>
      <c r="D1143" s="253" t="s">
        <v>784</v>
      </c>
      <c r="E1143" t="s">
        <v>846</v>
      </c>
      <c r="F1143" t="s">
        <v>785</v>
      </c>
      <c r="G1143" s="253" t="s">
        <v>847</v>
      </c>
      <c r="H1143" s="18">
        <v>2038</v>
      </c>
      <c r="I1143" s="367" t="s">
        <v>680</v>
      </c>
      <c r="J1143" s="368" t="str">
        <f>IF(ISBLANK(INDEX('Policy Characteristics'!D:D,MATCH($C1143,'Policy Characteristics'!$C:$C,0))),"",INDEX('Policy Characteristics'!D:D,MATCH($C1143,'Policy Characteristics'!$C:$C,0)))</f>
        <v>Hydrogen Combustion</v>
      </c>
      <c r="K1143" s="354"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4" t="str">
        <f>IF(ISBLANK(INDEX('Policy Characteristics'!I:I,MATCH($C1143,'Policy Characteristics'!$C:$C,0))),"",INDEX('Policy Characteristics'!I:I,MATCH($C1143,'Policy Characteristics'!$C:$C,0)))</f>
        <v>% of fuel shifted</v>
      </c>
      <c r="P1143" s="354"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4" t="str">
        <f>IF(ISBLANK(INDEX('Policy Characteristics'!K:K,MATCH($C1143,'Policy Characteristics'!$C:$C,0))),"",INDEX('Policy Characteristics'!K:K,MATCH($C1143,'Policy Characteristics'!$C:$C,0)))</f>
        <v>industry-ag-main.html#fuel-switching</v>
      </c>
      <c r="R1143" s="354" t="str">
        <f>IF(ISBLANK(INDEX('Policy Characteristics'!L:L,MATCH($C1143,'Policy Characteristics'!$C:$C,0))),"",INDEX('Policy Characteristics'!L:L,MATCH($C1143,'Policy Characteristics'!$C:$C,0)))</f>
        <v>industry-elec-and-hydrogen.html</v>
      </c>
    </row>
    <row r="1144" spans="1:18" s="345" customFormat="1" ht="20" customHeight="1">
      <c r="A1144" s="354" t="str">
        <f>IF(ISBLANK(INDEX('Policy Characteristics'!A:A,MATCH($C1144,'Policy Characteristics'!$C:$C,0))),"",INDEX('Policy Characteristics'!A:A,MATCH($C1144,'Policy Characteristics'!$C:$C,0)))</f>
        <v>Industry</v>
      </c>
      <c r="B1144" s="366" t="str">
        <f>IF(ISBLANK(INDEX('Policy Characteristics'!B:B,MATCH($C1144,'Policy Characteristics'!$C:$C,0))),"",INDEX('Policy Characteristics'!B:B,MATCH($C1144,'Policy Characteristics'!$C:$C,0)))</f>
        <v>Hydrogen Combustion</v>
      </c>
      <c r="C1144" s="354" t="str">
        <f t="shared" si="46"/>
        <v>Fraction of Eligible Industrial Energy Use Shifted to Hydrogen</v>
      </c>
      <c r="D1144" s="253" t="s">
        <v>784</v>
      </c>
      <c r="E1144" t="s">
        <v>848</v>
      </c>
      <c r="F1144" t="s">
        <v>785</v>
      </c>
      <c r="G1144" s="253" t="s">
        <v>849</v>
      </c>
      <c r="H1144" s="18">
        <v>2039</v>
      </c>
      <c r="I1144" s="367" t="s">
        <v>670</v>
      </c>
      <c r="J1144" s="368" t="str">
        <f>IF(ISBLANK(INDEX('Policy Characteristics'!D:D,MATCH($C1144,'Policy Characteristics'!$C:$C,0))),"",INDEX('Policy Characteristics'!D:D,MATCH($C1144,'Policy Characteristics'!$C:$C,0)))</f>
        <v>Hydrogen Combustion</v>
      </c>
      <c r="K1144" s="354"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4" t="str">
        <f>IF(ISBLANK(INDEX('Policy Characteristics'!I:I,MATCH($C1144,'Policy Characteristics'!$C:$C,0))),"",INDEX('Policy Characteristics'!I:I,MATCH($C1144,'Policy Characteristics'!$C:$C,0)))</f>
        <v>% of fuel shifted</v>
      </c>
      <c r="P1144" s="354"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4" t="str">
        <f>IF(ISBLANK(INDEX('Policy Characteristics'!K:K,MATCH($C1144,'Policy Characteristics'!$C:$C,0))),"",INDEX('Policy Characteristics'!K:K,MATCH($C1144,'Policy Characteristics'!$C:$C,0)))</f>
        <v>industry-ag-main.html#fuel-switching</v>
      </c>
      <c r="R1144" s="354" t="str">
        <f>IF(ISBLANK(INDEX('Policy Characteristics'!L:L,MATCH($C1144,'Policy Characteristics'!$C:$C,0))),"",INDEX('Policy Characteristics'!L:L,MATCH($C1144,'Policy Characteristics'!$C:$C,0)))</f>
        <v>industry-elec-and-hydrogen.html</v>
      </c>
    </row>
    <row r="1145" spans="1:18" s="345" customFormat="1" ht="20" customHeight="1">
      <c r="A1145" s="354" t="str">
        <f>IF(ISBLANK(INDEX('Policy Characteristics'!A:A,MATCH($C1145,'Policy Characteristics'!$C:$C,0))),"",INDEX('Policy Characteristics'!A:A,MATCH($C1145,'Policy Characteristics'!$C:$C,0)))</f>
        <v>Industry</v>
      </c>
      <c r="B1145" s="366" t="str">
        <f>IF(ISBLANK(INDEX('Policy Characteristics'!B:B,MATCH($C1145,'Policy Characteristics'!$C:$C,0))),"",INDEX('Policy Characteristics'!B:B,MATCH($C1145,'Policy Characteristics'!$C:$C,0)))</f>
        <v>Hydrogen Combustion</v>
      </c>
      <c r="C1145" s="354" t="str">
        <f t="shared" si="46"/>
        <v>Fraction of Eligible Industrial Energy Use Shifted to Hydrogen</v>
      </c>
      <c r="D1145" s="253" t="s">
        <v>784</v>
      </c>
      <c r="E1145" t="s">
        <v>850</v>
      </c>
      <c r="F1145" t="s">
        <v>785</v>
      </c>
      <c r="G1145" s="253" t="s">
        <v>851</v>
      </c>
      <c r="H1145" s="18">
        <v>2040</v>
      </c>
      <c r="I1145" s="367" t="s">
        <v>680</v>
      </c>
      <c r="J1145" s="368" t="str">
        <f>IF(ISBLANK(INDEX('Policy Characteristics'!D:D,MATCH($C1145,'Policy Characteristics'!$C:$C,0))),"",INDEX('Policy Characteristics'!D:D,MATCH($C1145,'Policy Characteristics'!$C:$C,0)))</f>
        <v>Hydrogen Combustion</v>
      </c>
      <c r="K1145" s="354"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4" t="str">
        <f>IF(ISBLANK(INDEX('Policy Characteristics'!I:I,MATCH($C1145,'Policy Characteristics'!$C:$C,0))),"",INDEX('Policy Characteristics'!I:I,MATCH($C1145,'Policy Characteristics'!$C:$C,0)))</f>
        <v>% of fuel shifted</v>
      </c>
      <c r="P1145" s="354"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4" t="str">
        <f>IF(ISBLANK(INDEX('Policy Characteristics'!K:K,MATCH($C1145,'Policy Characteristics'!$C:$C,0))),"",INDEX('Policy Characteristics'!K:K,MATCH($C1145,'Policy Characteristics'!$C:$C,0)))</f>
        <v>industry-ag-main.html#fuel-switching</v>
      </c>
      <c r="R1145" s="354" t="str">
        <f>IF(ISBLANK(INDEX('Policy Characteristics'!L:L,MATCH($C1145,'Policy Characteristics'!$C:$C,0))),"",INDEX('Policy Characteristics'!L:L,MATCH($C1145,'Policy Characteristics'!$C:$C,0)))</f>
        <v>industry-elec-and-hydrogen.html</v>
      </c>
    </row>
    <row r="1146" spans="1:18" s="345" customFormat="1" ht="20" customHeight="1">
      <c r="A1146" s="354" t="str">
        <f>IF(ISBLANK(INDEX('Policy Characteristics'!A:A,MATCH($C1146,'Policy Characteristics'!$C:$C,0))),"",INDEX('Policy Characteristics'!A:A,MATCH($C1146,'Policy Characteristics'!$C:$C,0)))</f>
        <v>Industry</v>
      </c>
      <c r="B1146" s="366" t="str">
        <f>IF(ISBLANK(INDEX('Policy Characteristics'!B:B,MATCH($C1146,'Policy Characteristics'!$C:$C,0))),"",INDEX('Policy Characteristics'!B:B,MATCH($C1146,'Policy Characteristics'!$C:$C,0)))</f>
        <v>Hydrogen Combustion</v>
      </c>
      <c r="C1146" s="354" t="str">
        <f t="shared" si="46"/>
        <v>Fraction of Eligible Industrial Energy Use Shifted to Hydrogen</v>
      </c>
      <c r="D1146" s="253" t="s">
        <v>784</v>
      </c>
      <c r="E1146" t="s">
        <v>852</v>
      </c>
      <c r="F1146" t="s">
        <v>785</v>
      </c>
      <c r="G1146" s="253" t="s">
        <v>852</v>
      </c>
      <c r="H1146" s="18">
        <v>2041</v>
      </c>
      <c r="I1146" s="367" t="s">
        <v>680</v>
      </c>
      <c r="J1146" s="368" t="str">
        <f>IF(ISBLANK(INDEX('Policy Characteristics'!D:D,MATCH($C1146,'Policy Characteristics'!$C:$C,0))),"",INDEX('Policy Characteristics'!D:D,MATCH($C1146,'Policy Characteristics'!$C:$C,0)))</f>
        <v>Hydrogen Combustion</v>
      </c>
      <c r="K1146" s="354"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4" t="str">
        <f>IF(ISBLANK(INDEX('Policy Characteristics'!I:I,MATCH($C1146,'Policy Characteristics'!$C:$C,0))),"",INDEX('Policy Characteristics'!I:I,MATCH($C1146,'Policy Characteristics'!$C:$C,0)))</f>
        <v>% of fuel shifted</v>
      </c>
      <c r="P1146" s="354"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4" t="str">
        <f>IF(ISBLANK(INDEX('Policy Characteristics'!K:K,MATCH($C1146,'Policy Characteristics'!$C:$C,0))),"",INDEX('Policy Characteristics'!K:K,MATCH($C1146,'Policy Characteristics'!$C:$C,0)))</f>
        <v>industry-ag-main.html#fuel-switching</v>
      </c>
      <c r="R1146" s="354" t="str">
        <f>IF(ISBLANK(INDEX('Policy Characteristics'!L:L,MATCH($C1146,'Policy Characteristics'!$C:$C,0))),"",INDEX('Policy Characteristics'!L:L,MATCH($C1146,'Policy Characteristics'!$C:$C,0)))</f>
        <v>industry-elec-and-hydrogen.html</v>
      </c>
    </row>
    <row r="1147" spans="1:18" s="345" customFormat="1" ht="20" customHeight="1">
      <c r="A1147" s="354" t="str">
        <f>IF(ISBLANK(INDEX('Policy Characteristics'!A:A,MATCH($C1147,'Policy Characteristics'!$C:$C,0))),"",INDEX('Policy Characteristics'!A:A,MATCH($C1147,'Policy Characteristics'!$C:$C,0)))</f>
        <v>Industry</v>
      </c>
      <c r="B1147" s="366" t="str">
        <f>IF(ISBLANK(INDEX('Policy Characteristics'!B:B,MATCH($C1147,'Policy Characteristics'!$C:$C,0))),"",INDEX('Policy Characteristics'!B:B,MATCH($C1147,'Policy Characteristics'!$C:$C,0)))</f>
        <v>Hydrogen Combustion</v>
      </c>
      <c r="C1147" s="354" t="str">
        <f t="shared" si="46"/>
        <v>Fraction of Eligible Industrial Energy Use Shifted to Hydrogen</v>
      </c>
      <c r="D1147" s="348" t="s">
        <v>786</v>
      </c>
      <c r="E1147" t="s">
        <v>838</v>
      </c>
      <c r="F1147" t="s">
        <v>787</v>
      </c>
      <c r="G1147" s="253" t="s">
        <v>839</v>
      </c>
      <c r="H1147" s="18">
        <v>2042</v>
      </c>
      <c r="I1147" s="367" t="s">
        <v>680</v>
      </c>
      <c r="J1147" s="368" t="str">
        <f>IF(ISBLANK(INDEX('Policy Characteristics'!D:D,MATCH($C1147,'Policy Characteristics'!$C:$C,0))),"",INDEX('Policy Characteristics'!D:D,MATCH($C1147,'Policy Characteristics'!$C:$C,0)))</f>
        <v>Hydrogen Combustion</v>
      </c>
      <c r="K1147" s="354"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4" t="str">
        <f>IF(ISBLANK(INDEX('Policy Characteristics'!I:I,MATCH($C1147,'Policy Characteristics'!$C:$C,0))),"",INDEX('Policy Characteristics'!I:I,MATCH($C1147,'Policy Characteristics'!$C:$C,0)))</f>
        <v>% of fuel shifted</v>
      </c>
      <c r="P1147" s="354"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4" t="str">
        <f>IF(ISBLANK(INDEX('Policy Characteristics'!K:K,MATCH($C1147,'Policy Characteristics'!$C:$C,0))),"",INDEX('Policy Characteristics'!K:K,MATCH($C1147,'Policy Characteristics'!$C:$C,0)))</f>
        <v>industry-ag-main.html#fuel-switching</v>
      </c>
      <c r="R1147" s="354" t="str">
        <f>IF(ISBLANK(INDEX('Policy Characteristics'!L:L,MATCH($C1147,'Policy Characteristics'!$C:$C,0))),"",INDEX('Policy Characteristics'!L:L,MATCH($C1147,'Policy Characteristics'!$C:$C,0)))</f>
        <v>industry-elec-and-hydrogen.html</v>
      </c>
    </row>
    <row r="1148" spans="1:18" s="345" customFormat="1" ht="20" customHeight="1">
      <c r="A1148" s="354" t="str">
        <f>IF(ISBLANK(INDEX('Policy Characteristics'!A:A,MATCH($C1148,'Policy Characteristics'!$C:$C,0))),"",INDEX('Policy Characteristics'!A:A,MATCH($C1148,'Policy Characteristics'!$C:$C,0)))</f>
        <v>Industry</v>
      </c>
      <c r="B1148" s="366" t="str">
        <f>IF(ISBLANK(INDEX('Policy Characteristics'!B:B,MATCH($C1148,'Policy Characteristics'!$C:$C,0))),"",INDEX('Policy Characteristics'!B:B,MATCH($C1148,'Policy Characteristics'!$C:$C,0)))</f>
        <v>Hydrogen Combustion</v>
      </c>
      <c r="C1148" s="354" t="str">
        <f t="shared" si="46"/>
        <v>Fraction of Eligible Industrial Energy Use Shifted to Hydrogen</v>
      </c>
      <c r="D1148" s="348" t="s">
        <v>786</v>
      </c>
      <c r="E1148" t="s">
        <v>840</v>
      </c>
      <c r="F1148" t="s">
        <v>787</v>
      </c>
      <c r="G1148" s="253" t="s">
        <v>841</v>
      </c>
      <c r="H1148" s="18">
        <v>2043</v>
      </c>
      <c r="I1148" s="367" t="s">
        <v>670</v>
      </c>
      <c r="J1148" s="368" t="str">
        <f>IF(ISBLANK(INDEX('Policy Characteristics'!D:D,MATCH($C1148,'Policy Characteristics'!$C:$C,0))),"",INDEX('Policy Characteristics'!D:D,MATCH($C1148,'Policy Characteristics'!$C:$C,0)))</f>
        <v>Hydrogen Combustion</v>
      </c>
      <c r="K1148" s="354"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4" t="str">
        <f>IF(ISBLANK(INDEX('Policy Characteristics'!I:I,MATCH($C1148,'Policy Characteristics'!$C:$C,0))),"",INDEX('Policy Characteristics'!I:I,MATCH($C1148,'Policy Characteristics'!$C:$C,0)))</f>
        <v>% of fuel shifted</v>
      </c>
      <c r="P1148" s="354"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4" t="str">
        <f>IF(ISBLANK(INDEX('Policy Characteristics'!K:K,MATCH($C1148,'Policy Characteristics'!$C:$C,0))),"",INDEX('Policy Characteristics'!K:K,MATCH($C1148,'Policy Characteristics'!$C:$C,0)))</f>
        <v>industry-ag-main.html#fuel-switching</v>
      </c>
      <c r="R1148" s="354" t="str">
        <f>IF(ISBLANK(INDEX('Policy Characteristics'!L:L,MATCH($C1148,'Policy Characteristics'!$C:$C,0))),"",INDEX('Policy Characteristics'!L:L,MATCH($C1148,'Policy Characteristics'!$C:$C,0)))</f>
        <v>industry-elec-and-hydrogen.html</v>
      </c>
    </row>
    <row r="1149" spans="1:18" s="345" customFormat="1" ht="20" customHeight="1">
      <c r="A1149" s="354" t="str">
        <f>IF(ISBLANK(INDEX('Policy Characteristics'!A:A,MATCH($C1149,'Policy Characteristics'!$C:$C,0))),"",INDEX('Policy Characteristics'!A:A,MATCH($C1149,'Policy Characteristics'!$C:$C,0)))</f>
        <v>Industry</v>
      </c>
      <c r="B1149" s="366" t="str">
        <f>IF(ISBLANK(INDEX('Policy Characteristics'!B:B,MATCH($C1149,'Policy Characteristics'!$C:$C,0))),"",INDEX('Policy Characteristics'!B:B,MATCH($C1149,'Policy Characteristics'!$C:$C,0)))</f>
        <v>Hydrogen Combustion</v>
      </c>
      <c r="C1149" s="354" t="str">
        <f t="shared" si="46"/>
        <v>Fraction of Eligible Industrial Energy Use Shifted to Hydrogen</v>
      </c>
      <c r="D1149" s="348" t="s">
        <v>786</v>
      </c>
      <c r="E1149" t="s">
        <v>842</v>
      </c>
      <c r="F1149" t="s">
        <v>787</v>
      </c>
      <c r="G1149" s="253" t="s">
        <v>843</v>
      </c>
      <c r="H1149" s="18">
        <v>2044</v>
      </c>
      <c r="I1149" s="367" t="s">
        <v>680</v>
      </c>
      <c r="J1149" s="368" t="str">
        <f>IF(ISBLANK(INDEX('Policy Characteristics'!D:D,MATCH($C1149,'Policy Characteristics'!$C:$C,0))),"",INDEX('Policy Characteristics'!D:D,MATCH($C1149,'Policy Characteristics'!$C:$C,0)))</f>
        <v>Hydrogen Combustion</v>
      </c>
      <c r="K1149" s="354"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4" t="str">
        <f>IF(ISBLANK(INDEX('Policy Characteristics'!I:I,MATCH($C1149,'Policy Characteristics'!$C:$C,0))),"",INDEX('Policy Characteristics'!I:I,MATCH($C1149,'Policy Characteristics'!$C:$C,0)))</f>
        <v>% of fuel shifted</v>
      </c>
      <c r="P1149" s="354"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4" t="str">
        <f>IF(ISBLANK(INDEX('Policy Characteristics'!K:K,MATCH($C1149,'Policy Characteristics'!$C:$C,0))),"",INDEX('Policy Characteristics'!K:K,MATCH($C1149,'Policy Characteristics'!$C:$C,0)))</f>
        <v>industry-ag-main.html#fuel-switching</v>
      </c>
      <c r="R1149" s="354" t="str">
        <f>IF(ISBLANK(INDEX('Policy Characteristics'!L:L,MATCH($C1149,'Policy Characteristics'!$C:$C,0))),"",INDEX('Policy Characteristics'!L:L,MATCH($C1149,'Policy Characteristics'!$C:$C,0)))</f>
        <v>industry-elec-and-hydrogen.html</v>
      </c>
    </row>
    <row r="1150" spans="1:18" s="345" customFormat="1" ht="20" customHeight="1">
      <c r="A1150" s="354" t="str">
        <f>IF(ISBLANK(INDEX('Policy Characteristics'!A:A,MATCH($C1150,'Policy Characteristics'!$C:$C,0))),"",INDEX('Policy Characteristics'!A:A,MATCH($C1150,'Policy Characteristics'!$C:$C,0)))</f>
        <v>Industry</v>
      </c>
      <c r="B1150" s="366" t="str">
        <f>IF(ISBLANK(INDEX('Policy Characteristics'!B:B,MATCH($C1150,'Policy Characteristics'!$C:$C,0))),"",INDEX('Policy Characteristics'!B:B,MATCH($C1150,'Policy Characteristics'!$C:$C,0)))</f>
        <v>Hydrogen Combustion</v>
      </c>
      <c r="C1150" s="354" t="str">
        <f t="shared" si="46"/>
        <v>Fraction of Eligible Industrial Energy Use Shifted to Hydrogen</v>
      </c>
      <c r="D1150" s="348" t="s">
        <v>786</v>
      </c>
      <c r="E1150" t="s">
        <v>844</v>
      </c>
      <c r="F1150" t="s">
        <v>787</v>
      </c>
      <c r="G1150" s="253" t="s">
        <v>845</v>
      </c>
      <c r="H1150" s="18">
        <v>2045</v>
      </c>
      <c r="I1150" s="367" t="s">
        <v>680</v>
      </c>
      <c r="J1150" s="368" t="str">
        <f>IF(ISBLANK(INDEX('Policy Characteristics'!D:D,MATCH($C1150,'Policy Characteristics'!$C:$C,0))),"",INDEX('Policy Characteristics'!D:D,MATCH($C1150,'Policy Characteristics'!$C:$C,0)))</f>
        <v>Hydrogen Combustion</v>
      </c>
      <c r="K1150" s="354"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4" t="str">
        <f>IF(ISBLANK(INDEX('Policy Characteristics'!I:I,MATCH($C1150,'Policy Characteristics'!$C:$C,0))),"",INDEX('Policy Characteristics'!I:I,MATCH($C1150,'Policy Characteristics'!$C:$C,0)))</f>
        <v>% of fuel shifted</v>
      </c>
      <c r="P1150" s="354"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4" t="str">
        <f>IF(ISBLANK(INDEX('Policy Characteristics'!K:K,MATCH($C1150,'Policy Characteristics'!$C:$C,0))),"",INDEX('Policy Characteristics'!K:K,MATCH($C1150,'Policy Characteristics'!$C:$C,0)))</f>
        <v>industry-ag-main.html#fuel-switching</v>
      </c>
      <c r="R1150" s="354" t="str">
        <f>IF(ISBLANK(INDEX('Policy Characteristics'!L:L,MATCH($C1150,'Policy Characteristics'!$C:$C,0))),"",INDEX('Policy Characteristics'!L:L,MATCH($C1150,'Policy Characteristics'!$C:$C,0)))</f>
        <v>industry-elec-and-hydrogen.html</v>
      </c>
    </row>
    <row r="1151" spans="1:18" s="345" customFormat="1" ht="20" customHeight="1">
      <c r="A1151" s="354" t="str">
        <f>IF(ISBLANK(INDEX('Policy Characteristics'!A:A,MATCH($C1151,'Policy Characteristics'!$C:$C,0))),"",INDEX('Policy Characteristics'!A:A,MATCH($C1151,'Policy Characteristics'!$C:$C,0)))</f>
        <v>Industry</v>
      </c>
      <c r="B1151" s="366" t="str">
        <f>IF(ISBLANK(INDEX('Policy Characteristics'!B:B,MATCH($C1151,'Policy Characteristics'!$C:$C,0))),"",INDEX('Policy Characteristics'!B:B,MATCH($C1151,'Policy Characteristics'!$C:$C,0)))</f>
        <v>Hydrogen Combustion</v>
      </c>
      <c r="C1151" s="354" t="str">
        <f t="shared" si="46"/>
        <v>Fraction of Eligible Industrial Energy Use Shifted to Hydrogen</v>
      </c>
      <c r="D1151" s="348" t="s">
        <v>786</v>
      </c>
      <c r="E1151" t="s">
        <v>846</v>
      </c>
      <c r="F1151" t="s">
        <v>787</v>
      </c>
      <c r="G1151" s="253" t="s">
        <v>847</v>
      </c>
      <c r="H1151" s="18">
        <v>2046</v>
      </c>
      <c r="I1151" s="367" t="s">
        <v>680</v>
      </c>
      <c r="J1151" s="368" t="str">
        <f>IF(ISBLANK(INDEX('Policy Characteristics'!D:D,MATCH($C1151,'Policy Characteristics'!$C:$C,0))),"",INDEX('Policy Characteristics'!D:D,MATCH($C1151,'Policy Characteristics'!$C:$C,0)))</f>
        <v>Hydrogen Combustion</v>
      </c>
      <c r="K1151" s="354"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4" t="str">
        <f>IF(ISBLANK(INDEX('Policy Characteristics'!I:I,MATCH($C1151,'Policy Characteristics'!$C:$C,0))),"",INDEX('Policy Characteristics'!I:I,MATCH($C1151,'Policy Characteristics'!$C:$C,0)))</f>
        <v>% of fuel shifted</v>
      </c>
      <c r="P1151" s="354"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4" t="str">
        <f>IF(ISBLANK(INDEX('Policy Characteristics'!K:K,MATCH($C1151,'Policy Characteristics'!$C:$C,0))),"",INDEX('Policy Characteristics'!K:K,MATCH($C1151,'Policy Characteristics'!$C:$C,0)))</f>
        <v>industry-ag-main.html#fuel-switching</v>
      </c>
      <c r="R1151" s="354" t="str">
        <f>IF(ISBLANK(INDEX('Policy Characteristics'!L:L,MATCH($C1151,'Policy Characteristics'!$C:$C,0))),"",INDEX('Policy Characteristics'!L:L,MATCH($C1151,'Policy Characteristics'!$C:$C,0)))</f>
        <v>industry-elec-and-hydrogen.html</v>
      </c>
    </row>
    <row r="1152" spans="1:18" s="345" customFormat="1" ht="20" customHeight="1">
      <c r="A1152" s="354" t="str">
        <f>IF(ISBLANK(INDEX('Policy Characteristics'!A:A,MATCH($C1152,'Policy Characteristics'!$C:$C,0))),"",INDEX('Policy Characteristics'!A:A,MATCH($C1152,'Policy Characteristics'!$C:$C,0)))</f>
        <v>Industry</v>
      </c>
      <c r="B1152" s="366" t="str">
        <f>IF(ISBLANK(INDEX('Policy Characteristics'!B:B,MATCH($C1152,'Policy Characteristics'!$C:$C,0))),"",INDEX('Policy Characteristics'!B:B,MATCH($C1152,'Policy Characteristics'!$C:$C,0)))</f>
        <v>Hydrogen Combustion</v>
      </c>
      <c r="C1152" s="354" t="str">
        <f t="shared" si="46"/>
        <v>Fraction of Eligible Industrial Energy Use Shifted to Hydrogen</v>
      </c>
      <c r="D1152" s="348" t="s">
        <v>786</v>
      </c>
      <c r="E1152" t="s">
        <v>848</v>
      </c>
      <c r="F1152" t="s">
        <v>787</v>
      </c>
      <c r="G1152" s="253" t="s">
        <v>849</v>
      </c>
      <c r="H1152" s="18">
        <v>2047</v>
      </c>
      <c r="I1152" s="367" t="s">
        <v>680</v>
      </c>
      <c r="J1152" s="368" t="str">
        <f>IF(ISBLANK(INDEX('Policy Characteristics'!D:D,MATCH($C1152,'Policy Characteristics'!$C:$C,0))),"",INDEX('Policy Characteristics'!D:D,MATCH($C1152,'Policy Characteristics'!$C:$C,0)))</f>
        <v>Hydrogen Combustion</v>
      </c>
      <c r="K1152" s="354"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4" t="str">
        <f>IF(ISBLANK(INDEX('Policy Characteristics'!I:I,MATCH($C1152,'Policy Characteristics'!$C:$C,0))),"",INDEX('Policy Characteristics'!I:I,MATCH($C1152,'Policy Characteristics'!$C:$C,0)))</f>
        <v>% of fuel shifted</v>
      </c>
      <c r="P1152" s="354"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4" t="str">
        <f>IF(ISBLANK(INDEX('Policy Characteristics'!K:K,MATCH($C1152,'Policy Characteristics'!$C:$C,0))),"",INDEX('Policy Characteristics'!K:K,MATCH($C1152,'Policy Characteristics'!$C:$C,0)))</f>
        <v>industry-ag-main.html#fuel-switching</v>
      </c>
      <c r="R1152" s="354" t="str">
        <f>IF(ISBLANK(INDEX('Policy Characteristics'!L:L,MATCH($C1152,'Policy Characteristics'!$C:$C,0))),"",INDEX('Policy Characteristics'!L:L,MATCH($C1152,'Policy Characteristics'!$C:$C,0)))</f>
        <v>industry-elec-and-hydrogen.html</v>
      </c>
    </row>
    <row r="1153" spans="1:18" s="345" customFormat="1" ht="20" customHeight="1">
      <c r="A1153" s="354" t="str">
        <f>IF(ISBLANK(INDEX('Policy Characteristics'!A:A,MATCH($C1153,'Policy Characteristics'!$C:$C,0))),"",INDEX('Policy Characteristics'!A:A,MATCH($C1153,'Policy Characteristics'!$C:$C,0)))</f>
        <v>Industry</v>
      </c>
      <c r="B1153" s="366" t="str">
        <f>IF(ISBLANK(INDEX('Policy Characteristics'!B:B,MATCH($C1153,'Policy Characteristics'!$C:$C,0))),"",INDEX('Policy Characteristics'!B:B,MATCH($C1153,'Policy Characteristics'!$C:$C,0)))</f>
        <v>Hydrogen Combustion</v>
      </c>
      <c r="C1153" s="354" t="str">
        <f t="shared" si="46"/>
        <v>Fraction of Eligible Industrial Energy Use Shifted to Hydrogen</v>
      </c>
      <c r="D1153" s="348" t="s">
        <v>786</v>
      </c>
      <c r="E1153" t="s">
        <v>850</v>
      </c>
      <c r="F1153" t="s">
        <v>787</v>
      </c>
      <c r="G1153" s="253" t="s">
        <v>851</v>
      </c>
      <c r="H1153" s="18">
        <v>2048</v>
      </c>
      <c r="I1153" s="367" t="s">
        <v>680</v>
      </c>
      <c r="J1153" s="368" t="str">
        <f>IF(ISBLANK(INDEX('Policy Characteristics'!D:D,MATCH($C1153,'Policy Characteristics'!$C:$C,0))),"",INDEX('Policy Characteristics'!D:D,MATCH($C1153,'Policy Characteristics'!$C:$C,0)))</f>
        <v>Hydrogen Combustion</v>
      </c>
      <c r="K1153" s="354"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4" t="str">
        <f>IF(ISBLANK(INDEX('Policy Characteristics'!I:I,MATCH($C1153,'Policy Characteristics'!$C:$C,0))),"",INDEX('Policy Characteristics'!I:I,MATCH($C1153,'Policy Characteristics'!$C:$C,0)))</f>
        <v>% of fuel shifted</v>
      </c>
      <c r="P1153" s="354"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4" t="str">
        <f>IF(ISBLANK(INDEX('Policy Characteristics'!K:K,MATCH($C1153,'Policy Characteristics'!$C:$C,0))),"",INDEX('Policy Characteristics'!K:K,MATCH($C1153,'Policy Characteristics'!$C:$C,0)))</f>
        <v>industry-ag-main.html#fuel-switching</v>
      </c>
      <c r="R1153" s="354" t="str">
        <f>IF(ISBLANK(INDEX('Policy Characteristics'!L:L,MATCH($C1153,'Policy Characteristics'!$C:$C,0))),"",INDEX('Policy Characteristics'!L:L,MATCH($C1153,'Policy Characteristics'!$C:$C,0)))</f>
        <v>industry-elec-and-hydrogen.html</v>
      </c>
    </row>
    <row r="1154" spans="1:18" s="345" customFormat="1" ht="20" customHeight="1">
      <c r="A1154" s="354" t="str">
        <f>IF(ISBLANK(INDEX('Policy Characteristics'!A:A,MATCH($C1154,'Policy Characteristics'!$C:$C,0))),"",INDEX('Policy Characteristics'!A:A,MATCH($C1154,'Policy Characteristics'!$C:$C,0)))</f>
        <v>Industry</v>
      </c>
      <c r="B1154" s="366" t="str">
        <f>IF(ISBLANK(INDEX('Policy Characteristics'!B:B,MATCH($C1154,'Policy Characteristics'!$C:$C,0))),"",INDEX('Policy Characteristics'!B:B,MATCH($C1154,'Policy Characteristics'!$C:$C,0)))</f>
        <v>Hydrogen Combustion</v>
      </c>
      <c r="C1154" s="354" t="str">
        <f t="shared" si="46"/>
        <v>Fraction of Eligible Industrial Energy Use Shifted to Hydrogen</v>
      </c>
      <c r="D1154" s="348" t="s">
        <v>786</v>
      </c>
      <c r="E1154" t="s">
        <v>852</v>
      </c>
      <c r="F1154" t="s">
        <v>787</v>
      </c>
      <c r="G1154" s="253" t="s">
        <v>852</v>
      </c>
      <c r="H1154" s="18">
        <v>2049</v>
      </c>
      <c r="I1154" s="367" t="s">
        <v>680</v>
      </c>
      <c r="J1154" s="368" t="str">
        <f>IF(ISBLANK(INDEX('Policy Characteristics'!D:D,MATCH($C1154,'Policy Characteristics'!$C:$C,0))),"",INDEX('Policy Characteristics'!D:D,MATCH($C1154,'Policy Characteristics'!$C:$C,0)))</f>
        <v>Hydrogen Combustion</v>
      </c>
      <c r="K1154" s="354"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4" t="str">
        <f>IF(ISBLANK(INDEX('Policy Characteristics'!I:I,MATCH($C1154,'Policy Characteristics'!$C:$C,0))),"",INDEX('Policy Characteristics'!I:I,MATCH($C1154,'Policy Characteristics'!$C:$C,0)))</f>
        <v>% of fuel shifted</v>
      </c>
      <c r="P1154" s="354"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4" t="str">
        <f>IF(ISBLANK(INDEX('Policy Characteristics'!K:K,MATCH($C1154,'Policy Characteristics'!$C:$C,0))),"",INDEX('Policy Characteristics'!K:K,MATCH($C1154,'Policy Characteristics'!$C:$C,0)))</f>
        <v>industry-ag-main.html#fuel-switching</v>
      </c>
      <c r="R1154" s="354" t="str">
        <f>IF(ISBLANK(INDEX('Policy Characteristics'!L:L,MATCH($C1154,'Policy Characteristics'!$C:$C,0))),"",INDEX('Policy Characteristics'!L:L,MATCH($C1154,'Policy Characteristics'!$C:$C,0)))</f>
        <v>industry-elec-and-hydrogen.html</v>
      </c>
    </row>
    <row r="1155" spans="1:18" s="345" customFormat="1" ht="20" customHeight="1">
      <c r="A1155" s="354" t="str">
        <f>IF(ISBLANK(INDEX('Policy Characteristics'!A:A,MATCH($C1155,'Policy Characteristics'!$C:$C,0))),"",INDEX('Policy Characteristics'!A:A,MATCH($C1155,'Policy Characteristics'!$C:$C,0)))</f>
        <v>Industry</v>
      </c>
      <c r="B1155" s="366" t="str">
        <f>IF(ISBLANK(INDEX('Policy Characteristics'!B:B,MATCH($C1155,'Policy Characteristics'!$C:$C,0))),"",INDEX('Policy Characteristics'!B:B,MATCH($C1155,'Policy Characteristics'!$C:$C,0)))</f>
        <v>Hydrogen Combustion</v>
      </c>
      <c r="C1155" s="354" t="str">
        <f t="shared" si="46"/>
        <v>Fraction of Eligible Industrial Energy Use Shifted to Hydrogen</v>
      </c>
      <c r="D1155" s="348" t="s">
        <v>788</v>
      </c>
      <c r="E1155" t="s">
        <v>838</v>
      </c>
      <c r="F1155" t="s">
        <v>789</v>
      </c>
      <c r="G1155" s="253" t="s">
        <v>839</v>
      </c>
      <c r="H1155" s="18">
        <v>2050</v>
      </c>
      <c r="I1155" s="367" t="s">
        <v>670</v>
      </c>
      <c r="J1155" s="368" t="str">
        <f>IF(ISBLANK(INDEX('Policy Characteristics'!D:D,MATCH($C1155,'Policy Characteristics'!$C:$C,0))),"",INDEX('Policy Characteristics'!D:D,MATCH($C1155,'Policy Characteristics'!$C:$C,0)))</f>
        <v>Hydrogen Combustion</v>
      </c>
      <c r="K1155" s="354"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4" t="str">
        <f>IF(ISBLANK(INDEX('Policy Characteristics'!I:I,MATCH($C1155,'Policy Characteristics'!$C:$C,0))),"",INDEX('Policy Characteristics'!I:I,MATCH($C1155,'Policy Characteristics'!$C:$C,0)))</f>
        <v>% of fuel shifted</v>
      </c>
      <c r="P1155" s="354"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4" t="str">
        <f>IF(ISBLANK(INDEX('Policy Characteristics'!K:K,MATCH($C1155,'Policy Characteristics'!$C:$C,0))),"",INDEX('Policy Characteristics'!K:K,MATCH($C1155,'Policy Characteristics'!$C:$C,0)))</f>
        <v>industry-ag-main.html#fuel-switching</v>
      </c>
      <c r="R1155" s="354" t="str">
        <f>IF(ISBLANK(INDEX('Policy Characteristics'!L:L,MATCH($C1155,'Policy Characteristics'!$C:$C,0))),"",INDEX('Policy Characteristics'!L:L,MATCH($C1155,'Policy Characteristics'!$C:$C,0)))</f>
        <v>industry-elec-and-hydrogen.html</v>
      </c>
    </row>
    <row r="1156" spans="1:18" s="345" customFormat="1" ht="20" customHeight="1">
      <c r="A1156" s="354" t="str">
        <f>IF(ISBLANK(INDEX('Policy Characteristics'!A:A,MATCH($C1156,'Policy Characteristics'!$C:$C,0))),"",INDEX('Policy Characteristics'!A:A,MATCH($C1156,'Policy Characteristics'!$C:$C,0)))</f>
        <v>Industry</v>
      </c>
      <c r="B1156" s="366" t="str">
        <f>IF(ISBLANK(INDEX('Policy Characteristics'!B:B,MATCH($C1156,'Policy Characteristics'!$C:$C,0))),"",INDEX('Policy Characteristics'!B:B,MATCH($C1156,'Policy Characteristics'!$C:$C,0)))</f>
        <v>Hydrogen Combustion</v>
      </c>
      <c r="C1156" s="354" t="str">
        <f t="shared" si="46"/>
        <v>Fraction of Eligible Industrial Energy Use Shifted to Hydrogen</v>
      </c>
      <c r="D1156" s="348" t="s">
        <v>788</v>
      </c>
      <c r="E1156" t="s">
        <v>840</v>
      </c>
      <c r="F1156" t="s">
        <v>789</v>
      </c>
      <c r="G1156" s="253" t="s">
        <v>841</v>
      </c>
      <c r="H1156" s="18">
        <v>2051</v>
      </c>
      <c r="I1156" s="367" t="s">
        <v>670</v>
      </c>
      <c r="J1156" s="368" t="str">
        <f>IF(ISBLANK(INDEX('Policy Characteristics'!D:D,MATCH($C1156,'Policy Characteristics'!$C:$C,0))),"",INDEX('Policy Characteristics'!D:D,MATCH($C1156,'Policy Characteristics'!$C:$C,0)))</f>
        <v>Hydrogen Combustion</v>
      </c>
      <c r="K1156" s="354"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4" t="str">
        <f>IF(ISBLANK(INDEX('Policy Characteristics'!I:I,MATCH($C1156,'Policy Characteristics'!$C:$C,0))),"",INDEX('Policy Characteristics'!I:I,MATCH($C1156,'Policy Characteristics'!$C:$C,0)))</f>
        <v>% of fuel shifted</v>
      </c>
      <c r="P1156" s="354"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4" t="str">
        <f>IF(ISBLANK(INDEX('Policy Characteristics'!K:K,MATCH($C1156,'Policy Characteristics'!$C:$C,0))),"",INDEX('Policy Characteristics'!K:K,MATCH($C1156,'Policy Characteristics'!$C:$C,0)))</f>
        <v>industry-ag-main.html#fuel-switching</v>
      </c>
      <c r="R1156" s="354" t="str">
        <f>IF(ISBLANK(INDEX('Policy Characteristics'!L:L,MATCH($C1156,'Policy Characteristics'!$C:$C,0))),"",INDEX('Policy Characteristics'!L:L,MATCH($C1156,'Policy Characteristics'!$C:$C,0)))</f>
        <v>industry-elec-and-hydrogen.html</v>
      </c>
    </row>
    <row r="1157" spans="1:18" s="345" customFormat="1" ht="20" customHeight="1">
      <c r="A1157" s="354" t="str">
        <f>IF(ISBLANK(INDEX('Policy Characteristics'!A:A,MATCH($C1157,'Policy Characteristics'!$C:$C,0))),"",INDEX('Policy Characteristics'!A:A,MATCH($C1157,'Policy Characteristics'!$C:$C,0)))</f>
        <v>Industry</v>
      </c>
      <c r="B1157" s="366" t="str">
        <f>IF(ISBLANK(INDEX('Policy Characteristics'!B:B,MATCH($C1157,'Policy Characteristics'!$C:$C,0))),"",INDEX('Policy Characteristics'!B:B,MATCH($C1157,'Policy Characteristics'!$C:$C,0)))</f>
        <v>Hydrogen Combustion</v>
      </c>
      <c r="C1157" s="354" t="str">
        <f t="shared" si="46"/>
        <v>Fraction of Eligible Industrial Energy Use Shifted to Hydrogen</v>
      </c>
      <c r="D1157" s="348" t="s">
        <v>788</v>
      </c>
      <c r="E1157" t="s">
        <v>842</v>
      </c>
      <c r="F1157" t="s">
        <v>789</v>
      </c>
      <c r="G1157" s="253" t="s">
        <v>843</v>
      </c>
      <c r="H1157" s="18">
        <v>2052</v>
      </c>
      <c r="I1157" s="367" t="s">
        <v>670</v>
      </c>
      <c r="J1157" s="368" t="str">
        <f>IF(ISBLANK(INDEX('Policy Characteristics'!D:D,MATCH($C1157,'Policy Characteristics'!$C:$C,0))),"",INDEX('Policy Characteristics'!D:D,MATCH($C1157,'Policy Characteristics'!$C:$C,0)))</f>
        <v>Hydrogen Combustion</v>
      </c>
      <c r="K1157" s="354"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4" t="str">
        <f>IF(ISBLANK(INDEX('Policy Characteristics'!I:I,MATCH($C1157,'Policy Characteristics'!$C:$C,0))),"",INDEX('Policy Characteristics'!I:I,MATCH($C1157,'Policy Characteristics'!$C:$C,0)))</f>
        <v>% of fuel shifted</v>
      </c>
      <c r="P1157" s="354"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4" t="str">
        <f>IF(ISBLANK(INDEX('Policy Characteristics'!K:K,MATCH($C1157,'Policy Characteristics'!$C:$C,0))),"",INDEX('Policy Characteristics'!K:K,MATCH($C1157,'Policy Characteristics'!$C:$C,0)))</f>
        <v>industry-ag-main.html#fuel-switching</v>
      </c>
      <c r="R1157" s="354" t="str">
        <f>IF(ISBLANK(INDEX('Policy Characteristics'!L:L,MATCH($C1157,'Policy Characteristics'!$C:$C,0))),"",INDEX('Policy Characteristics'!L:L,MATCH($C1157,'Policy Characteristics'!$C:$C,0)))</f>
        <v>industry-elec-and-hydrogen.html</v>
      </c>
    </row>
    <row r="1158" spans="1:18" s="345" customFormat="1" ht="20" customHeight="1">
      <c r="A1158" s="354" t="str">
        <f>IF(ISBLANK(INDEX('Policy Characteristics'!A:A,MATCH($C1158,'Policy Characteristics'!$C:$C,0))),"",INDEX('Policy Characteristics'!A:A,MATCH($C1158,'Policy Characteristics'!$C:$C,0)))</f>
        <v>Industry</v>
      </c>
      <c r="B1158" s="366" t="str">
        <f>IF(ISBLANK(INDEX('Policy Characteristics'!B:B,MATCH($C1158,'Policy Characteristics'!$C:$C,0))),"",INDEX('Policy Characteristics'!B:B,MATCH($C1158,'Policy Characteristics'!$C:$C,0)))</f>
        <v>Hydrogen Combustion</v>
      </c>
      <c r="C1158" s="354" t="str">
        <f t="shared" si="46"/>
        <v>Fraction of Eligible Industrial Energy Use Shifted to Hydrogen</v>
      </c>
      <c r="D1158" s="348" t="s">
        <v>788</v>
      </c>
      <c r="E1158" t="s">
        <v>844</v>
      </c>
      <c r="F1158" t="s">
        <v>789</v>
      </c>
      <c r="G1158" s="253" t="s">
        <v>845</v>
      </c>
      <c r="H1158" s="18">
        <v>2053</v>
      </c>
      <c r="I1158" s="367" t="s">
        <v>670</v>
      </c>
      <c r="J1158" s="368" t="str">
        <f>IF(ISBLANK(INDEX('Policy Characteristics'!D:D,MATCH($C1158,'Policy Characteristics'!$C:$C,0))),"",INDEX('Policy Characteristics'!D:D,MATCH($C1158,'Policy Characteristics'!$C:$C,0)))</f>
        <v>Hydrogen Combustion</v>
      </c>
      <c r="K1158" s="354"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4" t="str">
        <f>IF(ISBLANK(INDEX('Policy Characteristics'!I:I,MATCH($C1158,'Policy Characteristics'!$C:$C,0))),"",INDEX('Policy Characteristics'!I:I,MATCH($C1158,'Policy Characteristics'!$C:$C,0)))</f>
        <v>% of fuel shifted</v>
      </c>
      <c r="P1158" s="354"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4" t="str">
        <f>IF(ISBLANK(INDEX('Policy Characteristics'!K:K,MATCH($C1158,'Policy Characteristics'!$C:$C,0))),"",INDEX('Policy Characteristics'!K:K,MATCH($C1158,'Policy Characteristics'!$C:$C,0)))</f>
        <v>industry-ag-main.html#fuel-switching</v>
      </c>
      <c r="R1158" s="354" t="str">
        <f>IF(ISBLANK(INDEX('Policy Characteristics'!L:L,MATCH($C1158,'Policy Characteristics'!$C:$C,0))),"",INDEX('Policy Characteristics'!L:L,MATCH($C1158,'Policy Characteristics'!$C:$C,0)))</f>
        <v>industry-elec-and-hydrogen.html</v>
      </c>
    </row>
    <row r="1159" spans="1:18" s="345" customFormat="1" ht="20" customHeight="1">
      <c r="A1159" s="354" t="str">
        <f>IF(ISBLANK(INDEX('Policy Characteristics'!A:A,MATCH($C1159,'Policy Characteristics'!$C:$C,0))),"",INDEX('Policy Characteristics'!A:A,MATCH($C1159,'Policy Characteristics'!$C:$C,0)))</f>
        <v>Industry</v>
      </c>
      <c r="B1159" s="366" t="str">
        <f>IF(ISBLANK(INDEX('Policy Characteristics'!B:B,MATCH($C1159,'Policy Characteristics'!$C:$C,0))),"",INDEX('Policy Characteristics'!B:B,MATCH($C1159,'Policy Characteristics'!$C:$C,0)))</f>
        <v>Hydrogen Combustion</v>
      </c>
      <c r="C1159" s="354" t="str">
        <f t="shared" si="46"/>
        <v>Fraction of Eligible Industrial Energy Use Shifted to Hydrogen</v>
      </c>
      <c r="D1159" s="348" t="s">
        <v>788</v>
      </c>
      <c r="E1159" t="s">
        <v>846</v>
      </c>
      <c r="F1159" t="s">
        <v>789</v>
      </c>
      <c r="G1159" s="253" t="s">
        <v>847</v>
      </c>
      <c r="H1159" s="18">
        <v>2054</v>
      </c>
      <c r="I1159" s="367" t="s">
        <v>680</v>
      </c>
      <c r="J1159" s="368" t="str">
        <f>IF(ISBLANK(INDEX('Policy Characteristics'!D:D,MATCH($C1159,'Policy Characteristics'!$C:$C,0))),"",INDEX('Policy Characteristics'!D:D,MATCH($C1159,'Policy Characteristics'!$C:$C,0)))</f>
        <v>Hydrogen Combustion</v>
      </c>
      <c r="K1159" s="354"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4" t="str">
        <f>IF(ISBLANK(INDEX('Policy Characteristics'!I:I,MATCH($C1159,'Policy Characteristics'!$C:$C,0))),"",INDEX('Policy Characteristics'!I:I,MATCH($C1159,'Policy Characteristics'!$C:$C,0)))</f>
        <v>% of fuel shifted</v>
      </c>
      <c r="P1159" s="354"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4" t="str">
        <f>IF(ISBLANK(INDEX('Policy Characteristics'!K:K,MATCH($C1159,'Policy Characteristics'!$C:$C,0))),"",INDEX('Policy Characteristics'!K:K,MATCH($C1159,'Policy Characteristics'!$C:$C,0)))</f>
        <v>industry-ag-main.html#fuel-switching</v>
      </c>
      <c r="R1159" s="354" t="str">
        <f>IF(ISBLANK(INDEX('Policy Characteristics'!L:L,MATCH($C1159,'Policy Characteristics'!$C:$C,0))),"",INDEX('Policy Characteristics'!L:L,MATCH($C1159,'Policy Characteristics'!$C:$C,0)))</f>
        <v>industry-elec-and-hydrogen.html</v>
      </c>
    </row>
    <row r="1160" spans="1:18" s="345" customFormat="1" ht="20" customHeight="1">
      <c r="A1160" s="354" t="str">
        <f>IF(ISBLANK(INDEX('Policy Characteristics'!A:A,MATCH($C1160,'Policy Characteristics'!$C:$C,0))),"",INDEX('Policy Characteristics'!A:A,MATCH($C1160,'Policy Characteristics'!$C:$C,0)))</f>
        <v>Industry</v>
      </c>
      <c r="B1160" s="366" t="str">
        <f>IF(ISBLANK(INDEX('Policy Characteristics'!B:B,MATCH($C1160,'Policy Characteristics'!$C:$C,0))),"",INDEX('Policy Characteristics'!B:B,MATCH($C1160,'Policy Characteristics'!$C:$C,0)))</f>
        <v>Hydrogen Combustion</v>
      </c>
      <c r="C1160" s="354" t="str">
        <f t="shared" si="46"/>
        <v>Fraction of Eligible Industrial Energy Use Shifted to Hydrogen</v>
      </c>
      <c r="D1160" s="348" t="s">
        <v>788</v>
      </c>
      <c r="E1160" t="s">
        <v>848</v>
      </c>
      <c r="F1160" t="s">
        <v>789</v>
      </c>
      <c r="G1160" s="253" t="s">
        <v>849</v>
      </c>
      <c r="H1160" s="18">
        <v>2055</v>
      </c>
      <c r="I1160" s="367" t="s">
        <v>680</v>
      </c>
      <c r="J1160" s="368" t="str">
        <f>IF(ISBLANK(INDEX('Policy Characteristics'!D:D,MATCH($C1160,'Policy Characteristics'!$C:$C,0))),"",INDEX('Policy Characteristics'!D:D,MATCH($C1160,'Policy Characteristics'!$C:$C,0)))</f>
        <v>Hydrogen Combustion</v>
      </c>
      <c r="K1160" s="354"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4" t="str">
        <f>IF(ISBLANK(INDEX('Policy Characteristics'!I:I,MATCH($C1160,'Policy Characteristics'!$C:$C,0))),"",INDEX('Policy Characteristics'!I:I,MATCH($C1160,'Policy Characteristics'!$C:$C,0)))</f>
        <v>% of fuel shifted</v>
      </c>
      <c r="P1160" s="354"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4" t="str">
        <f>IF(ISBLANK(INDEX('Policy Characteristics'!K:K,MATCH($C1160,'Policy Characteristics'!$C:$C,0))),"",INDEX('Policy Characteristics'!K:K,MATCH($C1160,'Policy Characteristics'!$C:$C,0)))</f>
        <v>industry-ag-main.html#fuel-switching</v>
      </c>
      <c r="R1160" s="354" t="str">
        <f>IF(ISBLANK(INDEX('Policy Characteristics'!L:L,MATCH($C1160,'Policy Characteristics'!$C:$C,0))),"",INDEX('Policy Characteristics'!L:L,MATCH($C1160,'Policy Characteristics'!$C:$C,0)))</f>
        <v>industry-elec-and-hydrogen.html</v>
      </c>
    </row>
    <row r="1161" spans="1:18" s="345" customFormat="1" ht="20" customHeight="1">
      <c r="A1161" s="354" t="str">
        <f>IF(ISBLANK(INDEX('Policy Characteristics'!A:A,MATCH($C1161,'Policy Characteristics'!$C:$C,0))),"",INDEX('Policy Characteristics'!A:A,MATCH($C1161,'Policy Characteristics'!$C:$C,0)))</f>
        <v>Industry</v>
      </c>
      <c r="B1161" s="366" t="str">
        <f>IF(ISBLANK(INDEX('Policy Characteristics'!B:B,MATCH($C1161,'Policy Characteristics'!$C:$C,0))),"",INDEX('Policy Characteristics'!B:B,MATCH($C1161,'Policy Characteristics'!$C:$C,0)))</f>
        <v>Hydrogen Combustion</v>
      </c>
      <c r="C1161" s="354" t="str">
        <f t="shared" si="46"/>
        <v>Fraction of Eligible Industrial Energy Use Shifted to Hydrogen</v>
      </c>
      <c r="D1161" s="348" t="s">
        <v>788</v>
      </c>
      <c r="E1161" t="s">
        <v>850</v>
      </c>
      <c r="F1161" t="s">
        <v>789</v>
      </c>
      <c r="G1161" s="253" t="s">
        <v>851</v>
      </c>
      <c r="H1161" s="18">
        <v>2056</v>
      </c>
      <c r="I1161" s="367" t="s">
        <v>680</v>
      </c>
      <c r="J1161" s="368" t="str">
        <f>IF(ISBLANK(INDEX('Policy Characteristics'!D:D,MATCH($C1161,'Policy Characteristics'!$C:$C,0))),"",INDEX('Policy Characteristics'!D:D,MATCH($C1161,'Policy Characteristics'!$C:$C,0)))</f>
        <v>Hydrogen Combustion</v>
      </c>
      <c r="K1161" s="354"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4" t="str">
        <f>IF(ISBLANK(INDEX('Policy Characteristics'!I:I,MATCH($C1161,'Policy Characteristics'!$C:$C,0))),"",INDEX('Policy Characteristics'!I:I,MATCH($C1161,'Policy Characteristics'!$C:$C,0)))</f>
        <v>% of fuel shifted</v>
      </c>
      <c r="P1161" s="354"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4" t="str">
        <f>IF(ISBLANK(INDEX('Policy Characteristics'!K:K,MATCH($C1161,'Policy Characteristics'!$C:$C,0))),"",INDEX('Policy Characteristics'!K:K,MATCH($C1161,'Policy Characteristics'!$C:$C,0)))</f>
        <v>industry-ag-main.html#fuel-switching</v>
      </c>
      <c r="R1161" s="354" t="str">
        <f>IF(ISBLANK(INDEX('Policy Characteristics'!L:L,MATCH($C1161,'Policy Characteristics'!$C:$C,0))),"",INDEX('Policy Characteristics'!L:L,MATCH($C1161,'Policy Characteristics'!$C:$C,0)))</f>
        <v>industry-elec-and-hydrogen.html</v>
      </c>
    </row>
    <row r="1162" spans="1:18" s="345" customFormat="1" ht="20" customHeight="1">
      <c r="A1162" s="354" t="str">
        <f>IF(ISBLANK(INDEX('Policy Characteristics'!A:A,MATCH($C1162,'Policy Characteristics'!$C:$C,0))),"",INDEX('Policy Characteristics'!A:A,MATCH($C1162,'Policy Characteristics'!$C:$C,0)))</f>
        <v>Industry</v>
      </c>
      <c r="B1162" s="366" t="str">
        <f>IF(ISBLANK(INDEX('Policy Characteristics'!B:B,MATCH($C1162,'Policy Characteristics'!$C:$C,0))),"",INDEX('Policy Characteristics'!B:B,MATCH($C1162,'Policy Characteristics'!$C:$C,0)))</f>
        <v>Hydrogen Combustion</v>
      </c>
      <c r="C1162" s="354" t="str">
        <f t="shared" si="46"/>
        <v>Fraction of Eligible Industrial Energy Use Shifted to Hydrogen</v>
      </c>
      <c r="D1162" s="348" t="s">
        <v>788</v>
      </c>
      <c r="E1162" t="s">
        <v>852</v>
      </c>
      <c r="F1162" t="s">
        <v>789</v>
      </c>
      <c r="G1162" s="253" t="s">
        <v>852</v>
      </c>
      <c r="H1162" s="18">
        <v>2057</v>
      </c>
      <c r="I1162" s="367" t="s">
        <v>680</v>
      </c>
      <c r="J1162" s="368" t="str">
        <f>IF(ISBLANK(INDEX('Policy Characteristics'!D:D,MATCH($C1162,'Policy Characteristics'!$C:$C,0))),"",INDEX('Policy Characteristics'!D:D,MATCH($C1162,'Policy Characteristics'!$C:$C,0)))</f>
        <v>Hydrogen Combustion</v>
      </c>
      <c r="K1162" s="354"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4" t="str">
        <f>IF(ISBLANK(INDEX('Policy Characteristics'!I:I,MATCH($C1162,'Policy Characteristics'!$C:$C,0))),"",INDEX('Policy Characteristics'!I:I,MATCH($C1162,'Policy Characteristics'!$C:$C,0)))</f>
        <v>% of fuel shifted</v>
      </c>
      <c r="P1162" s="354"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4" t="str">
        <f>IF(ISBLANK(INDEX('Policy Characteristics'!K:K,MATCH($C1162,'Policy Characteristics'!$C:$C,0))),"",INDEX('Policy Characteristics'!K:K,MATCH($C1162,'Policy Characteristics'!$C:$C,0)))</f>
        <v>industry-ag-main.html#fuel-switching</v>
      </c>
      <c r="R1162" s="354" t="str">
        <f>IF(ISBLANK(INDEX('Policy Characteristics'!L:L,MATCH($C1162,'Policy Characteristics'!$C:$C,0))),"",INDEX('Policy Characteristics'!L:L,MATCH($C1162,'Policy Characteristics'!$C:$C,0)))</f>
        <v>industry-elec-and-hydrogen.html</v>
      </c>
    </row>
    <row r="1163" spans="1:18" s="345" customFormat="1" ht="20" customHeight="1">
      <c r="A1163" s="354" t="str">
        <f>IF(ISBLANK(INDEX('Policy Characteristics'!A:A,MATCH($C1163,'Policy Characteristics'!$C:$C,0))),"",INDEX('Policy Characteristics'!A:A,MATCH($C1163,'Policy Characteristics'!$C:$C,0)))</f>
        <v>Industry</v>
      </c>
      <c r="B1163" s="366" t="str">
        <f>IF(ISBLANK(INDEX('Policy Characteristics'!B:B,MATCH($C1163,'Policy Characteristics'!$C:$C,0))),"",INDEX('Policy Characteristics'!B:B,MATCH($C1163,'Policy Characteristics'!$C:$C,0)))</f>
        <v>Hydrogen Combustion</v>
      </c>
      <c r="C1163" s="354" t="str">
        <f t="shared" si="46"/>
        <v>Fraction of Eligible Industrial Energy Use Shifted to Hydrogen</v>
      </c>
      <c r="D1163" s="348" t="s">
        <v>790</v>
      </c>
      <c r="E1163" t="s">
        <v>838</v>
      </c>
      <c r="F1163" t="s">
        <v>791</v>
      </c>
      <c r="G1163" s="253" t="s">
        <v>839</v>
      </c>
      <c r="H1163" s="18">
        <v>2058</v>
      </c>
      <c r="I1163" s="367" t="s">
        <v>670</v>
      </c>
      <c r="J1163" s="368" t="str">
        <f>IF(ISBLANK(INDEX('Policy Characteristics'!D:D,MATCH($C1163,'Policy Characteristics'!$C:$C,0))),"",INDEX('Policy Characteristics'!D:D,MATCH($C1163,'Policy Characteristics'!$C:$C,0)))</f>
        <v>Hydrogen Combustion</v>
      </c>
      <c r="K1163" s="354"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4" t="str">
        <f>IF(ISBLANK(INDEX('Policy Characteristics'!I:I,MATCH($C1163,'Policy Characteristics'!$C:$C,0))),"",INDEX('Policy Characteristics'!I:I,MATCH($C1163,'Policy Characteristics'!$C:$C,0)))</f>
        <v>% of fuel shifted</v>
      </c>
      <c r="P1163" s="354"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4" t="str">
        <f>IF(ISBLANK(INDEX('Policy Characteristics'!K:K,MATCH($C1163,'Policy Characteristics'!$C:$C,0))),"",INDEX('Policy Characteristics'!K:K,MATCH($C1163,'Policy Characteristics'!$C:$C,0)))</f>
        <v>industry-ag-main.html#fuel-switching</v>
      </c>
      <c r="R1163" s="354" t="str">
        <f>IF(ISBLANK(INDEX('Policy Characteristics'!L:L,MATCH($C1163,'Policy Characteristics'!$C:$C,0))),"",INDEX('Policy Characteristics'!L:L,MATCH($C1163,'Policy Characteristics'!$C:$C,0)))</f>
        <v>industry-elec-and-hydrogen.html</v>
      </c>
    </row>
    <row r="1164" spans="1:18" s="345" customFormat="1" ht="20" customHeight="1">
      <c r="A1164" s="354" t="str">
        <f>IF(ISBLANK(INDEX('Policy Characteristics'!A:A,MATCH($C1164,'Policy Characteristics'!$C:$C,0))),"",INDEX('Policy Characteristics'!A:A,MATCH($C1164,'Policy Characteristics'!$C:$C,0)))</f>
        <v>Industry</v>
      </c>
      <c r="B1164" s="366" t="str">
        <f>IF(ISBLANK(INDEX('Policy Characteristics'!B:B,MATCH($C1164,'Policy Characteristics'!$C:$C,0))),"",INDEX('Policy Characteristics'!B:B,MATCH($C1164,'Policy Characteristics'!$C:$C,0)))</f>
        <v>Hydrogen Combustion</v>
      </c>
      <c r="C1164" s="354" t="str">
        <f t="shared" si="46"/>
        <v>Fraction of Eligible Industrial Energy Use Shifted to Hydrogen</v>
      </c>
      <c r="D1164" s="348" t="s">
        <v>790</v>
      </c>
      <c r="E1164" t="s">
        <v>840</v>
      </c>
      <c r="F1164" t="s">
        <v>791</v>
      </c>
      <c r="G1164" s="253" t="s">
        <v>841</v>
      </c>
      <c r="H1164" s="18">
        <v>2059</v>
      </c>
      <c r="I1164" s="367" t="s">
        <v>670</v>
      </c>
      <c r="J1164" s="368" t="str">
        <f>IF(ISBLANK(INDEX('Policy Characteristics'!D:D,MATCH($C1164,'Policy Characteristics'!$C:$C,0))),"",INDEX('Policy Characteristics'!D:D,MATCH($C1164,'Policy Characteristics'!$C:$C,0)))</f>
        <v>Hydrogen Combustion</v>
      </c>
      <c r="K1164" s="354"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4" t="str">
        <f>IF(ISBLANK(INDEX('Policy Characteristics'!I:I,MATCH($C1164,'Policy Characteristics'!$C:$C,0))),"",INDEX('Policy Characteristics'!I:I,MATCH($C1164,'Policy Characteristics'!$C:$C,0)))</f>
        <v>% of fuel shifted</v>
      </c>
      <c r="P1164" s="354"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4" t="str">
        <f>IF(ISBLANK(INDEX('Policy Characteristics'!K:K,MATCH($C1164,'Policy Characteristics'!$C:$C,0))),"",INDEX('Policy Characteristics'!K:K,MATCH($C1164,'Policy Characteristics'!$C:$C,0)))</f>
        <v>industry-ag-main.html#fuel-switching</v>
      </c>
      <c r="R1164" s="354" t="str">
        <f>IF(ISBLANK(INDEX('Policy Characteristics'!L:L,MATCH($C1164,'Policy Characteristics'!$C:$C,0))),"",INDEX('Policy Characteristics'!L:L,MATCH($C1164,'Policy Characteristics'!$C:$C,0)))</f>
        <v>industry-elec-and-hydrogen.html</v>
      </c>
    </row>
    <row r="1165" spans="1:18" s="345" customFormat="1" ht="20" customHeight="1">
      <c r="A1165" s="354" t="str">
        <f>IF(ISBLANK(INDEX('Policy Characteristics'!A:A,MATCH($C1165,'Policy Characteristics'!$C:$C,0))),"",INDEX('Policy Characteristics'!A:A,MATCH($C1165,'Policy Characteristics'!$C:$C,0)))</f>
        <v>Industry</v>
      </c>
      <c r="B1165" s="366" t="str">
        <f>IF(ISBLANK(INDEX('Policy Characteristics'!B:B,MATCH($C1165,'Policy Characteristics'!$C:$C,0))),"",INDEX('Policy Characteristics'!B:B,MATCH($C1165,'Policy Characteristics'!$C:$C,0)))</f>
        <v>Hydrogen Combustion</v>
      </c>
      <c r="C1165" s="354" t="str">
        <f t="shared" si="46"/>
        <v>Fraction of Eligible Industrial Energy Use Shifted to Hydrogen</v>
      </c>
      <c r="D1165" s="348" t="s">
        <v>790</v>
      </c>
      <c r="E1165" t="s">
        <v>842</v>
      </c>
      <c r="F1165" t="s">
        <v>791</v>
      </c>
      <c r="G1165" s="253" t="s">
        <v>843</v>
      </c>
      <c r="H1165" s="18">
        <v>2060</v>
      </c>
      <c r="I1165" s="367" t="s">
        <v>680</v>
      </c>
      <c r="J1165" s="368" t="str">
        <f>IF(ISBLANK(INDEX('Policy Characteristics'!D:D,MATCH($C1165,'Policy Characteristics'!$C:$C,0))),"",INDEX('Policy Characteristics'!D:D,MATCH($C1165,'Policy Characteristics'!$C:$C,0)))</f>
        <v>Hydrogen Combustion</v>
      </c>
      <c r="K1165" s="354"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4" t="str">
        <f>IF(ISBLANK(INDEX('Policy Characteristics'!I:I,MATCH($C1165,'Policy Characteristics'!$C:$C,0))),"",INDEX('Policy Characteristics'!I:I,MATCH($C1165,'Policy Characteristics'!$C:$C,0)))</f>
        <v>% of fuel shifted</v>
      </c>
      <c r="P1165" s="354"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4" t="str">
        <f>IF(ISBLANK(INDEX('Policy Characteristics'!K:K,MATCH($C1165,'Policy Characteristics'!$C:$C,0))),"",INDEX('Policy Characteristics'!K:K,MATCH($C1165,'Policy Characteristics'!$C:$C,0)))</f>
        <v>industry-ag-main.html#fuel-switching</v>
      </c>
      <c r="R1165" s="354" t="str">
        <f>IF(ISBLANK(INDEX('Policy Characteristics'!L:L,MATCH($C1165,'Policy Characteristics'!$C:$C,0))),"",INDEX('Policy Characteristics'!L:L,MATCH($C1165,'Policy Characteristics'!$C:$C,0)))</f>
        <v>industry-elec-and-hydrogen.html</v>
      </c>
    </row>
    <row r="1166" spans="1:18" s="345" customFormat="1" ht="20" customHeight="1">
      <c r="A1166" s="354" t="str">
        <f>IF(ISBLANK(INDEX('Policy Characteristics'!A:A,MATCH($C1166,'Policy Characteristics'!$C:$C,0))),"",INDEX('Policy Characteristics'!A:A,MATCH($C1166,'Policy Characteristics'!$C:$C,0)))</f>
        <v>Industry</v>
      </c>
      <c r="B1166" s="366" t="str">
        <f>IF(ISBLANK(INDEX('Policy Characteristics'!B:B,MATCH($C1166,'Policy Characteristics'!$C:$C,0))),"",INDEX('Policy Characteristics'!B:B,MATCH($C1166,'Policy Characteristics'!$C:$C,0)))</f>
        <v>Hydrogen Combustion</v>
      </c>
      <c r="C1166" s="354" t="str">
        <f t="shared" si="46"/>
        <v>Fraction of Eligible Industrial Energy Use Shifted to Hydrogen</v>
      </c>
      <c r="D1166" s="348" t="s">
        <v>790</v>
      </c>
      <c r="E1166" t="s">
        <v>844</v>
      </c>
      <c r="F1166" t="s">
        <v>791</v>
      </c>
      <c r="G1166" s="253" t="s">
        <v>845</v>
      </c>
      <c r="H1166" s="18">
        <v>2061</v>
      </c>
      <c r="I1166" s="367" t="s">
        <v>680</v>
      </c>
      <c r="J1166" s="368" t="str">
        <f>IF(ISBLANK(INDEX('Policy Characteristics'!D:D,MATCH($C1166,'Policy Characteristics'!$C:$C,0))),"",INDEX('Policy Characteristics'!D:D,MATCH($C1166,'Policy Characteristics'!$C:$C,0)))</f>
        <v>Hydrogen Combustion</v>
      </c>
      <c r="K1166" s="354"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4" t="str">
        <f>IF(ISBLANK(INDEX('Policy Characteristics'!I:I,MATCH($C1166,'Policy Characteristics'!$C:$C,0))),"",INDEX('Policy Characteristics'!I:I,MATCH($C1166,'Policy Characteristics'!$C:$C,0)))</f>
        <v>% of fuel shifted</v>
      </c>
      <c r="P1166" s="354"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4" t="str">
        <f>IF(ISBLANK(INDEX('Policy Characteristics'!K:K,MATCH($C1166,'Policy Characteristics'!$C:$C,0))),"",INDEX('Policy Characteristics'!K:K,MATCH($C1166,'Policy Characteristics'!$C:$C,0)))</f>
        <v>industry-ag-main.html#fuel-switching</v>
      </c>
      <c r="R1166" s="354" t="str">
        <f>IF(ISBLANK(INDEX('Policy Characteristics'!L:L,MATCH($C1166,'Policy Characteristics'!$C:$C,0))),"",INDEX('Policy Characteristics'!L:L,MATCH($C1166,'Policy Characteristics'!$C:$C,0)))</f>
        <v>industry-elec-and-hydrogen.html</v>
      </c>
    </row>
    <row r="1167" spans="1:18" s="345" customFormat="1" ht="20" customHeight="1">
      <c r="A1167" s="354" t="str">
        <f>IF(ISBLANK(INDEX('Policy Characteristics'!A:A,MATCH($C1167,'Policy Characteristics'!$C:$C,0))),"",INDEX('Policy Characteristics'!A:A,MATCH($C1167,'Policy Characteristics'!$C:$C,0)))</f>
        <v>Industry</v>
      </c>
      <c r="B1167" s="366" t="str">
        <f>IF(ISBLANK(INDEX('Policy Characteristics'!B:B,MATCH($C1167,'Policy Characteristics'!$C:$C,0))),"",INDEX('Policy Characteristics'!B:B,MATCH($C1167,'Policy Characteristics'!$C:$C,0)))</f>
        <v>Hydrogen Combustion</v>
      </c>
      <c r="C1167" s="354" t="str">
        <f t="shared" si="46"/>
        <v>Fraction of Eligible Industrial Energy Use Shifted to Hydrogen</v>
      </c>
      <c r="D1167" s="348" t="s">
        <v>790</v>
      </c>
      <c r="E1167" t="s">
        <v>846</v>
      </c>
      <c r="F1167" t="s">
        <v>791</v>
      </c>
      <c r="G1167" s="253" t="s">
        <v>847</v>
      </c>
      <c r="H1167" s="18">
        <v>2062</v>
      </c>
      <c r="I1167" s="367" t="s">
        <v>680</v>
      </c>
      <c r="J1167" s="368" t="str">
        <f>IF(ISBLANK(INDEX('Policy Characteristics'!D:D,MATCH($C1167,'Policy Characteristics'!$C:$C,0))),"",INDEX('Policy Characteristics'!D:D,MATCH($C1167,'Policy Characteristics'!$C:$C,0)))</f>
        <v>Hydrogen Combustion</v>
      </c>
      <c r="K1167" s="354"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4" t="str">
        <f>IF(ISBLANK(INDEX('Policy Characteristics'!I:I,MATCH($C1167,'Policy Characteristics'!$C:$C,0))),"",INDEX('Policy Characteristics'!I:I,MATCH($C1167,'Policy Characteristics'!$C:$C,0)))</f>
        <v>% of fuel shifted</v>
      </c>
      <c r="P1167" s="354"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4" t="str">
        <f>IF(ISBLANK(INDEX('Policy Characteristics'!K:K,MATCH($C1167,'Policy Characteristics'!$C:$C,0))),"",INDEX('Policy Characteristics'!K:K,MATCH($C1167,'Policy Characteristics'!$C:$C,0)))</f>
        <v>industry-ag-main.html#fuel-switching</v>
      </c>
      <c r="R1167" s="354" t="str">
        <f>IF(ISBLANK(INDEX('Policy Characteristics'!L:L,MATCH($C1167,'Policy Characteristics'!$C:$C,0))),"",INDEX('Policy Characteristics'!L:L,MATCH($C1167,'Policy Characteristics'!$C:$C,0)))</f>
        <v>industry-elec-and-hydrogen.html</v>
      </c>
    </row>
    <row r="1168" spans="1:18" s="345" customFormat="1" ht="20" customHeight="1">
      <c r="A1168" s="354" t="str">
        <f>IF(ISBLANK(INDEX('Policy Characteristics'!A:A,MATCH($C1168,'Policy Characteristics'!$C:$C,0))),"",INDEX('Policy Characteristics'!A:A,MATCH($C1168,'Policy Characteristics'!$C:$C,0)))</f>
        <v>Industry</v>
      </c>
      <c r="B1168" s="366" t="str">
        <f>IF(ISBLANK(INDEX('Policy Characteristics'!B:B,MATCH($C1168,'Policy Characteristics'!$C:$C,0))),"",INDEX('Policy Characteristics'!B:B,MATCH($C1168,'Policy Characteristics'!$C:$C,0)))</f>
        <v>Hydrogen Combustion</v>
      </c>
      <c r="C1168" s="354" t="str">
        <f t="shared" si="46"/>
        <v>Fraction of Eligible Industrial Energy Use Shifted to Hydrogen</v>
      </c>
      <c r="D1168" s="348" t="s">
        <v>790</v>
      </c>
      <c r="E1168" t="s">
        <v>848</v>
      </c>
      <c r="F1168" t="s">
        <v>791</v>
      </c>
      <c r="G1168" s="253" t="s">
        <v>849</v>
      </c>
      <c r="H1168" s="18">
        <v>2063</v>
      </c>
      <c r="I1168" s="367" t="s">
        <v>680</v>
      </c>
      <c r="J1168" s="368" t="str">
        <f>IF(ISBLANK(INDEX('Policy Characteristics'!D:D,MATCH($C1168,'Policy Characteristics'!$C:$C,0))),"",INDEX('Policy Characteristics'!D:D,MATCH($C1168,'Policy Characteristics'!$C:$C,0)))</f>
        <v>Hydrogen Combustion</v>
      </c>
      <c r="K1168" s="354"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4" t="str">
        <f>IF(ISBLANK(INDEX('Policy Characteristics'!I:I,MATCH($C1168,'Policy Characteristics'!$C:$C,0))),"",INDEX('Policy Characteristics'!I:I,MATCH($C1168,'Policy Characteristics'!$C:$C,0)))</f>
        <v>% of fuel shifted</v>
      </c>
      <c r="P1168" s="354"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4" t="str">
        <f>IF(ISBLANK(INDEX('Policy Characteristics'!K:K,MATCH($C1168,'Policy Characteristics'!$C:$C,0))),"",INDEX('Policy Characteristics'!K:K,MATCH($C1168,'Policy Characteristics'!$C:$C,0)))</f>
        <v>industry-ag-main.html#fuel-switching</v>
      </c>
      <c r="R1168" s="354" t="str">
        <f>IF(ISBLANK(INDEX('Policy Characteristics'!L:L,MATCH($C1168,'Policy Characteristics'!$C:$C,0))),"",INDEX('Policy Characteristics'!L:L,MATCH($C1168,'Policy Characteristics'!$C:$C,0)))</f>
        <v>industry-elec-and-hydrogen.html</v>
      </c>
    </row>
    <row r="1169" spans="1:18" s="345" customFormat="1" ht="20" customHeight="1">
      <c r="A1169" s="354" t="str">
        <f>IF(ISBLANK(INDEX('Policy Characteristics'!A:A,MATCH($C1169,'Policy Characteristics'!$C:$C,0))),"",INDEX('Policy Characteristics'!A:A,MATCH($C1169,'Policy Characteristics'!$C:$C,0)))</f>
        <v>Industry</v>
      </c>
      <c r="B1169" s="366" t="str">
        <f>IF(ISBLANK(INDEX('Policy Characteristics'!B:B,MATCH($C1169,'Policy Characteristics'!$C:$C,0))),"",INDEX('Policy Characteristics'!B:B,MATCH($C1169,'Policy Characteristics'!$C:$C,0)))</f>
        <v>Hydrogen Combustion</v>
      </c>
      <c r="C1169" s="354" t="str">
        <f t="shared" si="46"/>
        <v>Fraction of Eligible Industrial Energy Use Shifted to Hydrogen</v>
      </c>
      <c r="D1169" s="348" t="s">
        <v>790</v>
      </c>
      <c r="E1169" t="s">
        <v>850</v>
      </c>
      <c r="F1169" t="s">
        <v>791</v>
      </c>
      <c r="G1169" s="253" t="s">
        <v>851</v>
      </c>
      <c r="H1169" s="18">
        <v>2064</v>
      </c>
      <c r="I1169" s="367" t="s">
        <v>680</v>
      </c>
      <c r="J1169" s="368" t="str">
        <f>IF(ISBLANK(INDEX('Policy Characteristics'!D:D,MATCH($C1169,'Policy Characteristics'!$C:$C,0))),"",INDEX('Policy Characteristics'!D:D,MATCH($C1169,'Policy Characteristics'!$C:$C,0)))</f>
        <v>Hydrogen Combustion</v>
      </c>
      <c r="K1169" s="354"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4" t="str">
        <f>IF(ISBLANK(INDEX('Policy Characteristics'!I:I,MATCH($C1169,'Policy Characteristics'!$C:$C,0))),"",INDEX('Policy Characteristics'!I:I,MATCH($C1169,'Policy Characteristics'!$C:$C,0)))</f>
        <v>% of fuel shifted</v>
      </c>
      <c r="P1169" s="354"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4" t="str">
        <f>IF(ISBLANK(INDEX('Policy Characteristics'!K:K,MATCH($C1169,'Policy Characteristics'!$C:$C,0))),"",INDEX('Policy Characteristics'!K:K,MATCH($C1169,'Policy Characteristics'!$C:$C,0)))</f>
        <v>industry-ag-main.html#fuel-switching</v>
      </c>
      <c r="R1169" s="354" t="str">
        <f>IF(ISBLANK(INDEX('Policy Characteristics'!L:L,MATCH($C1169,'Policy Characteristics'!$C:$C,0))),"",INDEX('Policy Characteristics'!L:L,MATCH($C1169,'Policy Characteristics'!$C:$C,0)))</f>
        <v>industry-elec-and-hydrogen.html</v>
      </c>
    </row>
    <row r="1170" spans="1:18" s="345" customFormat="1" ht="20" customHeight="1">
      <c r="A1170" s="354" t="str">
        <f>IF(ISBLANK(INDEX('Policy Characteristics'!A:A,MATCH($C1170,'Policy Characteristics'!$C:$C,0))),"",INDEX('Policy Characteristics'!A:A,MATCH($C1170,'Policy Characteristics'!$C:$C,0)))</f>
        <v>Industry</v>
      </c>
      <c r="B1170" s="366" t="str">
        <f>IF(ISBLANK(INDEX('Policy Characteristics'!B:B,MATCH($C1170,'Policy Characteristics'!$C:$C,0))),"",INDEX('Policy Characteristics'!B:B,MATCH($C1170,'Policy Characteristics'!$C:$C,0)))</f>
        <v>Hydrogen Combustion</v>
      </c>
      <c r="C1170" s="354" t="str">
        <f t="shared" si="46"/>
        <v>Fraction of Eligible Industrial Energy Use Shifted to Hydrogen</v>
      </c>
      <c r="D1170" s="348" t="s">
        <v>790</v>
      </c>
      <c r="E1170" t="s">
        <v>852</v>
      </c>
      <c r="F1170" t="s">
        <v>791</v>
      </c>
      <c r="G1170" s="253" t="s">
        <v>852</v>
      </c>
      <c r="H1170" s="18">
        <v>2065</v>
      </c>
      <c r="I1170" s="367" t="s">
        <v>680</v>
      </c>
      <c r="J1170" s="368" t="str">
        <f>IF(ISBLANK(INDEX('Policy Characteristics'!D:D,MATCH($C1170,'Policy Characteristics'!$C:$C,0))),"",INDEX('Policy Characteristics'!D:D,MATCH($C1170,'Policy Characteristics'!$C:$C,0)))</f>
        <v>Hydrogen Combustion</v>
      </c>
      <c r="K1170" s="354"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4" t="str">
        <f>IF(ISBLANK(INDEX('Policy Characteristics'!I:I,MATCH($C1170,'Policy Characteristics'!$C:$C,0))),"",INDEX('Policy Characteristics'!I:I,MATCH($C1170,'Policy Characteristics'!$C:$C,0)))</f>
        <v>% of fuel shifted</v>
      </c>
      <c r="P1170" s="354"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4" t="str">
        <f>IF(ISBLANK(INDEX('Policy Characteristics'!K:K,MATCH($C1170,'Policy Characteristics'!$C:$C,0))),"",INDEX('Policy Characteristics'!K:K,MATCH($C1170,'Policy Characteristics'!$C:$C,0)))</f>
        <v>industry-ag-main.html#fuel-switching</v>
      </c>
      <c r="R1170" s="354" t="str">
        <f>IF(ISBLANK(INDEX('Policy Characteristics'!L:L,MATCH($C1170,'Policy Characteristics'!$C:$C,0))),"",INDEX('Policy Characteristics'!L:L,MATCH($C1170,'Policy Characteristics'!$C:$C,0)))</f>
        <v>industry-elec-and-hydrogen.html</v>
      </c>
    </row>
    <row r="1171" spans="1:18" s="345" customFormat="1" ht="20" customHeight="1">
      <c r="A1171" s="354" t="str">
        <f>IF(ISBLANK(INDEX('Policy Characteristics'!A:A,MATCH($C1171,'Policy Characteristics'!$C:$C,0))),"",INDEX('Policy Characteristics'!A:A,MATCH($C1171,'Policy Characteristics'!$C:$C,0)))</f>
        <v>Industry</v>
      </c>
      <c r="B1171" s="366" t="str">
        <f>IF(ISBLANK(INDEX('Policy Characteristics'!B:B,MATCH($C1171,'Policy Characteristics'!$C:$C,0))),"",INDEX('Policy Characteristics'!B:B,MATCH($C1171,'Policy Characteristics'!$C:$C,0)))</f>
        <v>Hydrogen Combustion</v>
      </c>
      <c r="C1171" s="354" t="str">
        <f t="shared" si="46"/>
        <v>Fraction of Eligible Industrial Energy Use Shifted to Hydrogen</v>
      </c>
      <c r="D1171" s="348" t="s">
        <v>792</v>
      </c>
      <c r="E1171" t="s">
        <v>838</v>
      </c>
      <c r="F1171" t="s">
        <v>793</v>
      </c>
      <c r="G1171" s="253" t="s">
        <v>839</v>
      </c>
      <c r="H1171" s="18">
        <v>2066</v>
      </c>
      <c r="I1171" s="367" t="s">
        <v>670</v>
      </c>
      <c r="J1171" s="368" t="str">
        <f>IF(ISBLANK(INDEX('Policy Characteristics'!D:D,MATCH($C1171,'Policy Characteristics'!$C:$C,0))),"",INDEX('Policy Characteristics'!D:D,MATCH($C1171,'Policy Characteristics'!$C:$C,0)))</f>
        <v>Hydrogen Combustion</v>
      </c>
      <c r="K1171" s="354"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4" t="str">
        <f>IF(ISBLANK(INDEX('Policy Characteristics'!I:I,MATCH($C1171,'Policy Characteristics'!$C:$C,0))),"",INDEX('Policy Characteristics'!I:I,MATCH($C1171,'Policy Characteristics'!$C:$C,0)))</f>
        <v>% of fuel shifted</v>
      </c>
      <c r="P1171" s="354"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4" t="str">
        <f>IF(ISBLANK(INDEX('Policy Characteristics'!K:K,MATCH($C1171,'Policy Characteristics'!$C:$C,0))),"",INDEX('Policy Characteristics'!K:K,MATCH($C1171,'Policy Characteristics'!$C:$C,0)))</f>
        <v>industry-ag-main.html#fuel-switching</v>
      </c>
      <c r="R1171" s="354" t="str">
        <f>IF(ISBLANK(INDEX('Policy Characteristics'!L:L,MATCH($C1171,'Policy Characteristics'!$C:$C,0))),"",INDEX('Policy Characteristics'!L:L,MATCH($C1171,'Policy Characteristics'!$C:$C,0)))</f>
        <v>industry-elec-and-hydrogen.html</v>
      </c>
    </row>
    <row r="1172" spans="1:18" s="345" customFormat="1" ht="20" customHeight="1">
      <c r="A1172" s="354" t="str">
        <f>IF(ISBLANK(INDEX('Policy Characteristics'!A:A,MATCH($C1172,'Policy Characteristics'!$C:$C,0))),"",INDEX('Policy Characteristics'!A:A,MATCH($C1172,'Policy Characteristics'!$C:$C,0)))</f>
        <v>Industry</v>
      </c>
      <c r="B1172" s="366" t="str">
        <f>IF(ISBLANK(INDEX('Policy Characteristics'!B:B,MATCH($C1172,'Policy Characteristics'!$C:$C,0))),"",INDEX('Policy Characteristics'!B:B,MATCH($C1172,'Policy Characteristics'!$C:$C,0)))</f>
        <v>Hydrogen Combustion</v>
      </c>
      <c r="C1172" s="354" t="str">
        <f t="shared" si="46"/>
        <v>Fraction of Eligible Industrial Energy Use Shifted to Hydrogen</v>
      </c>
      <c r="D1172" s="348" t="s">
        <v>792</v>
      </c>
      <c r="E1172" t="s">
        <v>840</v>
      </c>
      <c r="F1172" t="s">
        <v>793</v>
      </c>
      <c r="G1172" s="253" t="s">
        <v>841</v>
      </c>
      <c r="H1172" s="18">
        <v>2067</v>
      </c>
      <c r="I1172" s="367" t="s">
        <v>670</v>
      </c>
      <c r="J1172" s="368" t="str">
        <f>IF(ISBLANK(INDEX('Policy Characteristics'!D:D,MATCH($C1172,'Policy Characteristics'!$C:$C,0))),"",INDEX('Policy Characteristics'!D:D,MATCH($C1172,'Policy Characteristics'!$C:$C,0)))</f>
        <v>Hydrogen Combustion</v>
      </c>
      <c r="K1172" s="354"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4" t="str">
        <f>IF(ISBLANK(INDEX('Policy Characteristics'!I:I,MATCH($C1172,'Policy Characteristics'!$C:$C,0))),"",INDEX('Policy Characteristics'!I:I,MATCH($C1172,'Policy Characteristics'!$C:$C,0)))</f>
        <v>% of fuel shifted</v>
      </c>
      <c r="P1172" s="354"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4" t="str">
        <f>IF(ISBLANK(INDEX('Policy Characteristics'!K:K,MATCH($C1172,'Policy Characteristics'!$C:$C,0))),"",INDEX('Policy Characteristics'!K:K,MATCH($C1172,'Policy Characteristics'!$C:$C,0)))</f>
        <v>industry-ag-main.html#fuel-switching</v>
      </c>
      <c r="R1172" s="354" t="str">
        <f>IF(ISBLANK(INDEX('Policy Characteristics'!L:L,MATCH($C1172,'Policy Characteristics'!$C:$C,0))),"",INDEX('Policy Characteristics'!L:L,MATCH($C1172,'Policy Characteristics'!$C:$C,0)))</f>
        <v>industry-elec-and-hydrogen.html</v>
      </c>
    </row>
    <row r="1173" spans="1:18" s="345" customFormat="1" ht="20" customHeight="1">
      <c r="A1173" s="354" t="str">
        <f>IF(ISBLANK(INDEX('Policy Characteristics'!A:A,MATCH($C1173,'Policy Characteristics'!$C:$C,0))),"",INDEX('Policy Characteristics'!A:A,MATCH($C1173,'Policy Characteristics'!$C:$C,0)))</f>
        <v>Industry</v>
      </c>
      <c r="B1173" s="366" t="str">
        <f>IF(ISBLANK(INDEX('Policy Characteristics'!B:B,MATCH($C1173,'Policy Characteristics'!$C:$C,0))),"",INDEX('Policy Characteristics'!B:B,MATCH($C1173,'Policy Characteristics'!$C:$C,0)))</f>
        <v>Hydrogen Combustion</v>
      </c>
      <c r="C1173" s="354" t="str">
        <f t="shared" si="46"/>
        <v>Fraction of Eligible Industrial Energy Use Shifted to Hydrogen</v>
      </c>
      <c r="D1173" s="348" t="s">
        <v>792</v>
      </c>
      <c r="E1173" t="s">
        <v>842</v>
      </c>
      <c r="F1173" t="s">
        <v>793</v>
      </c>
      <c r="G1173" s="253" t="s">
        <v>843</v>
      </c>
      <c r="H1173" s="18">
        <v>2068</v>
      </c>
      <c r="I1173" s="367" t="s">
        <v>670</v>
      </c>
      <c r="J1173" s="368" t="str">
        <f>IF(ISBLANK(INDEX('Policy Characteristics'!D:D,MATCH($C1173,'Policy Characteristics'!$C:$C,0))),"",INDEX('Policy Characteristics'!D:D,MATCH($C1173,'Policy Characteristics'!$C:$C,0)))</f>
        <v>Hydrogen Combustion</v>
      </c>
      <c r="K1173" s="354"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4" t="str">
        <f>IF(ISBLANK(INDEX('Policy Characteristics'!I:I,MATCH($C1173,'Policy Characteristics'!$C:$C,0))),"",INDEX('Policy Characteristics'!I:I,MATCH($C1173,'Policy Characteristics'!$C:$C,0)))</f>
        <v>% of fuel shifted</v>
      </c>
      <c r="P1173" s="354"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4" t="str">
        <f>IF(ISBLANK(INDEX('Policy Characteristics'!K:K,MATCH($C1173,'Policy Characteristics'!$C:$C,0))),"",INDEX('Policy Characteristics'!K:K,MATCH($C1173,'Policy Characteristics'!$C:$C,0)))</f>
        <v>industry-ag-main.html#fuel-switching</v>
      </c>
      <c r="R1173" s="354" t="str">
        <f>IF(ISBLANK(INDEX('Policy Characteristics'!L:L,MATCH($C1173,'Policy Characteristics'!$C:$C,0))),"",INDEX('Policy Characteristics'!L:L,MATCH($C1173,'Policy Characteristics'!$C:$C,0)))</f>
        <v>industry-elec-and-hydrogen.html</v>
      </c>
    </row>
    <row r="1174" spans="1:18" s="345" customFormat="1" ht="20" customHeight="1">
      <c r="A1174" s="354" t="str">
        <f>IF(ISBLANK(INDEX('Policy Characteristics'!A:A,MATCH($C1174,'Policy Characteristics'!$C:$C,0))),"",INDEX('Policy Characteristics'!A:A,MATCH($C1174,'Policy Characteristics'!$C:$C,0)))</f>
        <v>Industry</v>
      </c>
      <c r="B1174" s="366" t="str">
        <f>IF(ISBLANK(INDEX('Policy Characteristics'!B:B,MATCH($C1174,'Policy Characteristics'!$C:$C,0))),"",INDEX('Policy Characteristics'!B:B,MATCH($C1174,'Policy Characteristics'!$C:$C,0)))</f>
        <v>Hydrogen Combustion</v>
      </c>
      <c r="C1174" s="354" t="str">
        <f t="shared" si="46"/>
        <v>Fraction of Eligible Industrial Energy Use Shifted to Hydrogen</v>
      </c>
      <c r="D1174" s="348" t="s">
        <v>792</v>
      </c>
      <c r="E1174" t="s">
        <v>844</v>
      </c>
      <c r="F1174" t="s">
        <v>793</v>
      </c>
      <c r="G1174" s="253" t="s">
        <v>845</v>
      </c>
      <c r="H1174" s="18">
        <v>2069</v>
      </c>
      <c r="I1174" s="367" t="s">
        <v>680</v>
      </c>
      <c r="J1174" s="368" t="str">
        <f>IF(ISBLANK(INDEX('Policy Characteristics'!D:D,MATCH($C1174,'Policy Characteristics'!$C:$C,0))),"",INDEX('Policy Characteristics'!D:D,MATCH($C1174,'Policy Characteristics'!$C:$C,0)))</f>
        <v>Hydrogen Combustion</v>
      </c>
      <c r="K1174" s="354"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4" t="str">
        <f>IF(ISBLANK(INDEX('Policy Characteristics'!I:I,MATCH($C1174,'Policy Characteristics'!$C:$C,0))),"",INDEX('Policy Characteristics'!I:I,MATCH($C1174,'Policy Characteristics'!$C:$C,0)))</f>
        <v>% of fuel shifted</v>
      </c>
      <c r="P1174" s="354"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4" t="str">
        <f>IF(ISBLANK(INDEX('Policy Characteristics'!K:K,MATCH($C1174,'Policy Characteristics'!$C:$C,0))),"",INDEX('Policy Characteristics'!K:K,MATCH($C1174,'Policy Characteristics'!$C:$C,0)))</f>
        <v>industry-ag-main.html#fuel-switching</v>
      </c>
      <c r="R1174" s="354" t="str">
        <f>IF(ISBLANK(INDEX('Policy Characteristics'!L:L,MATCH($C1174,'Policy Characteristics'!$C:$C,0))),"",INDEX('Policy Characteristics'!L:L,MATCH($C1174,'Policy Characteristics'!$C:$C,0)))</f>
        <v>industry-elec-and-hydrogen.html</v>
      </c>
    </row>
    <row r="1175" spans="1:18" s="345" customFormat="1" ht="20" customHeight="1">
      <c r="A1175" s="354" t="str">
        <f>IF(ISBLANK(INDEX('Policy Characteristics'!A:A,MATCH($C1175,'Policy Characteristics'!$C:$C,0))),"",INDEX('Policy Characteristics'!A:A,MATCH($C1175,'Policy Characteristics'!$C:$C,0)))</f>
        <v>Industry</v>
      </c>
      <c r="B1175" s="366" t="str">
        <f>IF(ISBLANK(INDEX('Policy Characteristics'!B:B,MATCH($C1175,'Policy Characteristics'!$C:$C,0))),"",INDEX('Policy Characteristics'!B:B,MATCH($C1175,'Policy Characteristics'!$C:$C,0)))</f>
        <v>Hydrogen Combustion</v>
      </c>
      <c r="C1175" s="354" t="str">
        <f t="shared" si="46"/>
        <v>Fraction of Eligible Industrial Energy Use Shifted to Hydrogen</v>
      </c>
      <c r="D1175" s="348" t="s">
        <v>792</v>
      </c>
      <c r="E1175" t="s">
        <v>846</v>
      </c>
      <c r="F1175" t="s">
        <v>793</v>
      </c>
      <c r="G1175" s="253" t="s">
        <v>847</v>
      </c>
      <c r="H1175" s="18">
        <v>2070</v>
      </c>
      <c r="I1175" s="367" t="s">
        <v>670</v>
      </c>
      <c r="J1175" s="368" t="str">
        <f>IF(ISBLANK(INDEX('Policy Characteristics'!D:D,MATCH($C1175,'Policy Characteristics'!$C:$C,0))),"",INDEX('Policy Characteristics'!D:D,MATCH($C1175,'Policy Characteristics'!$C:$C,0)))</f>
        <v>Hydrogen Combustion</v>
      </c>
      <c r="K1175" s="354"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4" t="str">
        <f>IF(ISBLANK(INDEX('Policy Characteristics'!I:I,MATCH($C1175,'Policy Characteristics'!$C:$C,0))),"",INDEX('Policy Characteristics'!I:I,MATCH($C1175,'Policy Characteristics'!$C:$C,0)))</f>
        <v>% of fuel shifted</v>
      </c>
      <c r="P1175" s="354"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4" t="str">
        <f>IF(ISBLANK(INDEX('Policy Characteristics'!K:K,MATCH($C1175,'Policy Characteristics'!$C:$C,0))),"",INDEX('Policy Characteristics'!K:K,MATCH($C1175,'Policy Characteristics'!$C:$C,0)))</f>
        <v>industry-ag-main.html#fuel-switching</v>
      </c>
      <c r="R1175" s="354" t="str">
        <f>IF(ISBLANK(INDEX('Policy Characteristics'!L:L,MATCH($C1175,'Policy Characteristics'!$C:$C,0))),"",INDEX('Policy Characteristics'!L:L,MATCH($C1175,'Policy Characteristics'!$C:$C,0)))</f>
        <v>industry-elec-and-hydrogen.html</v>
      </c>
    </row>
    <row r="1176" spans="1:18" s="345" customFormat="1" ht="20" customHeight="1">
      <c r="A1176" s="354" t="str">
        <f>IF(ISBLANK(INDEX('Policy Characteristics'!A:A,MATCH($C1176,'Policy Characteristics'!$C:$C,0))),"",INDEX('Policy Characteristics'!A:A,MATCH($C1176,'Policy Characteristics'!$C:$C,0)))</f>
        <v>Industry</v>
      </c>
      <c r="B1176" s="366" t="str">
        <f>IF(ISBLANK(INDEX('Policy Characteristics'!B:B,MATCH($C1176,'Policy Characteristics'!$C:$C,0))),"",INDEX('Policy Characteristics'!B:B,MATCH($C1176,'Policy Characteristics'!$C:$C,0)))</f>
        <v>Hydrogen Combustion</v>
      </c>
      <c r="C1176" s="354" t="str">
        <f t="shared" si="46"/>
        <v>Fraction of Eligible Industrial Energy Use Shifted to Hydrogen</v>
      </c>
      <c r="D1176" s="348" t="s">
        <v>792</v>
      </c>
      <c r="E1176" t="s">
        <v>848</v>
      </c>
      <c r="F1176" t="s">
        <v>793</v>
      </c>
      <c r="G1176" s="253" t="s">
        <v>849</v>
      </c>
      <c r="H1176" s="18">
        <v>2071</v>
      </c>
      <c r="I1176" s="367" t="s">
        <v>670</v>
      </c>
      <c r="J1176" s="368" t="str">
        <f>IF(ISBLANK(INDEX('Policy Characteristics'!D:D,MATCH($C1176,'Policy Characteristics'!$C:$C,0))),"",INDEX('Policy Characteristics'!D:D,MATCH($C1176,'Policy Characteristics'!$C:$C,0)))</f>
        <v>Hydrogen Combustion</v>
      </c>
      <c r="K1176" s="354"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4" t="str">
        <f>IF(ISBLANK(INDEX('Policy Characteristics'!I:I,MATCH($C1176,'Policy Characteristics'!$C:$C,0))),"",INDEX('Policy Characteristics'!I:I,MATCH($C1176,'Policy Characteristics'!$C:$C,0)))</f>
        <v>% of fuel shifted</v>
      </c>
      <c r="P1176" s="354"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4" t="str">
        <f>IF(ISBLANK(INDEX('Policy Characteristics'!K:K,MATCH($C1176,'Policy Characteristics'!$C:$C,0))),"",INDEX('Policy Characteristics'!K:K,MATCH($C1176,'Policy Characteristics'!$C:$C,0)))</f>
        <v>industry-ag-main.html#fuel-switching</v>
      </c>
      <c r="R1176" s="354" t="str">
        <f>IF(ISBLANK(INDEX('Policy Characteristics'!L:L,MATCH($C1176,'Policy Characteristics'!$C:$C,0))),"",INDEX('Policy Characteristics'!L:L,MATCH($C1176,'Policy Characteristics'!$C:$C,0)))</f>
        <v>industry-elec-and-hydrogen.html</v>
      </c>
    </row>
    <row r="1177" spans="1:18" s="345" customFormat="1" ht="20" customHeight="1">
      <c r="A1177" s="354" t="str">
        <f>IF(ISBLANK(INDEX('Policy Characteristics'!A:A,MATCH($C1177,'Policy Characteristics'!$C:$C,0))),"",INDEX('Policy Characteristics'!A:A,MATCH($C1177,'Policy Characteristics'!$C:$C,0)))</f>
        <v>Industry</v>
      </c>
      <c r="B1177" s="366" t="str">
        <f>IF(ISBLANK(INDEX('Policy Characteristics'!B:B,MATCH($C1177,'Policy Characteristics'!$C:$C,0))),"",INDEX('Policy Characteristics'!B:B,MATCH($C1177,'Policy Characteristics'!$C:$C,0)))</f>
        <v>Hydrogen Combustion</v>
      </c>
      <c r="C1177" s="354" t="str">
        <f t="shared" si="46"/>
        <v>Fraction of Eligible Industrial Energy Use Shifted to Hydrogen</v>
      </c>
      <c r="D1177" s="348" t="s">
        <v>792</v>
      </c>
      <c r="E1177" t="s">
        <v>850</v>
      </c>
      <c r="F1177" t="s">
        <v>793</v>
      </c>
      <c r="G1177" s="253" t="s">
        <v>851</v>
      </c>
      <c r="H1177" s="18">
        <v>2072</v>
      </c>
      <c r="I1177" s="367" t="s">
        <v>680</v>
      </c>
      <c r="J1177" s="368" t="str">
        <f>IF(ISBLANK(INDEX('Policy Characteristics'!D:D,MATCH($C1177,'Policy Characteristics'!$C:$C,0))),"",INDEX('Policy Characteristics'!D:D,MATCH($C1177,'Policy Characteristics'!$C:$C,0)))</f>
        <v>Hydrogen Combustion</v>
      </c>
      <c r="K1177" s="354"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4" t="str">
        <f>IF(ISBLANK(INDEX('Policy Characteristics'!I:I,MATCH($C1177,'Policy Characteristics'!$C:$C,0))),"",INDEX('Policy Characteristics'!I:I,MATCH($C1177,'Policy Characteristics'!$C:$C,0)))</f>
        <v>% of fuel shifted</v>
      </c>
      <c r="P1177" s="354"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4" t="str">
        <f>IF(ISBLANK(INDEX('Policy Characteristics'!K:K,MATCH($C1177,'Policy Characteristics'!$C:$C,0))),"",INDEX('Policy Characteristics'!K:K,MATCH($C1177,'Policy Characteristics'!$C:$C,0)))</f>
        <v>industry-ag-main.html#fuel-switching</v>
      </c>
      <c r="R1177" s="354" t="str">
        <f>IF(ISBLANK(INDEX('Policy Characteristics'!L:L,MATCH($C1177,'Policy Characteristics'!$C:$C,0))),"",INDEX('Policy Characteristics'!L:L,MATCH($C1177,'Policy Characteristics'!$C:$C,0)))</f>
        <v>industry-elec-and-hydrogen.html</v>
      </c>
    </row>
    <row r="1178" spans="1:18" s="345" customFormat="1" ht="20" customHeight="1">
      <c r="A1178" s="354" t="str">
        <f>IF(ISBLANK(INDEX('Policy Characteristics'!A:A,MATCH($C1178,'Policy Characteristics'!$C:$C,0))),"",INDEX('Policy Characteristics'!A:A,MATCH($C1178,'Policy Characteristics'!$C:$C,0)))</f>
        <v>Industry</v>
      </c>
      <c r="B1178" s="366" t="str">
        <f>IF(ISBLANK(INDEX('Policy Characteristics'!B:B,MATCH($C1178,'Policy Characteristics'!$C:$C,0))),"",INDEX('Policy Characteristics'!B:B,MATCH($C1178,'Policy Characteristics'!$C:$C,0)))</f>
        <v>Hydrogen Combustion</v>
      </c>
      <c r="C1178" s="354" t="str">
        <f t="shared" si="46"/>
        <v>Fraction of Eligible Industrial Energy Use Shifted to Hydrogen</v>
      </c>
      <c r="D1178" s="348" t="s">
        <v>792</v>
      </c>
      <c r="E1178" t="s">
        <v>852</v>
      </c>
      <c r="F1178" t="s">
        <v>793</v>
      </c>
      <c r="G1178" s="253" t="s">
        <v>852</v>
      </c>
      <c r="H1178" s="18">
        <v>2073</v>
      </c>
      <c r="I1178" s="367" t="s">
        <v>670</v>
      </c>
      <c r="J1178" s="368" t="str">
        <f>IF(ISBLANK(INDEX('Policy Characteristics'!D:D,MATCH($C1178,'Policy Characteristics'!$C:$C,0))),"",INDEX('Policy Characteristics'!D:D,MATCH($C1178,'Policy Characteristics'!$C:$C,0)))</f>
        <v>Hydrogen Combustion</v>
      </c>
      <c r="K1178" s="354"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4" t="str">
        <f>IF(ISBLANK(INDEX('Policy Characteristics'!I:I,MATCH($C1178,'Policy Characteristics'!$C:$C,0))),"",INDEX('Policy Characteristics'!I:I,MATCH($C1178,'Policy Characteristics'!$C:$C,0)))</f>
        <v>% of fuel shifted</v>
      </c>
      <c r="P1178" s="354"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4" t="str">
        <f>IF(ISBLANK(INDEX('Policy Characteristics'!K:K,MATCH($C1178,'Policy Characteristics'!$C:$C,0))),"",INDEX('Policy Characteristics'!K:K,MATCH($C1178,'Policy Characteristics'!$C:$C,0)))</f>
        <v>industry-ag-main.html#fuel-switching</v>
      </c>
      <c r="R1178" s="354" t="str">
        <f>IF(ISBLANK(INDEX('Policy Characteristics'!L:L,MATCH($C1178,'Policy Characteristics'!$C:$C,0))),"",INDEX('Policy Characteristics'!L:L,MATCH($C1178,'Policy Characteristics'!$C:$C,0)))</f>
        <v>industry-elec-and-hydrogen.html</v>
      </c>
    </row>
    <row r="1179" spans="1:18" s="345" customFormat="1" ht="20" customHeight="1">
      <c r="A1179" s="354" t="str">
        <f>IF(ISBLANK(INDEX('Policy Characteristics'!A:A,MATCH($C1179,'Policy Characteristics'!$C:$C,0))),"",INDEX('Policy Characteristics'!A:A,MATCH($C1179,'Policy Characteristics'!$C:$C,0)))</f>
        <v>Industry</v>
      </c>
      <c r="B1179" s="366" t="str">
        <f>IF(ISBLANK(INDEX('Policy Characteristics'!B:B,MATCH($C1179,'Policy Characteristics'!$C:$C,0))),"",INDEX('Policy Characteristics'!B:B,MATCH($C1179,'Policy Characteristics'!$C:$C,0)))</f>
        <v>Hydrogen Combustion</v>
      </c>
      <c r="C1179" s="354" t="str">
        <f t="shared" si="46"/>
        <v>Fraction of Eligible Industrial Energy Use Shifted to Hydrogen</v>
      </c>
      <c r="D1179" s="348" t="s">
        <v>794</v>
      </c>
      <c r="E1179" t="s">
        <v>838</v>
      </c>
      <c r="F1179" t="s">
        <v>795</v>
      </c>
      <c r="G1179" s="253" t="s">
        <v>839</v>
      </c>
      <c r="H1179" s="18">
        <v>2074</v>
      </c>
      <c r="I1179" s="367" t="s">
        <v>670</v>
      </c>
      <c r="J1179" s="368" t="str">
        <f>IF(ISBLANK(INDEX('Policy Characteristics'!D:D,MATCH($C1179,'Policy Characteristics'!$C:$C,0))),"",INDEX('Policy Characteristics'!D:D,MATCH($C1179,'Policy Characteristics'!$C:$C,0)))</f>
        <v>Hydrogen Combustion</v>
      </c>
      <c r="K1179" s="354"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4" t="str">
        <f>IF(ISBLANK(INDEX('Policy Characteristics'!I:I,MATCH($C1179,'Policy Characteristics'!$C:$C,0))),"",INDEX('Policy Characteristics'!I:I,MATCH($C1179,'Policy Characteristics'!$C:$C,0)))</f>
        <v>% of fuel shifted</v>
      </c>
      <c r="P1179" s="354"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4" t="str">
        <f>IF(ISBLANK(INDEX('Policy Characteristics'!K:K,MATCH($C1179,'Policy Characteristics'!$C:$C,0))),"",INDEX('Policy Characteristics'!K:K,MATCH($C1179,'Policy Characteristics'!$C:$C,0)))</f>
        <v>industry-ag-main.html#fuel-switching</v>
      </c>
      <c r="R1179" s="354" t="str">
        <f>IF(ISBLANK(INDEX('Policy Characteristics'!L:L,MATCH($C1179,'Policy Characteristics'!$C:$C,0))),"",INDEX('Policy Characteristics'!L:L,MATCH($C1179,'Policy Characteristics'!$C:$C,0)))</f>
        <v>industry-elec-and-hydrogen.html</v>
      </c>
    </row>
    <row r="1180" spans="1:18" s="345" customFormat="1" ht="20" customHeight="1">
      <c r="A1180" s="354" t="str">
        <f>IF(ISBLANK(INDEX('Policy Characteristics'!A:A,MATCH($C1180,'Policy Characteristics'!$C:$C,0))),"",INDEX('Policy Characteristics'!A:A,MATCH($C1180,'Policy Characteristics'!$C:$C,0)))</f>
        <v>Industry</v>
      </c>
      <c r="B1180" s="366" t="str">
        <f>IF(ISBLANK(INDEX('Policy Characteristics'!B:B,MATCH($C1180,'Policy Characteristics'!$C:$C,0))),"",INDEX('Policy Characteristics'!B:B,MATCH($C1180,'Policy Characteristics'!$C:$C,0)))</f>
        <v>Hydrogen Combustion</v>
      </c>
      <c r="C1180" s="354" t="str">
        <f t="shared" si="46"/>
        <v>Fraction of Eligible Industrial Energy Use Shifted to Hydrogen</v>
      </c>
      <c r="D1180" s="348" t="s">
        <v>794</v>
      </c>
      <c r="E1180" t="s">
        <v>840</v>
      </c>
      <c r="F1180" t="s">
        <v>795</v>
      </c>
      <c r="G1180" s="253" t="s">
        <v>841</v>
      </c>
      <c r="H1180" s="18">
        <v>2075</v>
      </c>
      <c r="I1180" s="367" t="s">
        <v>670</v>
      </c>
      <c r="J1180" s="368" t="str">
        <f>IF(ISBLANK(INDEX('Policy Characteristics'!D:D,MATCH($C1180,'Policy Characteristics'!$C:$C,0))),"",INDEX('Policy Characteristics'!D:D,MATCH($C1180,'Policy Characteristics'!$C:$C,0)))</f>
        <v>Hydrogen Combustion</v>
      </c>
      <c r="K1180" s="354"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4" t="str">
        <f>IF(ISBLANK(INDEX('Policy Characteristics'!I:I,MATCH($C1180,'Policy Characteristics'!$C:$C,0))),"",INDEX('Policy Characteristics'!I:I,MATCH($C1180,'Policy Characteristics'!$C:$C,0)))</f>
        <v>% of fuel shifted</v>
      </c>
      <c r="P1180" s="354"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4" t="str">
        <f>IF(ISBLANK(INDEX('Policy Characteristics'!K:K,MATCH($C1180,'Policy Characteristics'!$C:$C,0))),"",INDEX('Policy Characteristics'!K:K,MATCH($C1180,'Policy Characteristics'!$C:$C,0)))</f>
        <v>industry-ag-main.html#fuel-switching</v>
      </c>
      <c r="R1180" s="354" t="str">
        <f>IF(ISBLANK(INDEX('Policy Characteristics'!L:L,MATCH($C1180,'Policy Characteristics'!$C:$C,0))),"",INDEX('Policy Characteristics'!L:L,MATCH($C1180,'Policy Characteristics'!$C:$C,0)))</f>
        <v>industry-elec-and-hydrogen.html</v>
      </c>
    </row>
    <row r="1181" spans="1:18" s="345" customFormat="1" ht="20" customHeight="1">
      <c r="A1181" s="354" t="str">
        <f>IF(ISBLANK(INDEX('Policy Characteristics'!A:A,MATCH($C1181,'Policy Characteristics'!$C:$C,0))),"",INDEX('Policy Characteristics'!A:A,MATCH($C1181,'Policy Characteristics'!$C:$C,0)))</f>
        <v>Industry</v>
      </c>
      <c r="B1181" s="366" t="str">
        <f>IF(ISBLANK(INDEX('Policy Characteristics'!B:B,MATCH($C1181,'Policy Characteristics'!$C:$C,0))),"",INDEX('Policy Characteristics'!B:B,MATCH($C1181,'Policy Characteristics'!$C:$C,0)))</f>
        <v>Hydrogen Combustion</v>
      </c>
      <c r="C1181" s="354" t="str">
        <f t="shared" si="46"/>
        <v>Fraction of Eligible Industrial Energy Use Shifted to Hydrogen</v>
      </c>
      <c r="D1181" s="348" t="s">
        <v>794</v>
      </c>
      <c r="E1181" t="s">
        <v>842</v>
      </c>
      <c r="F1181" t="s">
        <v>795</v>
      </c>
      <c r="G1181" s="253" t="s">
        <v>843</v>
      </c>
      <c r="H1181" s="18">
        <v>2076</v>
      </c>
      <c r="I1181" s="367" t="s">
        <v>670</v>
      </c>
      <c r="J1181" s="368" t="str">
        <f>IF(ISBLANK(INDEX('Policy Characteristics'!D:D,MATCH($C1181,'Policy Characteristics'!$C:$C,0))),"",INDEX('Policy Characteristics'!D:D,MATCH($C1181,'Policy Characteristics'!$C:$C,0)))</f>
        <v>Hydrogen Combustion</v>
      </c>
      <c r="K1181" s="354"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4" t="str">
        <f>IF(ISBLANK(INDEX('Policy Characteristics'!I:I,MATCH($C1181,'Policy Characteristics'!$C:$C,0))),"",INDEX('Policy Characteristics'!I:I,MATCH($C1181,'Policy Characteristics'!$C:$C,0)))</f>
        <v>% of fuel shifted</v>
      </c>
      <c r="P1181" s="354"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4" t="str">
        <f>IF(ISBLANK(INDEX('Policy Characteristics'!K:K,MATCH($C1181,'Policy Characteristics'!$C:$C,0))),"",INDEX('Policy Characteristics'!K:K,MATCH($C1181,'Policy Characteristics'!$C:$C,0)))</f>
        <v>industry-ag-main.html#fuel-switching</v>
      </c>
      <c r="R1181" s="354" t="str">
        <f>IF(ISBLANK(INDEX('Policy Characteristics'!L:L,MATCH($C1181,'Policy Characteristics'!$C:$C,0))),"",INDEX('Policy Characteristics'!L:L,MATCH($C1181,'Policy Characteristics'!$C:$C,0)))</f>
        <v>industry-elec-and-hydrogen.html</v>
      </c>
    </row>
    <row r="1182" spans="1:18" s="345" customFormat="1" ht="20" customHeight="1">
      <c r="A1182" s="354" t="str">
        <f>IF(ISBLANK(INDEX('Policy Characteristics'!A:A,MATCH($C1182,'Policy Characteristics'!$C:$C,0))),"",INDEX('Policy Characteristics'!A:A,MATCH($C1182,'Policy Characteristics'!$C:$C,0)))</f>
        <v>Industry</v>
      </c>
      <c r="B1182" s="366" t="str">
        <f>IF(ISBLANK(INDEX('Policy Characteristics'!B:B,MATCH($C1182,'Policy Characteristics'!$C:$C,0))),"",INDEX('Policy Characteristics'!B:B,MATCH($C1182,'Policy Characteristics'!$C:$C,0)))</f>
        <v>Hydrogen Combustion</v>
      </c>
      <c r="C1182" s="354" t="str">
        <f t="shared" si="46"/>
        <v>Fraction of Eligible Industrial Energy Use Shifted to Hydrogen</v>
      </c>
      <c r="D1182" s="348" t="s">
        <v>794</v>
      </c>
      <c r="E1182" t="s">
        <v>844</v>
      </c>
      <c r="F1182" t="s">
        <v>795</v>
      </c>
      <c r="G1182" s="253" t="s">
        <v>845</v>
      </c>
      <c r="H1182" s="18">
        <v>2077</v>
      </c>
      <c r="I1182" s="367" t="s">
        <v>680</v>
      </c>
      <c r="J1182" s="368" t="str">
        <f>IF(ISBLANK(INDEX('Policy Characteristics'!D:D,MATCH($C1182,'Policy Characteristics'!$C:$C,0))),"",INDEX('Policy Characteristics'!D:D,MATCH($C1182,'Policy Characteristics'!$C:$C,0)))</f>
        <v>Hydrogen Combustion</v>
      </c>
      <c r="K1182" s="354"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4" t="str">
        <f>IF(ISBLANK(INDEX('Policy Characteristics'!I:I,MATCH($C1182,'Policy Characteristics'!$C:$C,0))),"",INDEX('Policy Characteristics'!I:I,MATCH($C1182,'Policy Characteristics'!$C:$C,0)))</f>
        <v>% of fuel shifted</v>
      </c>
      <c r="P1182" s="354"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4" t="str">
        <f>IF(ISBLANK(INDEX('Policy Characteristics'!K:K,MATCH($C1182,'Policy Characteristics'!$C:$C,0))),"",INDEX('Policy Characteristics'!K:K,MATCH($C1182,'Policy Characteristics'!$C:$C,0)))</f>
        <v>industry-ag-main.html#fuel-switching</v>
      </c>
      <c r="R1182" s="354" t="str">
        <f>IF(ISBLANK(INDEX('Policy Characteristics'!L:L,MATCH($C1182,'Policy Characteristics'!$C:$C,0))),"",INDEX('Policy Characteristics'!L:L,MATCH($C1182,'Policy Characteristics'!$C:$C,0)))</f>
        <v>industry-elec-and-hydrogen.html</v>
      </c>
    </row>
    <row r="1183" spans="1:18" s="345" customFormat="1" ht="20" customHeight="1">
      <c r="A1183" s="354" t="str">
        <f>IF(ISBLANK(INDEX('Policy Characteristics'!A:A,MATCH($C1183,'Policy Characteristics'!$C:$C,0))),"",INDEX('Policy Characteristics'!A:A,MATCH($C1183,'Policy Characteristics'!$C:$C,0)))</f>
        <v>Industry</v>
      </c>
      <c r="B1183" s="366" t="str">
        <f>IF(ISBLANK(INDEX('Policy Characteristics'!B:B,MATCH($C1183,'Policy Characteristics'!$C:$C,0))),"",INDEX('Policy Characteristics'!B:B,MATCH($C1183,'Policy Characteristics'!$C:$C,0)))</f>
        <v>Hydrogen Combustion</v>
      </c>
      <c r="C1183" s="354" t="str">
        <f t="shared" si="46"/>
        <v>Fraction of Eligible Industrial Energy Use Shifted to Hydrogen</v>
      </c>
      <c r="D1183" s="348" t="s">
        <v>794</v>
      </c>
      <c r="E1183" t="s">
        <v>846</v>
      </c>
      <c r="F1183" t="s">
        <v>795</v>
      </c>
      <c r="G1183" s="253" t="s">
        <v>847</v>
      </c>
      <c r="H1183" s="18">
        <v>2078</v>
      </c>
      <c r="I1183" s="367" t="s">
        <v>680</v>
      </c>
      <c r="J1183" s="368" t="str">
        <f>IF(ISBLANK(INDEX('Policy Characteristics'!D:D,MATCH($C1183,'Policy Characteristics'!$C:$C,0))),"",INDEX('Policy Characteristics'!D:D,MATCH($C1183,'Policy Characteristics'!$C:$C,0)))</f>
        <v>Hydrogen Combustion</v>
      </c>
      <c r="K1183" s="354"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4" t="str">
        <f>IF(ISBLANK(INDEX('Policy Characteristics'!I:I,MATCH($C1183,'Policy Characteristics'!$C:$C,0))),"",INDEX('Policy Characteristics'!I:I,MATCH($C1183,'Policy Characteristics'!$C:$C,0)))</f>
        <v>% of fuel shifted</v>
      </c>
      <c r="P1183" s="354"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4" t="str">
        <f>IF(ISBLANK(INDEX('Policy Characteristics'!K:K,MATCH($C1183,'Policy Characteristics'!$C:$C,0))),"",INDEX('Policy Characteristics'!K:K,MATCH($C1183,'Policy Characteristics'!$C:$C,0)))</f>
        <v>industry-ag-main.html#fuel-switching</v>
      </c>
      <c r="R1183" s="354" t="str">
        <f>IF(ISBLANK(INDEX('Policy Characteristics'!L:L,MATCH($C1183,'Policy Characteristics'!$C:$C,0))),"",INDEX('Policy Characteristics'!L:L,MATCH($C1183,'Policy Characteristics'!$C:$C,0)))</f>
        <v>industry-elec-and-hydrogen.html</v>
      </c>
    </row>
    <row r="1184" spans="1:18" s="345" customFormat="1" ht="20" customHeight="1">
      <c r="A1184" s="354" t="str">
        <f>IF(ISBLANK(INDEX('Policy Characteristics'!A:A,MATCH($C1184,'Policy Characteristics'!$C:$C,0))),"",INDEX('Policy Characteristics'!A:A,MATCH($C1184,'Policy Characteristics'!$C:$C,0)))</f>
        <v>Industry</v>
      </c>
      <c r="B1184" s="366" t="str">
        <f>IF(ISBLANK(INDEX('Policy Characteristics'!B:B,MATCH($C1184,'Policy Characteristics'!$C:$C,0))),"",INDEX('Policy Characteristics'!B:B,MATCH($C1184,'Policy Characteristics'!$C:$C,0)))</f>
        <v>Hydrogen Combustion</v>
      </c>
      <c r="C1184" s="354" t="str">
        <f t="shared" si="46"/>
        <v>Fraction of Eligible Industrial Energy Use Shifted to Hydrogen</v>
      </c>
      <c r="D1184" s="348" t="s">
        <v>794</v>
      </c>
      <c r="E1184" t="s">
        <v>848</v>
      </c>
      <c r="F1184" t="s">
        <v>795</v>
      </c>
      <c r="G1184" s="253" t="s">
        <v>849</v>
      </c>
      <c r="H1184" s="18">
        <v>2079</v>
      </c>
      <c r="I1184" s="367" t="s">
        <v>670</v>
      </c>
      <c r="J1184" s="368" t="str">
        <f>IF(ISBLANK(INDEX('Policy Characteristics'!D:D,MATCH($C1184,'Policy Characteristics'!$C:$C,0))),"",INDEX('Policy Characteristics'!D:D,MATCH($C1184,'Policy Characteristics'!$C:$C,0)))</f>
        <v>Hydrogen Combustion</v>
      </c>
      <c r="K1184" s="354"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4" t="str">
        <f>IF(ISBLANK(INDEX('Policy Characteristics'!I:I,MATCH($C1184,'Policy Characteristics'!$C:$C,0))),"",INDEX('Policy Characteristics'!I:I,MATCH($C1184,'Policy Characteristics'!$C:$C,0)))</f>
        <v>% of fuel shifted</v>
      </c>
      <c r="P1184" s="354"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4" t="str">
        <f>IF(ISBLANK(INDEX('Policy Characteristics'!K:K,MATCH($C1184,'Policy Characteristics'!$C:$C,0))),"",INDEX('Policy Characteristics'!K:K,MATCH($C1184,'Policy Characteristics'!$C:$C,0)))</f>
        <v>industry-ag-main.html#fuel-switching</v>
      </c>
      <c r="R1184" s="354" t="str">
        <f>IF(ISBLANK(INDEX('Policy Characteristics'!L:L,MATCH($C1184,'Policy Characteristics'!$C:$C,0))),"",INDEX('Policy Characteristics'!L:L,MATCH($C1184,'Policy Characteristics'!$C:$C,0)))</f>
        <v>industry-elec-and-hydrogen.html</v>
      </c>
    </row>
    <row r="1185" spans="1:18" s="345" customFormat="1" ht="20" customHeight="1">
      <c r="A1185" s="354" t="str">
        <f>IF(ISBLANK(INDEX('Policy Characteristics'!A:A,MATCH($C1185,'Policy Characteristics'!$C:$C,0))),"",INDEX('Policy Characteristics'!A:A,MATCH($C1185,'Policy Characteristics'!$C:$C,0)))</f>
        <v>Industry</v>
      </c>
      <c r="B1185" s="366" t="str">
        <f>IF(ISBLANK(INDEX('Policy Characteristics'!B:B,MATCH($C1185,'Policy Characteristics'!$C:$C,0))),"",INDEX('Policy Characteristics'!B:B,MATCH($C1185,'Policy Characteristics'!$C:$C,0)))</f>
        <v>Hydrogen Combustion</v>
      </c>
      <c r="C1185" s="354" t="str">
        <f t="shared" si="46"/>
        <v>Fraction of Eligible Industrial Energy Use Shifted to Hydrogen</v>
      </c>
      <c r="D1185" s="348" t="s">
        <v>794</v>
      </c>
      <c r="E1185" t="s">
        <v>850</v>
      </c>
      <c r="F1185" t="s">
        <v>795</v>
      </c>
      <c r="G1185" s="253" t="s">
        <v>851</v>
      </c>
      <c r="H1185" s="18">
        <v>2080</v>
      </c>
      <c r="I1185" s="367" t="s">
        <v>680</v>
      </c>
      <c r="J1185" s="368" t="str">
        <f>IF(ISBLANK(INDEX('Policy Characteristics'!D:D,MATCH($C1185,'Policy Characteristics'!$C:$C,0))),"",INDEX('Policy Characteristics'!D:D,MATCH($C1185,'Policy Characteristics'!$C:$C,0)))</f>
        <v>Hydrogen Combustion</v>
      </c>
      <c r="K1185" s="354"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4" t="str">
        <f>IF(ISBLANK(INDEX('Policy Characteristics'!I:I,MATCH($C1185,'Policy Characteristics'!$C:$C,0))),"",INDEX('Policy Characteristics'!I:I,MATCH($C1185,'Policy Characteristics'!$C:$C,0)))</f>
        <v>% of fuel shifted</v>
      </c>
      <c r="P1185" s="354"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4" t="str">
        <f>IF(ISBLANK(INDEX('Policy Characteristics'!K:K,MATCH($C1185,'Policy Characteristics'!$C:$C,0))),"",INDEX('Policy Characteristics'!K:K,MATCH($C1185,'Policy Characteristics'!$C:$C,0)))</f>
        <v>industry-ag-main.html#fuel-switching</v>
      </c>
      <c r="R1185" s="354" t="str">
        <f>IF(ISBLANK(INDEX('Policy Characteristics'!L:L,MATCH($C1185,'Policy Characteristics'!$C:$C,0))),"",INDEX('Policy Characteristics'!L:L,MATCH($C1185,'Policy Characteristics'!$C:$C,0)))</f>
        <v>industry-elec-and-hydrogen.html</v>
      </c>
    </row>
    <row r="1186" spans="1:18" s="345" customFormat="1" ht="20" customHeight="1">
      <c r="A1186" s="354" t="str">
        <f>IF(ISBLANK(INDEX('Policy Characteristics'!A:A,MATCH($C1186,'Policy Characteristics'!$C:$C,0))),"",INDEX('Policy Characteristics'!A:A,MATCH($C1186,'Policy Characteristics'!$C:$C,0)))</f>
        <v>Industry</v>
      </c>
      <c r="B1186" s="366" t="str">
        <f>IF(ISBLANK(INDEX('Policy Characteristics'!B:B,MATCH($C1186,'Policy Characteristics'!$C:$C,0))),"",INDEX('Policy Characteristics'!B:B,MATCH($C1186,'Policy Characteristics'!$C:$C,0)))</f>
        <v>Hydrogen Combustion</v>
      </c>
      <c r="C1186" s="354" t="str">
        <f t="shared" si="46"/>
        <v>Fraction of Eligible Industrial Energy Use Shifted to Hydrogen</v>
      </c>
      <c r="D1186" s="348" t="s">
        <v>794</v>
      </c>
      <c r="E1186" t="s">
        <v>852</v>
      </c>
      <c r="F1186" t="s">
        <v>795</v>
      </c>
      <c r="G1186" s="253" t="s">
        <v>852</v>
      </c>
      <c r="H1186" s="18">
        <v>2081</v>
      </c>
      <c r="I1186" s="367" t="s">
        <v>680</v>
      </c>
      <c r="J1186" s="368" t="str">
        <f>IF(ISBLANK(INDEX('Policy Characteristics'!D:D,MATCH($C1186,'Policy Characteristics'!$C:$C,0))),"",INDEX('Policy Characteristics'!D:D,MATCH($C1186,'Policy Characteristics'!$C:$C,0)))</f>
        <v>Hydrogen Combustion</v>
      </c>
      <c r="K1186" s="354"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4" t="str">
        <f>IF(ISBLANK(INDEX('Policy Characteristics'!I:I,MATCH($C1186,'Policy Characteristics'!$C:$C,0))),"",INDEX('Policy Characteristics'!I:I,MATCH($C1186,'Policy Characteristics'!$C:$C,0)))</f>
        <v>% of fuel shifted</v>
      </c>
      <c r="P1186" s="354"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4" t="str">
        <f>IF(ISBLANK(INDEX('Policy Characteristics'!K:K,MATCH($C1186,'Policy Characteristics'!$C:$C,0))),"",INDEX('Policy Characteristics'!K:K,MATCH($C1186,'Policy Characteristics'!$C:$C,0)))</f>
        <v>industry-ag-main.html#fuel-switching</v>
      </c>
      <c r="R1186" s="354" t="str">
        <f>IF(ISBLANK(INDEX('Policy Characteristics'!L:L,MATCH($C1186,'Policy Characteristics'!$C:$C,0))),"",INDEX('Policy Characteristics'!L:L,MATCH($C1186,'Policy Characteristics'!$C:$C,0)))</f>
        <v>industry-elec-and-hydrogen.html</v>
      </c>
    </row>
    <row r="1187" spans="1:18" s="345" customFormat="1" ht="20" customHeight="1">
      <c r="A1187" s="354" t="str">
        <f>IF(ISBLANK(INDEX('Policy Characteristics'!A:A,MATCH($C1187,'Policy Characteristics'!$C:$C,0))),"",INDEX('Policy Characteristics'!A:A,MATCH($C1187,'Policy Characteristics'!$C:$C,0)))</f>
        <v>Industry</v>
      </c>
      <c r="B1187" s="366" t="str">
        <f>IF(ISBLANK(INDEX('Policy Characteristics'!B:B,MATCH($C1187,'Policy Characteristics'!$C:$C,0))),"",INDEX('Policy Characteristics'!B:B,MATCH($C1187,'Policy Characteristics'!$C:$C,0)))</f>
        <v>Hydrogen Combustion</v>
      </c>
      <c r="C1187" s="354" t="str">
        <f t="shared" si="46"/>
        <v>Fraction of Eligible Industrial Energy Use Shifted to Hydrogen</v>
      </c>
      <c r="D1187" s="348" t="s">
        <v>796</v>
      </c>
      <c r="E1187" t="s">
        <v>838</v>
      </c>
      <c r="F1187" t="s">
        <v>797</v>
      </c>
      <c r="G1187" s="253" t="s">
        <v>839</v>
      </c>
      <c r="H1187" s="18">
        <v>2082</v>
      </c>
      <c r="I1187" s="367" t="s">
        <v>670</v>
      </c>
      <c r="J1187" s="368" t="str">
        <f>IF(ISBLANK(INDEX('Policy Characteristics'!D:D,MATCH($C1187,'Policy Characteristics'!$C:$C,0))),"",INDEX('Policy Characteristics'!D:D,MATCH($C1187,'Policy Characteristics'!$C:$C,0)))</f>
        <v>Hydrogen Combustion</v>
      </c>
      <c r="K1187" s="354"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4" t="str">
        <f>IF(ISBLANK(INDEX('Policy Characteristics'!I:I,MATCH($C1187,'Policy Characteristics'!$C:$C,0))),"",INDEX('Policy Characteristics'!I:I,MATCH($C1187,'Policy Characteristics'!$C:$C,0)))</f>
        <v>% of fuel shifted</v>
      </c>
      <c r="P1187" s="354"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4" t="str">
        <f>IF(ISBLANK(INDEX('Policy Characteristics'!K:K,MATCH($C1187,'Policy Characteristics'!$C:$C,0))),"",INDEX('Policy Characteristics'!K:K,MATCH($C1187,'Policy Characteristics'!$C:$C,0)))</f>
        <v>industry-ag-main.html#fuel-switching</v>
      </c>
      <c r="R1187" s="354" t="str">
        <f>IF(ISBLANK(INDEX('Policy Characteristics'!L:L,MATCH($C1187,'Policy Characteristics'!$C:$C,0))),"",INDEX('Policy Characteristics'!L:L,MATCH($C1187,'Policy Characteristics'!$C:$C,0)))</f>
        <v>industry-elec-and-hydrogen.html</v>
      </c>
    </row>
    <row r="1188" spans="1:18" s="345" customFormat="1" ht="20" customHeight="1">
      <c r="A1188" s="354" t="str">
        <f>IF(ISBLANK(INDEX('Policy Characteristics'!A:A,MATCH($C1188,'Policy Characteristics'!$C:$C,0))),"",INDEX('Policy Characteristics'!A:A,MATCH($C1188,'Policy Characteristics'!$C:$C,0)))</f>
        <v>Industry</v>
      </c>
      <c r="B1188" s="366" t="str">
        <f>IF(ISBLANK(INDEX('Policy Characteristics'!B:B,MATCH($C1188,'Policy Characteristics'!$C:$C,0))),"",INDEX('Policy Characteristics'!B:B,MATCH($C1188,'Policy Characteristics'!$C:$C,0)))</f>
        <v>Hydrogen Combustion</v>
      </c>
      <c r="C1188" s="354" t="str">
        <f t="shared" si="46"/>
        <v>Fraction of Eligible Industrial Energy Use Shifted to Hydrogen</v>
      </c>
      <c r="D1188" s="348" t="s">
        <v>796</v>
      </c>
      <c r="E1188" t="s">
        <v>840</v>
      </c>
      <c r="F1188" t="s">
        <v>797</v>
      </c>
      <c r="G1188" s="253" t="s">
        <v>841</v>
      </c>
      <c r="H1188" s="18">
        <v>2083</v>
      </c>
      <c r="I1188" s="367" t="s">
        <v>670</v>
      </c>
      <c r="J1188" s="368" t="str">
        <f>IF(ISBLANK(INDEX('Policy Characteristics'!D:D,MATCH($C1188,'Policy Characteristics'!$C:$C,0))),"",INDEX('Policy Characteristics'!D:D,MATCH($C1188,'Policy Characteristics'!$C:$C,0)))</f>
        <v>Hydrogen Combustion</v>
      </c>
      <c r="K1188" s="354"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4" t="str">
        <f>IF(ISBLANK(INDEX('Policy Characteristics'!I:I,MATCH($C1188,'Policy Characteristics'!$C:$C,0))),"",INDEX('Policy Characteristics'!I:I,MATCH($C1188,'Policy Characteristics'!$C:$C,0)))</f>
        <v>% of fuel shifted</v>
      </c>
      <c r="P1188" s="354"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4" t="str">
        <f>IF(ISBLANK(INDEX('Policy Characteristics'!K:K,MATCH($C1188,'Policy Characteristics'!$C:$C,0))),"",INDEX('Policy Characteristics'!K:K,MATCH($C1188,'Policy Characteristics'!$C:$C,0)))</f>
        <v>industry-ag-main.html#fuel-switching</v>
      </c>
      <c r="R1188" s="354" t="str">
        <f>IF(ISBLANK(INDEX('Policy Characteristics'!L:L,MATCH($C1188,'Policy Characteristics'!$C:$C,0))),"",INDEX('Policy Characteristics'!L:L,MATCH($C1188,'Policy Characteristics'!$C:$C,0)))</f>
        <v>industry-elec-and-hydrogen.html</v>
      </c>
    </row>
    <row r="1189" spans="1:18" s="345" customFormat="1" ht="20" customHeight="1">
      <c r="A1189" s="354" t="str">
        <f>IF(ISBLANK(INDEX('Policy Characteristics'!A:A,MATCH($C1189,'Policy Characteristics'!$C:$C,0))),"",INDEX('Policy Characteristics'!A:A,MATCH($C1189,'Policy Characteristics'!$C:$C,0)))</f>
        <v>Industry</v>
      </c>
      <c r="B1189" s="366" t="str">
        <f>IF(ISBLANK(INDEX('Policy Characteristics'!B:B,MATCH($C1189,'Policy Characteristics'!$C:$C,0))),"",INDEX('Policy Characteristics'!B:B,MATCH($C1189,'Policy Characteristics'!$C:$C,0)))</f>
        <v>Hydrogen Combustion</v>
      </c>
      <c r="C1189" s="354" t="str">
        <f t="shared" si="46"/>
        <v>Fraction of Eligible Industrial Energy Use Shifted to Hydrogen</v>
      </c>
      <c r="D1189" s="348" t="s">
        <v>796</v>
      </c>
      <c r="E1189" t="s">
        <v>842</v>
      </c>
      <c r="F1189" t="s">
        <v>797</v>
      </c>
      <c r="G1189" s="253" t="s">
        <v>843</v>
      </c>
      <c r="H1189" s="18">
        <v>2084</v>
      </c>
      <c r="I1189" s="367" t="s">
        <v>670</v>
      </c>
      <c r="J1189" s="368" t="str">
        <f>IF(ISBLANK(INDEX('Policy Characteristics'!D:D,MATCH($C1189,'Policy Characteristics'!$C:$C,0))),"",INDEX('Policy Characteristics'!D:D,MATCH($C1189,'Policy Characteristics'!$C:$C,0)))</f>
        <v>Hydrogen Combustion</v>
      </c>
      <c r="K1189" s="354"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4" t="str">
        <f>IF(ISBLANK(INDEX('Policy Characteristics'!I:I,MATCH($C1189,'Policy Characteristics'!$C:$C,0))),"",INDEX('Policy Characteristics'!I:I,MATCH($C1189,'Policy Characteristics'!$C:$C,0)))</f>
        <v>% of fuel shifted</v>
      </c>
      <c r="P1189" s="354"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4" t="str">
        <f>IF(ISBLANK(INDEX('Policy Characteristics'!K:K,MATCH($C1189,'Policy Characteristics'!$C:$C,0))),"",INDEX('Policy Characteristics'!K:K,MATCH($C1189,'Policy Characteristics'!$C:$C,0)))</f>
        <v>industry-ag-main.html#fuel-switching</v>
      </c>
      <c r="R1189" s="354" t="str">
        <f>IF(ISBLANK(INDEX('Policy Characteristics'!L:L,MATCH($C1189,'Policy Characteristics'!$C:$C,0))),"",INDEX('Policy Characteristics'!L:L,MATCH($C1189,'Policy Characteristics'!$C:$C,0)))</f>
        <v>industry-elec-and-hydrogen.html</v>
      </c>
    </row>
    <row r="1190" spans="1:18" s="345" customFormat="1" ht="20" customHeight="1">
      <c r="A1190" s="354" t="str">
        <f>IF(ISBLANK(INDEX('Policy Characteristics'!A:A,MATCH($C1190,'Policy Characteristics'!$C:$C,0))),"",INDEX('Policy Characteristics'!A:A,MATCH($C1190,'Policy Characteristics'!$C:$C,0)))</f>
        <v>Industry</v>
      </c>
      <c r="B1190" s="366" t="str">
        <f>IF(ISBLANK(INDEX('Policy Characteristics'!B:B,MATCH($C1190,'Policy Characteristics'!$C:$C,0))),"",INDEX('Policy Characteristics'!B:B,MATCH($C1190,'Policy Characteristics'!$C:$C,0)))</f>
        <v>Hydrogen Combustion</v>
      </c>
      <c r="C1190" s="354" t="str">
        <f t="shared" si="46"/>
        <v>Fraction of Eligible Industrial Energy Use Shifted to Hydrogen</v>
      </c>
      <c r="D1190" s="348" t="s">
        <v>796</v>
      </c>
      <c r="E1190" t="s">
        <v>844</v>
      </c>
      <c r="F1190" t="s">
        <v>797</v>
      </c>
      <c r="G1190" s="253" t="s">
        <v>845</v>
      </c>
      <c r="H1190" s="18">
        <v>2085</v>
      </c>
      <c r="I1190" s="367" t="s">
        <v>680</v>
      </c>
      <c r="J1190" s="368" t="str">
        <f>IF(ISBLANK(INDEX('Policy Characteristics'!D:D,MATCH($C1190,'Policy Characteristics'!$C:$C,0))),"",INDEX('Policy Characteristics'!D:D,MATCH($C1190,'Policy Characteristics'!$C:$C,0)))</f>
        <v>Hydrogen Combustion</v>
      </c>
      <c r="K1190" s="354"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4" t="str">
        <f>IF(ISBLANK(INDEX('Policy Characteristics'!I:I,MATCH($C1190,'Policy Characteristics'!$C:$C,0))),"",INDEX('Policy Characteristics'!I:I,MATCH($C1190,'Policy Characteristics'!$C:$C,0)))</f>
        <v>% of fuel shifted</v>
      </c>
      <c r="P1190" s="354"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4" t="str">
        <f>IF(ISBLANK(INDEX('Policy Characteristics'!K:K,MATCH($C1190,'Policy Characteristics'!$C:$C,0))),"",INDEX('Policy Characteristics'!K:K,MATCH($C1190,'Policy Characteristics'!$C:$C,0)))</f>
        <v>industry-ag-main.html#fuel-switching</v>
      </c>
      <c r="R1190" s="354" t="str">
        <f>IF(ISBLANK(INDEX('Policy Characteristics'!L:L,MATCH($C1190,'Policy Characteristics'!$C:$C,0))),"",INDEX('Policy Characteristics'!L:L,MATCH($C1190,'Policy Characteristics'!$C:$C,0)))</f>
        <v>industry-elec-and-hydrogen.html</v>
      </c>
    </row>
    <row r="1191" spans="1:18" s="345" customFormat="1" ht="20" customHeight="1">
      <c r="A1191" s="354" t="str">
        <f>IF(ISBLANK(INDEX('Policy Characteristics'!A:A,MATCH($C1191,'Policy Characteristics'!$C:$C,0))),"",INDEX('Policy Characteristics'!A:A,MATCH($C1191,'Policy Characteristics'!$C:$C,0)))</f>
        <v>Industry</v>
      </c>
      <c r="B1191" s="366" t="str">
        <f>IF(ISBLANK(INDEX('Policy Characteristics'!B:B,MATCH($C1191,'Policy Characteristics'!$C:$C,0))),"",INDEX('Policy Characteristics'!B:B,MATCH($C1191,'Policy Characteristics'!$C:$C,0)))</f>
        <v>Hydrogen Combustion</v>
      </c>
      <c r="C1191" s="354" t="str">
        <f t="shared" si="46"/>
        <v>Fraction of Eligible Industrial Energy Use Shifted to Hydrogen</v>
      </c>
      <c r="D1191" s="348" t="s">
        <v>796</v>
      </c>
      <c r="E1191" t="s">
        <v>846</v>
      </c>
      <c r="F1191" t="s">
        <v>797</v>
      </c>
      <c r="G1191" s="253" t="s">
        <v>847</v>
      </c>
      <c r="H1191" s="18">
        <v>2086</v>
      </c>
      <c r="I1191" s="367" t="s">
        <v>680</v>
      </c>
      <c r="J1191" s="368" t="str">
        <f>IF(ISBLANK(INDEX('Policy Characteristics'!D:D,MATCH($C1191,'Policy Characteristics'!$C:$C,0))),"",INDEX('Policy Characteristics'!D:D,MATCH($C1191,'Policy Characteristics'!$C:$C,0)))</f>
        <v>Hydrogen Combustion</v>
      </c>
      <c r="K1191" s="354"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4" t="str">
        <f>IF(ISBLANK(INDEX('Policy Characteristics'!I:I,MATCH($C1191,'Policy Characteristics'!$C:$C,0))),"",INDEX('Policy Characteristics'!I:I,MATCH($C1191,'Policy Characteristics'!$C:$C,0)))</f>
        <v>% of fuel shifted</v>
      </c>
      <c r="P1191" s="354"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4" t="str">
        <f>IF(ISBLANK(INDEX('Policy Characteristics'!K:K,MATCH($C1191,'Policy Characteristics'!$C:$C,0))),"",INDEX('Policy Characteristics'!K:K,MATCH($C1191,'Policy Characteristics'!$C:$C,0)))</f>
        <v>industry-ag-main.html#fuel-switching</v>
      </c>
      <c r="R1191" s="354" t="str">
        <f>IF(ISBLANK(INDEX('Policy Characteristics'!L:L,MATCH($C1191,'Policy Characteristics'!$C:$C,0))),"",INDEX('Policy Characteristics'!L:L,MATCH($C1191,'Policy Characteristics'!$C:$C,0)))</f>
        <v>industry-elec-and-hydrogen.html</v>
      </c>
    </row>
    <row r="1192" spans="1:18" s="345" customFormat="1" ht="20" customHeight="1">
      <c r="A1192" s="354" t="str">
        <f>IF(ISBLANK(INDEX('Policy Characteristics'!A:A,MATCH($C1192,'Policy Characteristics'!$C:$C,0))),"",INDEX('Policy Characteristics'!A:A,MATCH($C1192,'Policy Characteristics'!$C:$C,0)))</f>
        <v>Industry</v>
      </c>
      <c r="B1192" s="366" t="str">
        <f>IF(ISBLANK(INDEX('Policy Characteristics'!B:B,MATCH($C1192,'Policy Characteristics'!$C:$C,0))),"",INDEX('Policy Characteristics'!B:B,MATCH($C1192,'Policy Characteristics'!$C:$C,0)))</f>
        <v>Hydrogen Combustion</v>
      </c>
      <c r="C1192" s="354" t="str">
        <f t="shared" si="46"/>
        <v>Fraction of Eligible Industrial Energy Use Shifted to Hydrogen</v>
      </c>
      <c r="D1192" s="348" t="s">
        <v>796</v>
      </c>
      <c r="E1192" t="s">
        <v>848</v>
      </c>
      <c r="F1192" t="s">
        <v>797</v>
      </c>
      <c r="G1192" s="253" t="s">
        <v>849</v>
      </c>
      <c r="H1192" s="18">
        <v>2087</v>
      </c>
      <c r="I1192" s="367" t="s">
        <v>670</v>
      </c>
      <c r="J1192" s="368" t="str">
        <f>IF(ISBLANK(INDEX('Policy Characteristics'!D:D,MATCH($C1192,'Policy Characteristics'!$C:$C,0))),"",INDEX('Policy Characteristics'!D:D,MATCH($C1192,'Policy Characteristics'!$C:$C,0)))</f>
        <v>Hydrogen Combustion</v>
      </c>
      <c r="K1192" s="354"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4" t="str">
        <f>IF(ISBLANK(INDEX('Policy Characteristics'!I:I,MATCH($C1192,'Policy Characteristics'!$C:$C,0))),"",INDEX('Policy Characteristics'!I:I,MATCH($C1192,'Policy Characteristics'!$C:$C,0)))</f>
        <v>% of fuel shifted</v>
      </c>
      <c r="P1192" s="354"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4" t="str">
        <f>IF(ISBLANK(INDEX('Policy Characteristics'!K:K,MATCH($C1192,'Policy Characteristics'!$C:$C,0))),"",INDEX('Policy Characteristics'!K:K,MATCH($C1192,'Policy Characteristics'!$C:$C,0)))</f>
        <v>industry-ag-main.html#fuel-switching</v>
      </c>
      <c r="R1192" s="354" t="str">
        <f>IF(ISBLANK(INDEX('Policy Characteristics'!L:L,MATCH($C1192,'Policy Characteristics'!$C:$C,0))),"",INDEX('Policy Characteristics'!L:L,MATCH($C1192,'Policy Characteristics'!$C:$C,0)))</f>
        <v>industry-elec-and-hydrogen.html</v>
      </c>
    </row>
    <row r="1193" spans="1:18" s="345" customFormat="1" ht="20" customHeight="1">
      <c r="A1193" s="354" t="str">
        <f>IF(ISBLANK(INDEX('Policy Characteristics'!A:A,MATCH($C1193,'Policy Characteristics'!$C:$C,0))),"",INDEX('Policy Characteristics'!A:A,MATCH($C1193,'Policy Characteristics'!$C:$C,0)))</f>
        <v>Industry</v>
      </c>
      <c r="B1193" s="366" t="str">
        <f>IF(ISBLANK(INDEX('Policy Characteristics'!B:B,MATCH($C1193,'Policy Characteristics'!$C:$C,0))),"",INDEX('Policy Characteristics'!B:B,MATCH($C1193,'Policy Characteristics'!$C:$C,0)))</f>
        <v>Hydrogen Combustion</v>
      </c>
      <c r="C1193" s="354" t="str">
        <f t="shared" si="46"/>
        <v>Fraction of Eligible Industrial Energy Use Shifted to Hydrogen</v>
      </c>
      <c r="D1193" s="348" t="s">
        <v>796</v>
      </c>
      <c r="E1193" t="s">
        <v>850</v>
      </c>
      <c r="F1193" t="s">
        <v>797</v>
      </c>
      <c r="G1193" s="253" t="s">
        <v>851</v>
      </c>
      <c r="H1193" s="18">
        <v>2088</v>
      </c>
      <c r="I1193" s="367" t="s">
        <v>680</v>
      </c>
      <c r="J1193" s="368" t="str">
        <f>IF(ISBLANK(INDEX('Policy Characteristics'!D:D,MATCH($C1193,'Policy Characteristics'!$C:$C,0))),"",INDEX('Policy Characteristics'!D:D,MATCH($C1193,'Policy Characteristics'!$C:$C,0)))</f>
        <v>Hydrogen Combustion</v>
      </c>
      <c r="K1193" s="354"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4" t="str">
        <f>IF(ISBLANK(INDEX('Policy Characteristics'!I:I,MATCH($C1193,'Policy Characteristics'!$C:$C,0))),"",INDEX('Policy Characteristics'!I:I,MATCH($C1193,'Policy Characteristics'!$C:$C,0)))</f>
        <v>% of fuel shifted</v>
      </c>
      <c r="P1193" s="354"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4" t="str">
        <f>IF(ISBLANK(INDEX('Policy Characteristics'!K:K,MATCH($C1193,'Policy Characteristics'!$C:$C,0))),"",INDEX('Policy Characteristics'!K:K,MATCH($C1193,'Policy Characteristics'!$C:$C,0)))</f>
        <v>industry-ag-main.html#fuel-switching</v>
      </c>
      <c r="R1193" s="354" t="str">
        <f>IF(ISBLANK(INDEX('Policy Characteristics'!L:L,MATCH($C1193,'Policy Characteristics'!$C:$C,0))),"",INDEX('Policy Characteristics'!L:L,MATCH($C1193,'Policy Characteristics'!$C:$C,0)))</f>
        <v>industry-elec-and-hydrogen.html</v>
      </c>
    </row>
    <row r="1194" spans="1:18" s="345" customFormat="1" ht="20" customHeight="1">
      <c r="A1194" s="354" t="str">
        <f>IF(ISBLANK(INDEX('Policy Characteristics'!A:A,MATCH($C1194,'Policy Characteristics'!$C:$C,0))),"",INDEX('Policy Characteristics'!A:A,MATCH($C1194,'Policy Characteristics'!$C:$C,0)))</f>
        <v>Industry</v>
      </c>
      <c r="B1194" s="366" t="str">
        <f>IF(ISBLANK(INDEX('Policy Characteristics'!B:B,MATCH($C1194,'Policy Characteristics'!$C:$C,0))),"",INDEX('Policy Characteristics'!B:B,MATCH($C1194,'Policy Characteristics'!$C:$C,0)))</f>
        <v>Hydrogen Combustion</v>
      </c>
      <c r="C1194" s="354" t="str">
        <f t="shared" si="46"/>
        <v>Fraction of Eligible Industrial Energy Use Shifted to Hydrogen</v>
      </c>
      <c r="D1194" s="348" t="s">
        <v>796</v>
      </c>
      <c r="E1194" t="s">
        <v>852</v>
      </c>
      <c r="F1194" t="s">
        <v>797</v>
      </c>
      <c r="G1194" s="253" t="s">
        <v>852</v>
      </c>
      <c r="H1194" s="18">
        <v>2089</v>
      </c>
      <c r="I1194" s="367" t="s">
        <v>670</v>
      </c>
      <c r="J1194" s="368" t="str">
        <f>IF(ISBLANK(INDEX('Policy Characteristics'!D:D,MATCH($C1194,'Policy Characteristics'!$C:$C,0))),"",INDEX('Policy Characteristics'!D:D,MATCH($C1194,'Policy Characteristics'!$C:$C,0)))</f>
        <v>Hydrogen Combustion</v>
      </c>
      <c r="K1194" s="354"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4" t="str">
        <f>IF(ISBLANK(INDEX('Policy Characteristics'!I:I,MATCH($C1194,'Policy Characteristics'!$C:$C,0))),"",INDEX('Policy Characteristics'!I:I,MATCH($C1194,'Policy Characteristics'!$C:$C,0)))</f>
        <v>% of fuel shifted</v>
      </c>
      <c r="P1194" s="354"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4" t="str">
        <f>IF(ISBLANK(INDEX('Policy Characteristics'!K:K,MATCH($C1194,'Policy Characteristics'!$C:$C,0))),"",INDEX('Policy Characteristics'!K:K,MATCH($C1194,'Policy Characteristics'!$C:$C,0)))</f>
        <v>industry-ag-main.html#fuel-switching</v>
      </c>
      <c r="R1194" s="354" t="str">
        <f>IF(ISBLANK(INDEX('Policy Characteristics'!L:L,MATCH($C1194,'Policy Characteristics'!$C:$C,0))),"",INDEX('Policy Characteristics'!L:L,MATCH($C1194,'Policy Characteristics'!$C:$C,0)))</f>
        <v>industry-elec-and-hydrogen.html</v>
      </c>
    </row>
    <row r="1195" spans="1:18" s="345" customFormat="1" ht="20" customHeight="1">
      <c r="A1195" s="354" t="str">
        <f>IF(ISBLANK(INDEX('Policy Characteristics'!A:A,MATCH($C1195,'Policy Characteristics'!$C:$C,0))),"",INDEX('Policy Characteristics'!A:A,MATCH($C1195,'Policy Characteristics'!$C:$C,0)))</f>
        <v>Industry</v>
      </c>
      <c r="B1195" s="366" t="str">
        <f>IF(ISBLANK(INDEX('Policy Characteristics'!B:B,MATCH($C1195,'Policy Characteristics'!$C:$C,0))),"",INDEX('Policy Characteristics'!B:B,MATCH($C1195,'Policy Characteristics'!$C:$C,0)))</f>
        <v>Hydrogen Combustion</v>
      </c>
      <c r="C1195" s="354" t="str">
        <f t="shared" si="46"/>
        <v>Fraction of Eligible Industrial Energy Use Shifted to Hydrogen</v>
      </c>
      <c r="D1195" s="348" t="s">
        <v>798</v>
      </c>
      <c r="E1195" t="s">
        <v>838</v>
      </c>
      <c r="F1195" t="s">
        <v>799</v>
      </c>
      <c r="G1195" s="253" t="s">
        <v>839</v>
      </c>
      <c r="H1195" s="18">
        <v>2090</v>
      </c>
      <c r="I1195" s="367" t="s">
        <v>670</v>
      </c>
      <c r="J1195" s="368" t="str">
        <f>IF(ISBLANK(INDEX('Policy Characteristics'!D:D,MATCH($C1195,'Policy Characteristics'!$C:$C,0))),"",INDEX('Policy Characteristics'!D:D,MATCH($C1195,'Policy Characteristics'!$C:$C,0)))</f>
        <v>Hydrogen Combustion</v>
      </c>
      <c r="K1195" s="354"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4" t="str">
        <f>IF(ISBLANK(INDEX('Policy Characteristics'!I:I,MATCH($C1195,'Policy Characteristics'!$C:$C,0))),"",INDEX('Policy Characteristics'!I:I,MATCH($C1195,'Policy Characteristics'!$C:$C,0)))</f>
        <v>% of fuel shifted</v>
      </c>
      <c r="P1195" s="354"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4" t="str">
        <f>IF(ISBLANK(INDEX('Policy Characteristics'!K:K,MATCH($C1195,'Policy Characteristics'!$C:$C,0))),"",INDEX('Policy Characteristics'!K:K,MATCH($C1195,'Policy Characteristics'!$C:$C,0)))</f>
        <v>industry-ag-main.html#fuel-switching</v>
      </c>
      <c r="R1195" s="354" t="str">
        <f>IF(ISBLANK(INDEX('Policy Characteristics'!L:L,MATCH($C1195,'Policy Characteristics'!$C:$C,0))),"",INDEX('Policy Characteristics'!L:L,MATCH($C1195,'Policy Characteristics'!$C:$C,0)))</f>
        <v>industry-elec-and-hydrogen.html</v>
      </c>
    </row>
    <row r="1196" spans="1:18" s="345" customFormat="1" ht="20" customHeight="1">
      <c r="A1196" s="354" t="str">
        <f>IF(ISBLANK(INDEX('Policy Characteristics'!A:A,MATCH($C1196,'Policy Characteristics'!$C:$C,0))),"",INDEX('Policy Characteristics'!A:A,MATCH($C1196,'Policy Characteristics'!$C:$C,0)))</f>
        <v>Industry</v>
      </c>
      <c r="B1196" s="366" t="str">
        <f>IF(ISBLANK(INDEX('Policy Characteristics'!B:B,MATCH($C1196,'Policy Characteristics'!$C:$C,0))),"",INDEX('Policy Characteristics'!B:B,MATCH($C1196,'Policy Characteristics'!$C:$C,0)))</f>
        <v>Hydrogen Combustion</v>
      </c>
      <c r="C1196" s="354" t="str">
        <f t="shared" si="46"/>
        <v>Fraction of Eligible Industrial Energy Use Shifted to Hydrogen</v>
      </c>
      <c r="D1196" s="348" t="s">
        <v>798</v>
      </c>
      <c r="E1196" t="s">
        <v>840</v>
      </c>
      <c r="F1196" t="s">
        <v>799</v>
      </c>
      <c r="G1196" s="253" t="s">
        <v>841</v>
      </c>
      <c r="H1196" s="18">
        <v>2091</v>
      </c>
      <c r="I1196" s="367" t="s">
        <v>670</v>
      </c>
      <c r="J1196" s="368" t="str">
        <f>IF(ISBLANK(INDEX('Policy Characteristics'!D:D,MATCH($C1196,'Policy Characteristics'!$C:$C,0))),"",INDEX('Policy Characteristics'!D:D,MATCH($C1196,'Policy Characteristics'!$C:$C,0)))</f>
        <v>Hydrogen Combustion</v>
      </c>
      <c r="K1196" s="354"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4" t="str">
        <f>IF(ISBLANK(INDEX('Policy Characteristics'!I:I,MATCH($C1196,'Policy Characteristics'!$C:$C,0))),"",INDEX('Policy Characteristics'!I:I,MATCH($C1196,'Policy Characteristics'!$C:$C,0)))</f>
        <v>% of fuel shifted</v>
      </c>
      <c r="P1196" s="354"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4" t="str">
        <f>IF(ISBLANK(INDEX('Policy Characteristics'!K:K,MATCH($C1196,'Policy Characteristics'!$C:$C,0))),"",INDEX('Policy Characteristics'!K:K,MATCH($C1196,'Policy Characteristics'!$C:$C,0)))</f>
        <v>industry-ag-main.html#fuel-switching</v>
      </c>
      <c r="R1196" s="354" t="str">
        <f>IF(ISBLANK(INDEX('Policy Characteristics'!L:L,MATCH($C1196,'Policy Characteristics'!$C:$C,0))),"",INDEX('Policy Characteristics'!L:L,MATCH($C1196,'Policy Characteristics'!$C:$C,0)))</f>
        <v>industry-elec-and-hydrogen.html</v>
      </c>
    </row>
    <row r="1197" spans="1:18" s="345" customFormat="1" ht="20" customHeight="1">
      <c r="A1197" s="354" t="str">
        <f>IF(ISBLANK(INDEX('Policy Characteristics'!A:A,MATCH($C1197,'Policy Characteristics'!$C:$C,0))),"",INDEX('Policy Characteristics'!A:A,MATCH($C1197,'Policy Characteristics'!$C:$C,0)))</f>
        <v>Industry</v>
      </c>
      <c r="B1197" s="366" t="str">
        <f>IF(ISBLANK(INDEX('Policy Characteristics'!B:B,MATCH($C1197,'Policy Characteristics'!$C:$C,0))),"",INDEX('Policy Characteristics'!B:B,MATCH($C1197,'Policy Characteristics'!$C:$C,0)))</f>
        <v>Hydrogen Combustion</v>
      </c>
      <c r="C1197" s="354" t="str">
        <f t="shared" si="46"/>
        <v>Fraction of Eligible Industrial Energy Use Shifted to Hydrogen</v>
      </c>
      <c r="D1197" s="348" t="s">
        <v>798</v>
      </c>
      <c r="E1197" t="s">
        <v>842</v>
      </c>
      <c r="F1197" t="s">
        <v>799</v>
      </c>
      <c r="G1197" s="253" t="s">
        <v>843</v>
      </c>
      <c r="H1197" s="18">
        <v>2092</v>
      </c>
      <c r="I1197" s="367" t="s">
        <v>670</v>
      </c>
      <c r="J1197" s="368" t="str">
        <f>IF(ISBLANK(INDEX('Policy Characteristics'!D:D,MATCH($C1197,'Policy Characteristics'!$C:$C,0))),"",INDEX('Policy Characteristics'!D:D,MATCH($C1197,'Policy Characteristics'!$C:$C,0)))</f>
        <v>Hydrogen Combustion</v>
      </c>
      <c r="K1197" s="354"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4" t="str">
        <f>IF(ISBLANK(INDEX('Policy Characteristics'!I:I,MATCH($C1197,'Policy Characteristics'!$C:$C,0))),"",INDEX('Policy Characteristics'!I:I,MATCH($C1197,'Policy Characteristics'!$C:$C,0)))</f>
        <v>% of fuel shifted</v>
      </c>
      <c r="P1197" s="354"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4" t="str">
        <f>IF(ISBLANK(INDEX('Policy Characteristics'!K:K,MATCH($C1197,'Policy Characteristics'!$C:$C,0))),"",INDEX('Policy Characteristics'!K:K,MATCH($C1197,'Policy Characteristics'!$C:$C,0)))</f>
        <v>industry-ag-main.html#fuel-switching</v>
      </c>
      <c r="R1197" s="354" t="str">
        <f>IF(ISBLANK(INDEX('Policy Characteristics'!L:L,MATCH($C1197,'Policy Characteristics'!$C:$C,0))),"",INDEX('Policy Characteristics'!L:L,MATCH($C1197,'Policy Characteristics'!$C:$C,0)))</f>
        <v>industry-elec-and-hydrogen.html</v>
      </c>
    </row>
    <row r="1198" spans="1:18" s="345" customFormat="1" ht="20" customHeight="1">
      <c r="A1198" s="354" t="str">
        <f>IF(ISBLANK(INDEX('Policy Characteristics'!A:A,MATCH($C1198,'Policy Characteristics'!$C:$C,0))),"",INDEX('Policy Characteristics'!A:A,MATCH($C1198,'Policy Characteristics'!$C:$C,0)))</f>
        <v>Industry</v>
      </c>
      <c r="B1198" s="366" t="str">
        <f>IF(ISBLANK(INDEX('Policy Characteristics'!B:B,MATCH($C1198,'Policy Characteristics'!$C:$C,0))),"",INDEX('Policy Characteristics'!B:B,MATCH($C1198,'Policy Characteristics'!$C:$C,0)))</f>
        <v>Hydrogen Combustion</v>
      </c>
      <c r="C1198" s="354" t="str">
        <f t="shared" si="46"/>
        <v>Fraction of Eligible Industrial Energy Use Shifted to Hydrogen</v>
      </c>
      <c r="D1198" s="348" t="s">
        <v>798</v>
      </c>
      <c r="E1198" t="s">
        <v>844</v>
      </c>
      <c r="F1198" t="s">
        <v>799</v>
      </c>
      <c r="G1198" s="253" t="s">
        <v>845</v>
      </c>
      <c r="H1198" s="18">
        <v>2093</v>
      </c>
      <c r="I1198" s="367" t="s">
        <v>670</v>
      </c>
      <c r="J1198" s="368" t="str">
        <f>IF(ISBLANK(INDEX('Policy Characteristics'!D:D,MATCH($C1198,'Policy Characteristics'!$C:$C,0))),"",INDEX('Policy Characteristics'!D:D,MATCH($C1198,'Policy Characteristics'!$C:$C,0)))</f>
        <v>Hydrogen Combustion</v>
      </c>
      <c r="K1198" s="354"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4" t="str">
        <f>IF(ISBLANK(INDEX('Policy Characteristics'!I:I,MATCH($C1198,'Policy Characteristics'!$C:$C,0))),"",INDEX('Policy Characteristics'!I:I,MATCH($C1198,'Policy Characteristics'!$C:$C,0)))</f>
        <v>% of fuel shifted</v>
      </c>
      <c r="P1198" s="354"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4" t="str">
        <f>IF(ISBLANK(INDEX('Policy Characteristics'!K:K,MATCH($C1198,'Policy Characteristics'!$C:$C,0))),"",INDEX('Policy Characteristics'!K:K,MATCH($C1198,'Policy Characteristics'!$C:$C,0)))</f>
        <v>industry-ag-main.html#fuel-switching</v>
      </c>
      <c r="R1198" s="354" t="str">
        <f>IF(ISBLANK(INDEX('Policy Characteristics'!L:L,MATCH($C1198,'Policy Characteristics'!$C:$C,0))),"",INDEX('Policy Characteristics'!L:L,MATCH($C1198,'Policy Characteristics'!$C:$C,0)))</f>
        <v>industry-elec-and-hydrogen.html</v>
      </c>
    </row>
    <row r="1199" spans="1:18" s="345" customFormat="1" ht="20" customHeight="1">
      <c r="A1199" s="354" t="str">
        <f>IF(ISBLANK(INDEX('Policy Characteristics'!A:A,MATCH($C1199,'Policy Characteristics'!$C:$C,0))),"",INDEX('Policy Characteristics'!A:A,MATCH($C1199,'Policy Characteristics'!$C:$C,0)))</f>
        <v>Industry</v>
      </c>
      <c r="B1199" s="366" t="str">
        <f>IF(ISBLANK(INDEX('Policy Characteristics'!B:B,MATCH($C1199,'Policy Characteristics'!$C:$C,0))),"",INDEX('Policy Characteristics'!B:B,MATCH($C1199,'Policy Characteristics'!$C:$C,0)))</f>
        <v>Hydrogen Combustion</v>
      </c>
      <c r="C1199" s="354" t="str">
        <f t="shared" si="46"/>
        <v>Fraction of Eligible Industrial Energy Use Shifted to Hydrogen</v>
      </c>
      <c r="D1199" s="348" t="s">
        <v>798</v>
      </c>
      <c r="E1199" t="s">
        <v>846</v>
      </c>
      <c r="F1199" t="s">
        <v>799</v>
      </c>
      <c r="G1199" s="253" t="s">
        <v>847</v>
      </c>
      <c r="H1199" s="18">
        <v>2094</v>
      </c>
      <c r="I1199" s="367" t="s">
        <v>680</v>
      </c>
      <c r="J1199" s="368" t="str">
        <f>IF(ISBLANK(INDEX('Policy Characteristics'!D:D,MATCH($C1199,'Policy Characteristics'!$C:$C,0))),"",INDEX('Policy Characteristics'!D:D,MATCH($C1199,'Policy Characteristics'!$C:$C,0)))</f>
        <v>Hydrogen Combustion</v>
      </c>
      <c r="K1199" s="354"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4" t="str">
        <f>IF(ISBLANK(INDEX('Policy Characteristics'!I:I,MATCH($C1199,'Policy Characteristics'!$C:$C,0))),"",INDEX('Policy Characteristics'!I:I,MATCH($C1199,'Policy Characteristics'!$C:$C,0)))</f>
        <v>% of fuel shifted</v>
      </c>
      <c r="P1199" s="354"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4" t="str">
        <f>IF(ISBLANK(INDEX('Policy Characteristics'!K:K,MATCH($C1199,'Policy Characteristics'!$C:$C,0))),"",INDEX('Policy Characteristics'!K:K,MATCH($C1199,'Policy Characteristics'!$C:$C,0)))</f>
        <v>industry-ag-main.html#fuel-switching</v>
      </c>
      <c r="R1199" s="354" t="str">
        <f>IF(ISBLANK(INDEX('Policy Characteristics'!L:L,MATCH($C1199,'Policy Characteristics'!$C:$C,0))),"",INDEX('Policy Characteristics'!L:L,MATCH($C1199,'Policy Characteristics'!$C:$C,0)))</f>
        <v>industry-elec-and-hydrogen.html</v>
      </c>
    </row>
    <row r="1200" spans="1:18" s="345" customFormat="1" ht="20" customHeight="1">
      <c r="A1200" s="354" t="str">
        <f>IF(ISBLANK(INDEX('Policy Characteristics'!A:A,MATCH($C1200,'Policy Characteristics'!$C:$C,0))),"",INDEX('Policy Characteristics'!A:A,MATCH($C1200,'Policy Characteristics'!$C:$C,0)))</f>
        <v>Industry</v>
      </c>
      <c r="B1200" s="366" t="str">
        <f>IF(ISBLANK(INDEX('Policy Characteristics'!B:B,MATCH($C1200,'Policy Characteristics'!$C:$C,0))),"",INDEX('Policy Characteristics'!B:B,MATCH($C1200,'Policy Characteristics'!$C:$C,0)))</f>
        <v>Hydrogen Combustion</v>
      </c>
      <c r="C1200" s="354" t="str">
        <f t="shared" si="46"/>
        <v>Fraction of Eligible Industrial Energy Use Shifted to Hydrogen</v>
      </c>
      <c r="D1200" s="348" t="s">
        <v>798</v>
      </c>
      <c r="E1200" t="s">
        <v>848</v>
      </c>
      <c r="F1200" t="s">
        <v>799</v>
      </c>
      <c r="G1200" s="253" t="s">
        <v>849</v>
      </c>
      <c r="H1200" s="18">
        <v>2095</v>
      </c>
      <c r="I1200" s="367" t="s">
        <v>670</v>
      </c>
      <c r="J1200" s="368" t="str">
        <f>IF(ISBLANK(INDEX('Policy Characteristics'!D:D,MATCH($C1200,'Policy Characteristics'!$C:$C,0))),"",INDEX('Policy Characteristics'!D:D,MATCH($C1200,'Policy Characteristics'!$C:$C,0)))</f>
        <v>Hydrogen Combustion</v>
      </c>
      <c r="K1200" s="354"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4" t="str">
        <f>IF(ISBLANK(INDEX('Policy Characteristics'!I:I,MATCH($C1200,'Policy Characteristics'!$C:$C,0))),"",INDEX('Policy Characteristics'!I:I,MATCH($C1200,'Policy Characteristics'!$C:$C,0)))</f>
        <v>% of fuel shifted</v>
      </c>
      <c r="P1200" s="354"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4" t="str">
        <f>IF(ISBLANK(INDEX('Policy Characteristics'!K:K,MATCH($C1200,'Policy Characteristics'!$C:$C,0))),"",INDEX('Policy Characteristics'!K:K,MATCH($C1200,'Policy Characteristics'!$C:$C,0)))</f>
        <v>industry-ag-main.html#fuel-switching</v>
      </c>
      <c r="R1200" s="354" t="str">
        <f>IF(ISBLANK(INDEX('Policy Characteristics'!L:L,MATCH($C1200,'Policy Characteristics'!$C:$C,0))),"",INDEX('Policy Characteristics'!L:L,MATCH($C1200,'Policy Characteristics'!$C:$C,0)))</f>
        <v>industry-elec-and-hydrogen.html</v>
      </c>
    </row>
    <row r="1201" spans="1:18" s="345" customFormat="1" ht="20" customHeight="1">
      <c r="A1201" s="354" t="str">
        <f>IF(ISBLANK(INDEX('Policy Characteristics'!A:A,MATCH($C1201,'Policy Characteristics'!$C:$C,0))),"",INDEX('Policy Characteristics'!A:A,MATCH($C1201,'Policy Characteristics'!$C:$C,0)))</f>
        <v>Industry</v>
      </c>
      <c r="B1201" s="366" t="str">
        <f>IF(ISBLANK(INDEX('Policy Characteristics'!B:B,MATCH($C1201,'Policy Characteristics'!$C:$C,0))),"",INDEX('Policy Characteristics'!B:B,MATCH($C1201,'Policy Characteristics'!$C:$C,0)))</f>
        <v>Hydrogen Combustion</v>
      </c>
      <c r="C1201" s="354" t="str">
        <f t="shared" si="46"/>
        <v>Fraction of Eligible Industrial Energy Use Shifted to Hydrogen</v>
      </c>
      <c r="D1201" s="348" t="s">
        <v>798</v>
      </c>
      <c r="E1201" t="s">
        <v>850</v>
      </c>
      <c r="F1201" t="s">
        <v>799</v>
      </c>
      <c r="G1201" s="253" t="s">
        <v>851</v>
      </c>
      <c r="H1201" s="18">
        <v>2096</v>
      </c>
      <c r="I1201" s="367" t="s">
        <v>680</v>
      </c>
      <c r="J1201" s="368" t="str">
        <f>IF(ISBLANK(INDEX('Policy Characteristics'!D:D,MATCH($C1201,'Policy Characteristics'!$C:$C,0))),"",INDEX('Policy Characteristics'!D:D,MATCH($C1201,'Policy Characteristics'!$C:$C,0)))</f>
        <v>Hydrogen Combustion</v>
      </c>
      <c r="K1201" s="354"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4" t="str">
        <f>IF(ISBLANK(INDEX('Policy Characteristics'!I:I,MATCH($C1201,'Policy Characteristics'!$C:$C,0))),"",INDEX('Policy Characteristics'!I:I,MATCH($C1201,'Policy Characteristics'!$C:$C,0)))</f>
        <v>% of fuel shifted</v>
      </c>
      <c r="P1201" s="354"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4" t="str">
        <f>IF(ISBLANK(INDEX('Policy Characteristics'!K:K,MATCH($C1201,'Policy Characteristics'!$C:$C,0))),"",INDEX('Policy Characteristics'!K:K,MATCH($C1201,'Policy Characteristics'!$C:$C,0)))</f>
        <v>industry-ag-main.html#fuel-switching</v>
      </c>
      <c r="R1201" s="354" t="str">
        <f>IF(ISBLANK(INDEX('Policy Characteristics'!L:L,MATCH($C1201,'Policy Characteristics'!$C:$C,0))),"",INDEX('Policy Characteristics'!L:L,MATCH($C1201,'Policy Characteristics'!$C:$C,0)))</f>
        <v>industry-elec-and-hydrogen.html</v>
      </c>
    </row>
    <row r="1202" spans="1:18" s="345" customFormat="1" ht="20" customHeight="1">
      <c r="A1202" s="354" t="str">
        <f>IF(ISBLANK(INDEX('Policy Characteristics'!A:A,MATCH($C1202,'Policy Characteristics'!$C:$C,0))),"",INDEX('Policy Characteristics'!A:A,MATCH($C1202,'Policy Characteristics'!$C:$C,0)))</f>
        <v>Industry</v>
      </c>
      <c r="B1202" s="366" t="str">
        <f>IF(ISBLANK(INDEX('Policy Characteristics'!B:B,MATCH($C1202,'Policy Characteristics'!$C:$C,0))),"",INDEX('Policy Characteristics'!B:B,MATCH($C1202,'Policy Characteristics'!$C:$C,0)))</f>
        <v>Hydrogen Combustion</v>
      </c>
      <c r="C1202" s="354" t="str">
        <f t="shared" si="46"/>
        <v>Fraction of Eligible Industrial Energy Use Shifted to Hydrogen</v>
      </c>
      <c r="D1202" s="348" t="s">
        <v>798</v>
      </c>
      <c r="E1202" t="s">
        <v>852</v>
      </c>
      <c r="F1202" t="s">
        <v>799</v>
      </c>
      <c r="G1202" s="253" t="s">
        <v>852</v>
      </c>
      <c r="H1202" s="18">
        <v>2097</v>
      </c>
      <c r="I1202" s="367" t="s">
        <v>670</v>
      </c>
      <c r="J1202" s="368" t="str">
        <f>IF(ISBLANK(INDEX('Policy Characteristics'!D:D,MATCH($C1202,'Policy Characteristics'!$C:$C,0))),"",INDEX('Policy Characteristics'!D:D,MATCH($C1202,'Policy Characteristics'!$C:$C,0)))</f>
        <v>Hydrogen Combustion</v>
      </c>
      <c r="K1202" s="354"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4" t="str">
        <f>IF(ISBLANK(INDEX('Policy Characteristics'!I:I,MATCH($C1202,'Policy Characteristics'!$C:$C,0))),"",INDEX('Policy Characteristics'!I:I,MATCH($C1202,'Policy Characteristics'!$C:$C,0)))</f>
        <v>% of fuel shifted</v>
      </c>
      <c r="P1202" s="354"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4" t="str">
        <f>IF(ISBLANK(INDEX('Policy Characteristics'!K:K,MATCH($C1202,'Policy Characteristics'!$C:$C,0))),"",INDEX('Policy Characteristics'!K:K,MATCH($C1202,'Policy Characteristics'!$C:$C,0)))</f>
        <v>industry-ag-main.html#fuel-switching</v>
      </c>
      <c r="R1202" s="354" t="str">
        <f>IF(ISBLANK(INDEX('Policy Characteristics'!L:L,MATCH($C1202,'Policy Characteristics'!$C:$C,0))),"",INDEX('Policy Characteristics'!L:L,MATCH($C1202,'Policy Characteristics'!$C:$C,0)))</f>
        <v>industry-elec-and-hydrogen.html</v>
      </c>
    </row>
    <row r="1203" spans="1:18" s="345" customFormat="1" ht="20" customHeight="1">
      <c r="A1203" s="354" t="str">
        <f>IF(ISBLANK(INDEX('Policy Characteristics'!A:A,MATCH($C1203,'Policy Characteristics'!$C:$C,0))),"",INDEX('Policy Characteristics'!A:A,MATCH($C1203,'Policy Characteristics'!$C:$C,0)))</f>
        <v>Industry</v>
      </c>
      <c r="B1203" s="366" t="str">
        <f>IF(ISBLANK(INDEX('Policy Characteristics'!B:B,MATCH($C1203,'Policy Characteristics'!$C:$C,0))),"",INDEX('Policy Characteristics'!B:B,MATCH($C1203,'Policy Characteristics'!$C:$C,0)))</f>
        <v>Hydrogen Combustion</v>
      </c>
      <c r="C1203" s="354" t="str">
        <f t="shared" si="46"/>
        <v>Fraction of Eligible Industrial Energy Use Shifted to Hydrogen</v>
      </c>
      <c r="D1203" s="348" t="s">
        <v>800</v>
      </c>
      <c r="E1203" t="s">
        <v>838</v>
      </c>
      <c r="F1203" t="s">
        <v>801</v>
      </c>
      <c r="G1203" s="253" t="s">
        <v>839</v>
      </c>
      <c r="H1203" s="18">
        <v>2098</v>
      </c>
      <c r="I1203" s="367" t="s">
        <v>670</v>
      </c>
      <c r="J1203" s="368" t="str">
        <f>IF(ISBLANK(INDEX('Policy Characteristics'!D:D,MATCH($C1203,'Policy Characteristics'!$C:$C,0))),"",INDEX('Policy Characteristics'!D:D,MATCH($C1203,'Policy Characteristics'!$C:$C,0)))</f>
        <v>Hydrogen Combustion</v>
      </c>
      <c r="K1203" s="354"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4" t="str">
        <f>IF(ISBLANK(INDEX('Policy Characteristics'!I:I,MATCH($C1203,'Policy Characteristics'!$C:$C,0))),"",INDEX('Policy Characteristics'!I:I,MATCH($C1203,'Policy Characteristics'!$C:$C,0)))</f>
        <v>% of fuel shifted</v>
      </c>
      <c r="P1203" s="354"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4" t="str">
        <f>IF(ISBLANK(INDEX('Policy Characteristics'!K:K,MATCH($C1203,'Policy Characteristics'!$C:$C,0))),"",INDEX('Policy Characteristics'!K:K,MATCH($C1203,'Policy Characteristics'!$C:$C,0)))</f>
        <v>industry-ag-main.html#fuel-switching</v>
      </c>
      <c r="R1203" s="354" t="str">
        <f>IF(ISBLANK(INDEX('Policy Characteristics'!L:L,MATCH($C1203,'Policy Characteristics'!$C:$C,0))),"",INDEX('Policy Characteristics'!L:L,MATCH($C1203,'Policy Characteristics'!$C:$C,0)))</f>
        <v>industry-elec-and-hydrogen.html</v>
      </c>
    </row>
    <row r="1204" spans="1:18" s="345" customFormat="1" ht="20" customHeight="1">
      <c r="A1204" s="354" t="str">
        <f>IF(ISBLANK(INDEX('Policy Characteristics'!A:A,MATCH($C1204,'Policy Characteristics'!$C:$C,0))),"",INDEX('Policy Characteristics'!A:A,MATCH($C1204,'Policy Characteristics'!$C:$C,0)))</f>
        <v>Industry</v>
      </c>
      <c r="B1204" s="366" t="str">
        <f>IF(ISBLANK(INDEX('Policy Characteristics'!B:B,MATCH($C1204,'Policy Characteristics'!$C:$C,0))),"",INDEX('Policy Characteristics'!B:B,MATCH($C1204,'Policy Characteristics'!$C:$C,0)))</f>
        <v>Hydrogen Combustion</v>
      </c>
      <c r="C1204" s="354" t="str">
        <f t="shared" si="46"/>
        <v>Fraction of Eligible Industrial Energy Use Shifted to Hydrogen</v>
      </c>
      <c r="D1204" s="348" t="s">
        <v>800</v>
      </c>
      <c r="E1204" t="s">
        <v>840</v>
      </c>
      <c r="F1204" t="s">
        <v>801</v>
      </c>
      <c r="G1204" s="253" t="s">
        <v>841</v>
      </c>
      <c r="H1204" s="18">
        <v>2099</v>
      </c>
      <c r="I1204" s="367" t="s">
        <v>670</v>
      </c>
      <c r="J1204" s="368" t="str">
        <f>IF(ISBLANK(INDEX('Policy Characteristics'!D:D,MATCH($C1204,'Policy Characteristics'!$C:$C,0))),"",INDEX('Policy Characteristics'!D:D,MATCH($C1204,'Policy Characteristics'!$C:$C,0)))</f>
        <v>Hydrogen Combustion</v>
      </c>
      <c r="K1204" s="354"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4" t="str">
        <f>IF(ISBLANK(INDEX('Policy Characteristics'!I:I,MATCH($C1204,'Policy Characteristics'!$C:$C,0))),"",INDEX('Policy Characteristics'!I:I,MATCH($C1204,'Policy Characteristics'!$C:$C,0)))</f>
        <v>% of fuel shifted</v>
      </c>
      <c r="P1204" s="354"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4" t="str">
        <f>IF(ISBLANK(INDEX('Policy Characteristics'!K:K,MATCH($C1204,'Policy Characteristics'!$C:$C,0))),"",INDEX('Policy Characteristics'!K:K,MATCH($C1204,'Policy Characteristics'!$C:$C,0)))</f>
        <v>industry-ag-main.html#fuel-switching</v>
      </c>
      <c r="R1204" s="354" t="str">
        <f>IF(ISBLANK(INDEX('Policy Characteristics'!L:L,MATCH($C1204,'Policy Characteristics'!$C:$C,0))),"",INDEX('Policy Characteristics'!L:L,MATCH($C1204,'Policy Characteristics'!$C:$C,0)))</f>
        <v>industry-elec-and-hydrogen.html</v>
      </c>
    </row>
    <row r="1205" spans="1:18" s="345" customFormat="1" ht="20" customHeight="1">
      <c r="A1205" s="354" t="str">
        <f>IF(ISBLANK(INDEX('Policy Characteristics'!A:A,MATCH($C1205,'Policy Characteristics'!$C:$C,0))),"",INDEX('Policy Characteristics'!A:A,MATCH($C1205,'Policy Characteristics'!$C:$C,0)))</f>
        <v>Industry</v>
      </c>
      <c r="B1205" s="366" t="str">
        <f>IF(ISBLANK(INDEX('Policy Characteristics'!B:B,MATCH($C1205,'Policy Characteristics'!$C:$C,0))),"",INDEX('Policy Characteristics'!B:B,MATCH($C1205,'Policy Characteristics'!$C:$C,0)))</f>
        <v>Hydrogen Combustion</v>
      </c>
      <c r="C1205" s="354" t="str">
        <f t="shared" ref="C1205:C1268" si="47">C$1139</f>
        <v>Fraction of Eligible Industrial Energy Use Shifted to Hydrogen</v>
      </c>
      <c r="D1205" s="348" t="s">
        <v>800</v>
      </c>
      <c r="E1205" t="s">
        <v>842</v>
      </c>
      <c r="F1205" t="s">
        <v>801</v>
      </c>
      <c r="G1205" s="253" t="s">
        <v>843</v>
      </c>
      <c r="H1205" s="18">
        <v>2100</v>
      </c>
      <c r="I1205" s="367" t="s">
        <v>670</v>
      </c>
      <c r="J1205" s="368" t="str">
        <f>IF(ISBLANK(INDEX('Policy Characteristics'!D:D,MATCH($C1205,'Policy Characteristics'!$C:$C,0))),"",INDEX('Policy Characteristics'!D:D,MATCH($C1205,'Policy Characteristics'!$C:$C,0)))</f>
        <v>Hydrogen Combustion</v>
      </c>
      <c r="K1205" s="354"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4" t="str">
        <f>IF(ISBLANK(INDEX('Policy Characteristics'!I:I,MATCH($C1205,'Policy Characteristics'!$C:$C,0))),"",INDEX('Policy Characteristics'!I:I,MATCH($C1205,'Policy Characteristics'!$C:$C,0)))</f>
        <v>% of fuel shifted</v>
      </c>
      <c r="P1205" s="354"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4" t="str">
        <f>IF(ISBLANK(INDEX('Policy Characteristics'!K:K,MATCH($C1205,'Policy Characteristics'!$C:$C,0))),"",INDEX('Policy Characteristics'!K:K,MATCH($C1205,'Policy Characteristics'!$C:$C,0)))</f>
        <v>industry-ag-main.html#fuel-switching</v>
      </c>
      <c r="R1205" s="354" t="str">
        <f>IF(ISBLANK(INDEX('Policy Characteristics'!L:L,MATCH($C1205,'Policy Characteristics'!$C:$C,0))),"",INDEX('Policy Characteristics'!L:L,MATCH($C1205,'Policy Characteristics'!$C:$C,0)))</f>
        <v>industry-elec-and-hydrogen.html</v>
      </c>
    </row>
    <row r="1206" spans="1:18" s="345" customFormat="1" ht="20" customHeight="1">
      <c r="A1206" s="354" t="str">
        <f>IF(ISBLANK(INDEX('Policy Characteristics'!A:A,MATCH($C1206,'Policy Characteristics'!$C:$C,0))),"",INDEX('Policy Characteristics'!A:A,MATCH($C1206,'Policy Characteristics'!$C:$C,0)))</f>
        <v>Industry</v>
      </c>
      <c r="B1206" s="366" t="str">
        <f>IF(ISBLANK(INDEX('Policy Characteristics'!B:B,MATCH($C1206,'Policy Characteristics'!$C:$C,0))),"",INDEX('Policy Characteristics'!B:B,MATCH($C1206,'Policy Characteristics'!$C:$C,0)))</f>
        <v>Hydrogen Combustion</v>
      </c>
      <c r="C1206" s="354" t="str">
        <f t="shared" si="47"/>
        <v>Fraction of Eligible Industrial Energy Use Shifted to Hydrogen</v>
      </c>
      <c r="D1206" s="348" t="s">
        <v>800</v>
      </c>
      <c r="E1206" t="s">
        <v>844</v>
      </c>
      <c r="F1206" t="s">
        <v>801</v>
      </c>
      <c r="G1206" s="253" t="s">
        <v>845</v>
      </c>
      <c r="H1206" s="18">
        <v>2101</v>
      </c>
      <c r="I1206" s="367" t="s">
        <v>670</v>
      </c>
      <c r="J1206" s="368" t="str">
        <f>IF(ISBLANK(INDEX('Policy Characteristics'!D:D,MATCH($C1206,'Policy Characteristics'!$C:$C,0))),"",INDEX('Policy Characteristics'!D:D,MATCH($C1206,'Policy Characteristics'!$C:$C,0)))</f>
        <v>Hydrogen Combustion</v>
      </c>
      <c r="K1206" s="354"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4" t="str">
        <f>IF(ISBLANK(INDEX('Policy Characteristics'!I:I,MATCH($C1206,'Policy Characteristics'!$C:$C,0))),"",INDEX('Policy Characteristics'!I:I,MATCH($C1206,'Policy Characteristics'!$C:$C,0)))</f>
        <v>% of fuel shifted</v>
      </c>
      <c r="P1206" s="354"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4" t="str">
        <f>IF(ISBLANK(INDEX('Policy Characteristics'!K:K,MATCH($C1206,'Policy Characteristics'!$C:$C,0))),"",INDEX('Policy Characteristics'!K:K,MATCH($C1206,'Policy Characteristics'!$C:$C,0)))</f>
        <v>industry-ag-main.html#fuel-switching</v>
      </c>
      <c r="R1206" s="354" t="str">
        <f>IF(ISBLANK(INDEX('Policy Characteristics'!L:L,MATCH($C1206,'Policy Characteristics'!$C:$C,0))),"",INDEX('Policy Characteristics'!L:L,MATCH($C1206,'Policy Characteristics'!$C:$C,0)))</f>
        <v>industry-elec-and-hydrogen.html</v>
      </c>
    </row>
    <row r="1207" spans="1:18" s="345" customFormat="1" ht="20" customHeight="1">
      <c r="A1207" s="354" t="str">
        <f>IF(ISBLANK(INDEX('Policy Characteristics'!A:A,MATCH($C1207,'Policy Characteristics'!$C:$C,0))),"",INDEX('Policy Characteristics'!A:A,MATCH($C1207,'Policy Characteristics'!$C:$C,0)))</f>
        <v>Industry</v>
      </c>
      <c r="B1207" s="366" t="str">
        <f>IF(ISBLANK(INDEX('Policy Characteristics'!B:B,MATCH($C1207,'Policy Characteristics'!$C:$C,0))),"",INDEX('Policy Characteristics'!B:B,MATCH($C1207,'Policy Characteristics'!$C:$C,0)))</f>
        <v>Hydrogen Combustion</v>
      </c>
      <c r="C1207" s="354" t="str">
        <f t="shared" si="47"/>
        <v>Fraction of Eligible Industrial Energy Use Shifted to Hydrogen</v>
      </c>
      <c r="D1207" s="348" t="s">
        <v>800</v>
      </c>
      <c r="E1207" t="s">
        <v>846</v>
      </c>
      <c r="F1207" t="s">
        <v>801</v>
      </c>
      <c r="G1207" s="253" t="s">
        <v>847</v>
      </c>
      <c r="H1207" s="18">
        <v>2102</v>
      </c>
      <c r="I1207" s="367" t="s">
        <v>670</v>
      </c>
      <c r="J1207" s="368" t="str">
        <f>IF(ISBLANK(INDEX('Policy Characteristics'!D:D,MATCH($C1207,'Policy Characteristics'!$C:$C,0))),"",INDEX('Policy Characteristics'!D:D,MATCH($C1207,'Policy Characteristics'!$C:$C,0)))</f>
        <v>Hydrogen Combustion</v>
      </c>
      <c r="K1207" s="354"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4" t="str">
        <f>IF(ISBLANK(INDEX('Policy Characteristics'!I:I,MATCH($C1207,'Policy Characteristics'!$C:$C,0))),"",INDEX('Policy Characteristics'!I:I,MATCH($C1207,'Policy Characteristics'!$C:$C,0)))</f>
        <v>% of fuel shifted</v>
      </c>
      <c r="P1207" s="354"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4" t="str">
        <f>IF(ISBLANK(INDEX('Policy Characteristics'!K:K,MATCH($C1207,'Policy Characteristics'!$C:$C,0))),"",INDEX('Policy Characteristics'!K:K,MATCH($C1207,'Policy Characteristics'!$C:$C,0)))</f>
        <v>industry-ag-main.html#fuel-switching</v>
      </c>
      <c r="R1207" s="354" t="str">
        <f>IF(ISBLANK(INDEX('Policy Characteristics'!L:L,MATCH($C1207,'Policy Characteristics'!$C:$C,0))),"",INDEX('Policy Characteristics'!L:L,MATCH($C1207,'Policy Characteristics'!$C:$C,0)))</f>
        <v>industry-elec-and-hydrogen.html</v>
      </c>
    </row>
    <row r="1208" spans="1:18" s="345" customFormat="1" ht="20" customHeight="1">
      <c r="A1208" s="354" t="str">
        <f>IF(ISBLANK(INDEX('Policy Characteristics'!A:A,MATCH($C1208,'Policy Characteristics'!$C:$C,0))),"",INDEX('Policy Characteristics'!A:A,MATCH($C1208,'Policy Characteristics'!$C:$C,0)))</f>
        <v>Industry</v>
      </c>
      <c r="B1208" s="366" t="str">
        <f>IF(ISBLANK(INDEX('Policy Characteristics'!B:B,MATCH($C1208,'Policy Characteristics'!$C:$C,0))),"",INDEX('Policy Characteristics'!B:B,MATCH($C1208,'Policy Characteristics'!$C:$C,0)))</f>
        <v>Hydrogen Combustion</v>
      </c>
      <c r="C1208" s="354" t="str">
        <f t="shared" si="47"/>
        <v>Fraction of Eligible Industrial Energy Use Shifted to Hydrogen</v>
      </c>
      <c r="D1208" s="348" t="s">
        <v>800</v>
      </c>
      <c r="E1208" t="s">
        <v>848</v>
      </c>
      <c r="F1208" t="s">
        <v>801</v>
      </c>
      <c r="G1208" s="253" t="s">
        <v>849</v>
      </c>
      <c r="H1208" s="18">
        <v>2103</v>
      </c>
      <c r="I1208" s="367" t="s">
        <v>670</v>
      </c>
      <c r="J1208" s="368" t="str">
        <f>IF(ISBLANK(INDEX('Policy Characteristics'!D:D,MATCH($C1208,'Policy Characteristics'!$C:$C,0))),"",INDEX('Policy Characteristics'!D:D,MATCH($C1208,'Policy Characteristics'!$C:$C,0)))</f>
        <v>Hydrogen Combustion</v>
      </c>
      <c r="K1208" s="354"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4" t="str">
        <f>IF(ISBLANK(INDEX('Policy Characteristics'!I:I,MATCH($C1208,'Policy Characteristics'!$C:$C,0))),"",INDEX('Policy Characteristics'!I:I,MATCH($C1208,'Policy Characteristics'!$C:$C,0)))</f>
        <v>% of fuel shifted</v>
      </c>
      <c r="P1208" s="354"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4" t="str">
        <f>IF(ISBLANK(INDEX('Policy Characteristics'!K:K,MATCH($C1208,'Policy Characteristics'!$C:$C,0))),"",INDEX('Policy Characteristics'!K:K,MATCH($C1208,'Policy Characteristics'!$C:$C,0)))</f>
        <v>industry-ag-main.html#fuel-switching</v>
      </c>
      <c r="R1208" s="354" t="str">
        <f>IF(ISBLANK(INDEX('Policy Characteristics'!L:L,MATCH($C1208,'Policy Characteristics'!$C:$C,0))),"",INDEX('Policy Characteristics'!L:L,MATCH($C1208,'Policy Characteristics'!$C:$C,0)))</f>
        <v>industry-elec-and-hydrogen.html</v>
      </c>
    </row>
    <row r="1209" spans="1:18" s="345" customFormat="1" ht="20" customHeight="1">
      <c r="A1209" s="354" t="str">
        <f>IF(ISBLANK(INDEX('Policy Characteristics'!A:A,MATCH($C1209,'Policy Characteristics'!$C:$C,0))),"",INDEX('Policy Characteristics'!A:A,MATCH($C1209,'Policy Characteristics'!$C:$C,0)))</f>
        <v>Industry</v>
      </c>
      <c r="B1209" s="366" t="str">
        <f>IF(ISBLANK(INDEX('Policy Characteristics'!B:B,MATCH($C1209,'Policy Characteristics'!$C:$C,0))),"",INDEX('Policy Characteristics'!B:B,MATCH($C1209,'Policy Characteristics'!$C:$C,0)))</f>
        <v>Hydrogen Combustion</v>
      </c>
      <c r="C1209" s="354" t="str">
        <f t="shared" si="47"/>
        <v>Fraction of Eligible Industrial Energy Use Shifted to Hydrogen</v>
      </c>
      <c r="D1209" s="348" t="s">
        <v>800</v>
      </c>
      <c r="E1209" t="s">
        <v>850</v>
      </c>
      <c r="F1209" t="s">
        <v>801</v>
      </c>
      <c r="G1209" s="253" t="s">
        <v>851</v>
      </c>
      <c r="H1209" s="18">
        <v>2104</v>
      </c>
      <c r="I1209" s="367" t="s">
        <v>680</v>
      </c>
      <c r="J1209" s="368" t="str">
        <f>IF(ISBLANK(INDEX('Policy Characteristics'!D:D,MATCH($C1209,'Policy Characteristics'!$C:$C,0))),"",INDEX('Policy Characteristics'!D:D,MATCH($C1209,'Policy Characteristics'!$C:$C,0)))</f>
        <v>Hydrogen Combustion</v>
      </c>
      <c r="K1209" s="354"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4" t="str">
        <f>IF(ISBLANK(INDEX('Policy Characteristics'!I:I,MATCH($C1209,'Policy Characteristics'!$C:$C,0))),"",INDEX('Policy Characteristics'!I:I,MATCH($C1209,'Policy Characteristics'!$C:$C,0)))</f>
        <v>% of fuel shifted</v>
      </c>
      <c r="P1209" s="354"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4" t="str">
        <f>IF(ISBLANK(INDEX('Policy Characteristics'!K:K,MATCH($C1209,'Policy Characteristics'!$C:$C,0))),"",INDEX('Policy Characteristics'!K:K,MATCH($C1209,'Policy Characteristics'!$C:$C,0)))</f>
        <v>industry-ag-main.html#fuel-switching</v>
      </c>
      <c r="R1209" s="354" t="str">
        <f>IF(ISBLANK(INDEX('Policy Characteristics'!L:L,MATCH($C1209,'Policy Characteristics'!$C:$C,0))),"",INDEX('Policy Characteristics'!L:L,MATCH($C1209,'Policy Characteristics'!$C:$C,0)))</f>
        <v>industry-elec-and-hydrogen.html</v>
      </c>
    </row>
    <row r="1210" spans="1:18" s="345" customFormat="1" ht="20" customHeight="1">
      <c r="A1210" s="354" t="str">
        <f>IF(ISBLANK(INDEX('Policy Characteristics'!A:A,MATCH($C1210,'Policy Characteristics'!$C:$C,0))),"",INDEX('Policy Characteristics'!A:A,MATCH($C1210,'Policy Characteristics'!$C:$C,0)))</f>
        <v>Industry</v>
      </c>
      <c r="B1210" s="366" t="str">
        <f>IF(ISBLANK(INDEX('Policy Characteristics'!B:B,MATCH($C1210,'Policy Characteristics'!$C:$C,0))),"",INDEX('Policy Characteristics'!B:B,MATCH($C1210,'Policy Characteristics'!$C:$C,0)))</f>
        <v>Hydrogen Combustion</v>
      </c>
      <c r="C1210" s="354" t="str">
        <f t="shared" si="47"/>
        <v>Fraction of Eligible Industrial Energy Use Shifted to Hydrogen</v>
      </c>
      <c r="D1210" s="348" t="s">
        <v>800</v>
      </c>
      <c r="E1210" t="s">
        <v>852</v>
      </c>
      <c r="F1210" t="s">
        <v>801</v>
      </c>
      <c r="G1210" s="253" t="s">
        <v>852</v>
      </c>
      <c r="H1210" s="18">
        <v>2105</v>
      </c>
      <c r="I1210" s="367" t="s">
        <v>670</v>
      </c>
      <c r="J1210" s="368" t="str">
        <f>IF(ISBLANK(INDEX('Policy Characteristics'!D:D,MATCH($C1210,'Policy Characteristics'!$C:$C,0))),"",INDEX('Policy Characteristics'!D:D,MATCH($C1210,'Policy Characteristics'!$C:$C,0)))</f>
        <v>Hydrogen Combustion</v>
      </c>
      <c r="K1210" s="354"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4" t="str">
        <f>IF(ISBLANK(INDEX('Policy Characteristics'!I:I,MATCH($C1210,'Policy Characteristics'!$C:$C,0))),"",INDEX('Policy Characteristics'!I:I,MATCH($C1210,'Policy Characteristics'!$C:$C,0)))</f>
        <v>% of fuel shifted</v>
      </c>
      <c r="P1210" s="354"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4" t="str">
        <f>IF(ISBLANK(INDEX('Policy Characteristics'!K:K,MATCH($C1210,'Policy Characteristics'!$C:$C,0))),"",INDEX('Policy Characteristics'!K:K,MATCH($C1210,'Policy Characteristics'!$C:$C,0)))</f>
        <v>industry-ag-main.html#fuel-switching</v>
      </c>
      <c r="R1210" s="354" t="str">
        <f>IF(ISBLANK(INDEX('Policy Characteristics'!L:L,MATCH($C1210,'Policy Characteristics'!$C:$C,0))),"",INDEX('Policy Characteristics'!L:L,MATCH($C1210,'Policy Characteristics'!$C:$C,0)))</f>
        <v>industry-elec-and-hydrogen.html</v>
      </c>
    </row>
    <row r="1211" spans="1:18" s="345" customFormat="1" ht="20" customHeight="1">
      <c r="A1211" s="354" t="str">
        <f>IF(ISBLANK(INDEX('Policy Characteristics'!A:A,MATCH($C1211,'Policy Characteristics'!$C:$C,0))),"",INDEX('Policy Characteristics'!A:A,MATCH($C1211,'Policy Characteristics'!$C:$C,0)))</f>
        <v>Industry</v>
      </c>
      <c r="B1211" s="366" t="str">
        <f>IF(ISBLANK(INDEX('Policy Characteristics'!B:B,MATCH($C1211,'Policy Characteristics'!$C:$C,0))),"",INDEX('Policy Characteristics'!B:B,MATCH($C1211,'Policy Characteristics'!$C:$C,0)))</f>
        <v>Hydrogen Combustion</v>
      </c>
      <c r="C1211" s="354" t="str">
        <f t="shared" si="47"/>
        <v>Fraction of Eligible Industrial Energy Use Shifted to Hydrogen</v>
      </c>
      <c r="D1211" s="348" t="s">
        <v>802</v>
      </c>
      <c r="E1211" t="s">
        <v>838</v>
      </c>
      <c r="F1211" t="s">
        <v>803</v>
      </c>
      <c r="G1211" s="253" t="s">
        <v>839</v>
      </c>
      <c r="H1211" s="18">
        <v>2106</v>
      </c>
      <c r="I1211" s="367" t="s">
        <v>670</v>
      </c>
      <c r="J1211" s="368" t="str">
        <f>IF(ISBLANK(INDEX('Policy Characteristics'!D:D,MATCH($C1211,'Policy Characteristics'!$C:$C,0))),"",INDEX('Policy Characteristics'!D:D,MATCH($C1211,'Policy Characteristics'!$C:$C,0)))</f>
        <v>Hydrogen Combustion</v>
      </c>
      <c r="K1211" s="354"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4" t="str">
        <f>IF(ISBLANK(INDEX('Policy Characteristics'!I:I,MATCH($C1211,'Policy Characteristics'!$C:$C,0))),"",INDEX('Policy Characteristics'!I:I,MATCH($C1211,'Policy Characteristics'!$C:$C,0)))</f>
        <v>% of fuel shifted</v>
      </c>
      <c r="P1211" s="354"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4" t="str">
        <f>IF(ISBLANK(INDEX('Policy Characteristics'!K:K,MATCH($C1211,'Policy Characteristics'!$C:$C,0))),"",INDEX('Policy Characteristics'!K:K,MATCH($C1211,'Policy Characteristics'!$C:$C,0)))</f>
        <v>industry-ag-main.html#fuel-switching</v>
      </c>
      <c r="R1211" s="354" t="str">
        <f>IF(ISBLANK(INDEX('Policy Characteristics'!L:L,MATCH($C1211,'Policy Characteristics'!$C:$C,0))),"",INDEX('Policy Characteristics'!L:L,MATCH($C1211,'Policy Characteristics'!$C:$C,0)))</f>
        <v>industry-elec-and-hydrogen.html</v>
      </c>
    </row>
    <row r="1212" spans="1:18" s="345" customFormat="1" ht="20" customHeight="1">
      <c r="A1212" s="354" t="str">
        <f>IF(ISBLANK(INDEX('Policy Characteristics'!A:A,MATCH($C1212,'Policy Characteristics'!$C:$C,0))),"",INDEX('Policy Characteristics'!A:A,MATCH($C1212,'Policy Characteristics'!$C:$C,0)))</f>
        <v>Industry</v>
      </c>
      <c r="B1212" s="366" t="str">
        <f>IF(ISBLANK(INDEX('Policy Characteristics'!B:B,MATCH($C1212,'Policy Characteristics'!$C:$C,0))),"",INDEX('Policy Characteristics'!B:B,MATCH($C1212,'Policy Characteristics'!$C:$C,0)))</f>
        <v>Hydrogen Combustion</v>
      </c>
      <c r="C1212" s="354" t="str">
        <f t="shared" si="47"/>
        <v>Fraction of Eligible Industrial Energy Use Shifted to Hydrogen</v>
      </c>
      <c r="D1212" s="348" t="s">
        <v>802</v>
      </c>
      <c r="E1212" t="s">
        <v>840</v>
      </c>
      <c r="F1212" t="s">
        <v>803</v>
      </c>
      <c r="G1212" s="253" t="s">
        <v>841</v>
      </c>
      <c r="H1212" s="18">
        <v>2107</v>
      </c>
      <c r="I1212" s="367" t="s">
        <v>670</v>
      </c>
      <c r="J1212" s="368" t="str">
        <f>IF(ISBLANK(INDEX('Policy Characteristics'!D:D,MATCH($C1212,'Policy Characteristics'!$C:$C,0))),"",INDEX('Policy Characteristics'!D:D,MATCH($C1212,'Policy Characteristics'!$C:$C,0)))</f>
        <v>Hydrogen Combustion</v>
      </c>
      <c r="K1212" s="354"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4" t="str">
        <f>IF(ISBLANK(INDEX('Policy Characteristics'!I:I,MATCH($C1212,'Policy Characteristics'!$C:$C,0))),"",INDEX('Policy Characteristics'!I:I,MATCH($C1212,'Policy Characteristics'!$C:$C,0)))</f>
        <v>% of fuel shifted</v>
      </c>
      <c r="P1212" s="354"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4" t="str">
        <f>IF(ISBLANK(INDEX('Policy Characteristics'!K:K,MATCH($C1212,'Policy Characteristics'!$C:$C,0))),"",INDEX('Policy Characteristics'!K:K,MATCH($C1212,'Policy Characteristics'!$C:$C,0)))</f>
        <v>industry-ag-main.html#fuel-switching</v>
      </c>
      <c r="R1212" s="354" t="str">
        <f>IF(ISBLANK(INDEX('Policy Characteristics'!L:L,MATCH($C1212,'Policy Characteristics'!$C:$C,0))),"",INDEX('Policy Characteristics'!L:L,MATCH($C1212,'Policy Characteristics'!$C:$C,0)))</f>
        <v>industry-elec-and-hydrogen.html</v>
      </c>
    </row>
    <row r="1213" spans="1:18" s="345" customFormat="1" ht="20" customHeight="1">
      <c r="A1213" s="354" t="str">
        <f>IF(ISBLANK(INDEX('Policy Characteristics'!A:A,MATCH($C1213,'Policy Characteristics'!$C:$C,0))),"",INDEX('Policy Characteristics'!A:A,MATCH($C1213,'Policy Characteristics'!$C:$C,0)))</f>
        <v>Industry</v>
      </c>
      <c r="B1213" s="366" t="str">
        <f>IF(ISBLANK(INDEX('Policy Characteristics'!B:B,MATCH($C1213,'Policy Characteristics'!$C:$C,0))),"",INDEX('Policy Characteristics'!B:B,MATCH($C1213,'Policy Characteristics'!$C:$C,0)))</f>
        <v>Hydrogen Combustion</v>
      </c>
      <c r="C1213" s="354" t="str">
        <f t="shared" si="47"/>
        <v>Fraction of Eligible Industrial Energy Use Shifted to Hydrogen</v>
      </c>
      <c r="D1213" s="348" t="s">
        <v>802</v>
      </c>
      <c r="E1213" t="s">
        <v>842</v>
      </c>
      <c r="F1213" t="s">
        <v>803</v>
      </c>
      <c r="G1213" s="253" t="s">
        <v>843</v>
      </c>
      <c r="H1213" s="18">
        <v>2108</v>
      </c>
      <c r="I1213" s="367" t="s">
        <v>670</v>
      </c>
      <c r="J1213" s="368" t="str">
        <f>IF(ISBLANK(INDEX('Policy Characteristics'!D:D,MATCH($C1213,'Policy Characteristics'!$C:$C,0))),"",INDEX('Policy Characteristics'!D:D,MATCH($C1213,'Policy Characteristics'!$C:$C,0)))</f>
        <v>Hydrogen Combustion</v>
      </c>
      <c r="K1213" s="354"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4" t="str">
        <f>IF(ISBLANK(INDEX('Policy Characteristics'!I:I,MATCH($C1213,'Policy Characteristics'!$C:$C,0))),"",INDEX('Policy Characteristics'!I:I,MATCH($C1213,'Policy Characteristics'!$C:$C,0)))</f>
        <v>% of fuel shifted</v>
      </c>
      <c r="P1213" s="354"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4" t="str">
        <f>IF(ISBLANK(INDEX('Policy Characteristics'!K:K,MATCH($C1213,'Policy Characteristics'!$C:$C,0))),"",INDEX('Policy Characteristics'!K:K,MATCH($C1213,'Policy Characteristics'!$C:$C,0)))</f>
        <v>industry-ag-main.html#fuel-switching</v>
      </c>
      <c r="R1213" s="354" t="str">
        <f>IF(ISBLANK(INDEX('Policy Characteristics'!L:L,MATCH($C1213,'Policy Characteristics'!$C:$C,0))),"",INDEX('Policy Characteristics'!L:L,MATCH($C1213,'Policy Characteristics'!$C:$C,0)))</f>
        <v>industry-elec-and-hydrogen.html</v>
      </c>
    </row>
    <row r="1214" spans="1:18" s="345" customFormat="1" ht="20" customHeight="1">
      <c r="A1214" s="354" t="str">
        <f>IF(ISBLANK(INDEX('Policy Characteristics'!A:A,MATCH($C1214,'Policy Characteristics'!$C:$C,0))),"",INDEX('Policy Characteristics'!A:A,MATCH($C1214,'Policy Characteristics'!$C:$C,0)))</f>
        <v>Industry</v>
      </c>
      <c r="B1214" s="366" t="str">
        <f>IF(ISBLANK(INDEX('Policy Characteristics'!B:B,MATCH($C1214,'Policy Characteristics'!$C:$C,0))),"",INDEX('Policy Characteristics'!B:B,MATCH($C1214,'Policy Characteristics'!$C:$C,0)))</f>
        <v>Hydrogen Combustion</v>
      </c>
      <c r="C1214" s="354" t="str">
        <f t="shared" si="47"/>
        <v>Fraction of Eligible Industrial Energy Use Shifted to Hydrogen</v>
      </c>
      <c r="D1214" s="348" t="s">
        <v>802</v>
      </c>
      <c r="E1214" t="s">
        <v>844</v>
      </c>
      <c r="F1214" t="s">
        <v>803</v>
      </c>
      <c r="G1214" s="253" t="s">
        <v>845</v>
      </c>
      <c r="H1214" s="18">
        <v>2109</v>
      </c>
      <c r="I1214" s="367" t="s">
        <v>670</v>
      </c>
      <c r="J1214" s="368" t="str">
        <f>IF(ISBLANK(INDEX('Policy Characteristics'!D:D,MATCH($C1214,'Policy Characteristics'!$C:$C,0))),"",INDEX('Policy Characteristics'!D:D,MATCH($C1214,'Policy Characteristics'!$C:$C,0)))</f>
        <v>Hydrogen Combustion</v>
      </c>
      <c r="K1214" s="354"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4" t="str">
        <f>IF(ISBLANK(INDEX('Policy Characteristics'!I:I,MATCH($C1214,'Policy Characteristics'!$C:$C,0))),"",INDEX('Policy Characteristics'!I:I,MATCH($C1214,'Policy Characteristics'!$C:$C,0)))</f>
        <v>% of fuel shifted</v>
      </c>
      <c r="P1214" s="354"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4" t="str">
        <f>IF(ISBLANK(INDEX('Policy Characteristics'!K:K,MATCH($C1214,'Policy Characteristics'!$C:$C,0))),"",INDEX('Policy Characteristics'!K:K,MATCH($C1214,'Policy Characteristics'!$C:$C,0)))</f>
        <v>industry-ag-main.html#fuel-switching</v>
      </c>
      <c r="R1214" s="354" t="str">
        <f>IF(ISBLANK(INDEX('Policy Characteristics'!L:L,MATCH($C1214,'Policy Characteristics'!$C:$C,0))),"",INDEX('Policy Characteristics'!L:L,MATCH($C1214,'Policy Characteristics'!$C:$C,0)))</f>
        <v>industry-elec-and-hydrogen.html</v>
      </c>
    </row>
    <row r="1215" spans="1:18" s="345" customFormat="1" ht="20" customHeight="1">
      <c r="A1215" s="354" t="str">
        <f>IF(ISBLANK(INDEX('Policy Characteristics'!A:A,MATCH($C1215,'Policy Characteristics'!$C:$C,0))),"",INDEX('Policy Characteristics'!A:A,MATCH($C1215,'Policy Characteristics'!$C:$C,0)))</f>
        <v>Industry</v>
      </c>
      <c r="B1215" s="366" t="str">
        <f>IF(ISBLANK(INDEX('Policy Characteristics'!B:B,MATCH($C1215,'Policy Characteristics'!$C:$C,0))),"",INDEX('Policy Characteristics'!B:B,MATCH($C1215,'Policy Characteristics'!$C:$C,0)))</f>
        <v>Hydrogen Combustion</v>
      </c>
      <c r="C1215" s="354" t="str">
        <f t="shared" si="47"/>
        <v>Fraction of Eligible Industrial Energy Use Shifted to Hydrogen</v>
      </c>
      <c r="D1215" s="348" t="s">
        <v>802</v>
      </c>
      <c r="E1215" t="s">
        <v>846</v>
      </c>
      <c r="F1215" t="s">
        <v>803</v>
      </c>
      <c r="G1215" s="253" t="s">
        <v>847</v>
      </c>
      <c r="H1215" s="18">
        <v>2110</v>
      </c>
      <c r="I1215" s="367" t="s">
        <v>670</v>
      </c>
      <c r="J1215" s="368" t="str">
        <f>IF(ISBLANK(INDEX('Policy Characteristics'!D:D,MATCH($C1215,'Policy Characteristics'!$C:$C,0))),"",INDEX('Policy Characteristics'!D:D,MATCH($C1215,'Policy Characteristics'!$C:$C,0)))</f>
        <v>Hydrogen Combustion</v>
      </c>
      <c r="K1215" s="354"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4" t="str">
        <f>IF(ISBLANK(INDEX('Policy Characteristics'!I:I,MATCH($C1215,'Policy Characteristics'!$C:$C,0))),"",INDEX('Policy Characteristics'!I:I,MATCH($C1215,'Policy Characteristics'!$C:$C,0)))</f>
        <v>% of fuel shifted</v>
      </c>
      <c r="P1215" s="354"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4" t="str">
        <f>IF(ISBLANK(INDEX('Policy Characteristics'!K:K,MATCH($C1215,'Policy Characteristics'!$C:$C,0))),"",INDEX('Policy Characteristics'!K:K,MATCH($C1215,'Policy Characteristics'!$C:$C,0)))</f>
        <v>industry-ag-main.html#fuel-switching</v>
      </c>
      <c r="R1215" s="354" t="str">
        <f>IF(ISBLANK(INDEX('Policy Characteristics'!L:L,MATCH($C1215,'Policy Characteristics'!$C:$C,0))),"",INDEX('Policy Characteristics'!L:L,MATCH($C1215,'Policy Characteristics'!$C:$C,0)))</f>
        <v>industry-elec-and-hydrogen.html</v>
      </c>
    </row>
    <row r="1216" spans="1:18" s="345" customFormat="1" ht="20" customHeight="1">
      <c r="A1216" s="354" t="str">
        <f>IF(ISBLANK(INDEX('Policy Characteristics'!A:A,MATCH($C1216,'Policy Characteristics'!$C:$C,0))),"",INDEX('Policy Characteristics'!A:A,MATCH($C1216,'Policy Characteristics'!$C:$C,0)))</f>
        <v>Industry</v>
      </c>
      <c r="B1216" s="366" t="str">
        <f>IF(ISBLANK(INDEX('Policy Characteristics'!B:B,MATCH($C1216,'Policy Characteristics'!$C:$C,0))),"",INDEX('Policy Characteristics'!B:B,MATCH($C1216,'Policy Characteristics'!$C:$C,0)))</f>
        <v>Hydrogen Combustion</v>
      </c>
      <c r="C1216" s="354" t="str">
        <f t="shared" si="47"/>
        <v>Fraction of Eligible Industrial Energy Use Shifted to Hydrogen</v>
      </c>
      <c r="D1216" s="348" t="s">
        <v>802</v>
      </c>
      <c r="E1216" t="s">
        <v>848</v>
      </c>
      <c r="F1216" t="s">
        <v>803</v>
      </c>
      <c r="G1216" s="253" t="s">
        <v>849</v>
      </c>
      <c r="H1216" s="18">
        <v>2111</v>
      </c>
      <c r="I1216" s="367" t="s">
        <v>670</v>
      </c>
      <c r="J1216" s="368" t="str">
        <f>IF(ISBLANK(INDEX('Policy Characteristics'!D:D,MATCH($C1216,'Policy Characteristics'!$C:$C,0))),"",INDEX('Policy Characteristics'!D:D,MATCH($C1216,'Policy Characteristics'!$C:$C,0)))</f>
        <v>Hydrogen Combustion</v>
      </c>
      <c r="K1216" s="354"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4" t="str">
        <f>IF(ISBLANK(INDEX('Policy Characteristics'!I:I,MATCH($C1216,'Policy Characteristics'!$C:$C,0))),"",INDEX('Policy Characteristics'!I:I,MATCH($C1216,'Policy Characteristics'!$C:$C,0)))</f>
        <v>% of fuel shifted</v>
      </c>
      <c r="P1216" s="354"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4" t="str">
        <f>IF(ISBLANK(INDEX('Policy Characteristics'!K:K,MATCH($C1216,'Policy Characteristics'!$C:$C,0))),"",INDEX('Policy Characteristics'!K:K,MATCH($C1216,'Policy Characteristics'!$C:$C,0)))</f>
        <v>industry-ag-main.html#fuel-switching</v>
      </c>
      <c r="R1216" s="354" t="str">
        <f>IF(ISBLANK(INDEX('Policy Characteristics'!L:L,MATCH($C1216,'Policy Characteristics'!$C:$C,0))),"",INDEX('Policy Characteristics'!L:L,MATCH($C1216,'Policy Characteristics'!$C:$C,0)))</f>
        <v>industry-elec-and-hydrogen.html</v>
      </c>
    </row>
    <row r="1217" spans="1:18" s="345" customFormat="1" ht="20" customHeight="1">
      <c r="A1217" s="354" t="str">
        <f>IF(ISBLANK(INDEX('Policy Characteristics'!A:A,MATCH($C1217,'Policy Characteristics'!$C:$C,0))),"",INDEX('Policy Characteristics'!A:A,MATCH($C1217,'Policy Characteristics'!$C:$C,0)))</f>
        <v>Industry</v>
      </c>
      <c r="B1217" s="366" t="str">
        <f>IF(ISBLANK(INDEX('Policy Characteristics'!B:B,MATCH($C1217,'Policy Characteristics'!$C:$C,0))),"",INDEX('Policy Characteristics'!B:B,MATCH($C1217,'Policy Characteristics'!$C:$C,0)))</f>
        <v>Hydrogen Combustion</v>
      </c>
      <c r="C1217" s="354" t="str">
        <f t="shared" si="47"/>
        <v>Fraction of Eligible Industrial Energy Use Shifted to Hydrogen</v>
      </c>
      <c r="D1217" s="348" t="s">
        <v>802</v>
      </c>
      <c r="E1217" t="s">
        <v>850</v>
      </c>
      <c r="F1217" t="s">
        <v>803</v>
      </c>
      <c r="G1217" s="253" t="s">
        <v>851</v>
      </c>
      <c r="H1217" s="18">
        <v>2112</v>
      </c>
      <c r="I1217" s="367" t="s">
        <v>680</v>
      </c>
      <c r="J1217" s="368" t="str">
        <f>IF(ISBLANK(INDEX('Policy Characteristics'!D:D,MATCH($C1217,'Policy Characteristics'!$C:$C,0))),"",INDEX('Policy Characteristics'!D:D,MATCH($C1217,'Policy Characteristics'!$C:$C,0)))</f>
        <v>Hydrogen Combustion</v>
      </c>
      <c r="K1217" s="354"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4" t="str">
        <f>IF(ISBLANK(INDEX('Policy Characteristics'!I:I,MATCH($C1217,'Policy Characteristics'!$C:$C,0))),"",INDEX('Policy Characteristics'!I:I,MATCH($C1217,'Policy Characteristics'!$C:$C,0)))</f>
        <v>% of fuel shifted</v>
      </c>
      <c r="P1217" s="354"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4" t="str">
        <f>IF(ISBLANK(INDEX('Policy Characteristics'!K:K,MATCH($C1217,'Policy Characteristics'!$C:$C,0))),"",INDEX('Policy Characteristics'!K:K,MATCH($C1217,'Policy Characteristics'!$C:$C,0)))</f>
        <v>industry-ag-main.html#fuel-switching</v>
      </c>
      <c r="R1217" s="354" t="str">
        <f>IF(ISBLANK(INDEX('Policy Characteristics'!L:L,MATCH($C1217,'Policy Characteristics'!$C:$C,0))),"",INDEX('Policy Characteristics'!L:L,MATCH($C1217,'Policy Characteristics'!$C:$C,0)))</f>
        <v>industry-elec-and-hydrogen.html</v>
      </c>
    </row>
    <row r="1218" spans="1:18" s="345" customFormat="1" ht="20" customHeight="1">
      <c r="A1218" s="354" t="str">
        <f>IF(ISBLANK(INDEX('Policy Characteristics'!A:A,MATCH($C1218,'Policy Characteristics'!$C:$C,0))),"",INDEX('Policy Characteristics'!A:A,MATCH($C1218,'Policy Characteristics'!$C:$C,0)))</f>
        <v>Industry</v>
      </c>
      <c r="B1218" s="366" t="str">
        <f>IF(ISBLANK(INDEX('Policy Characteristics'!B:B,MATCH($C1218,'Policy Characteristics'!$C:$C,0))),"",INDEX('Policy Characteristics'!B:B,MATCH($C1218,'Policy Characteristics'!$C:$C,0)))</f>
        <v>Hydrogen Combustion</v>
      </c>
      <c r="C1218" s="354" t="str">
        <f t="shared" si="47"/>
        <v>Fraction of Eligible Industrial Energy Use Shifted to Hydrogen</v>
      </c>
      <c r="D1218" s="348" t="s">
        <v>802</v>
      </c>
      <c r="E1218" t="s">
        <v>852</v>
      </c>
      <c r="F1218" t="s">
        <v>803</v>
      </c>
      <c r="G1218" s="253" t="s">
        <v>852</v>
      </c>
      <c r="H1218" s="18">
        <v>2113</v>
      </c>
      <c r="I1218" s="367" t="s">
        <v>670</v>
      </c>
      <c r="J1218" s="368" t="str">
        <f>IF(ISBLANK(INDEX('Policy Characteristics'!D:D,MATCH($C1218,'Policy Characteristics'!$C:$C,0))),"",INDEX('Policy Characteristics'!D:D,MATCH($C1218,'Policy Characteristics'!$C:$C,0)))</f>
        <v>Hydrogen Combustion</v>
      </c>
      <c r="K1218" s="354"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4" t="str">
        <f>IF(ISBLANK(INDEX('Policy Characteristics'!I:I,MATCH($C1218,'Policy Characteristics'!$C:$C,0))),"",INDEX('Policy Characteristics'!I:I,MATCH($C1218,'Policy Characteristics'!$C:$C,0)))</f>
        <v>% of fuel shifted</v>
      </c>
      <c r="P1218" s="354"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4" t="str">
        <f>IF(ISBLANK(INDEX('Policy Characteristics'!K:K,MATCH($C1218,'Policy Characteristics'!$C:$C,0))),"",INDEX('Policy Characteristics'!K:K,MATCH($C1218,'Policy Characteristics'!$C:$C,0)))</f>
        <v>industry-ag-main.html#fuel-switching</v>
      </c>
      <c r="R1218" s="354" t="str">
        <f>IF(ISBLANK(INDEX('Policy Characteristics'!L:L,MATCH($C1218,'Policy Characteristics'!$C:$C,0))),"",INDEX('Policy Characteristics'!L:L,MATCH($C1218,'Policy Characteristics'!$C:$C,0)))</f>
        <v>industry-elec-and-hydrogen.html</v>
      </c>
    </row>
    <row r="1219" spans="1:18" s="345" customFormat="1" ht="20" customHeight="1">
      <c r="A1219" s="354" t="str">
        <f>IF(ISBLANK(INDEX('Policy Characteristics'!A:A,MATCH($C1219,'Policy Characteristics'!$C:$C,0))),"",INDEX('Policy Characteristics'!A:A,MATCH($C1219,'Policy Characteristics'!$C:$C,0)))</f>
        <v>Industry</v>
      </c>
      <c r="B1219" s="366" t="str">
        <f>IF(ISBLANK(INDEX('Policy Characteristics'!B:B,MATCH($C1219,'Policy Characteristics'!$C:$C,0))),"",INDEX('Policy Characteristics'!B:B,MATCH($C1219,'Policy Characteristics'!$C:$C,0)))</f>
        <v>Hydrogen Combustion</v>
      </c>
      <c r="C1219" s="354" t="str">
        <f t="shared" si="47"/>
        <v>Fraction of Eligible Industrial Energy Use Shifted to Hydrogen</v>
      </c>
      <c r="D1219" s="348" t="s">
        <v>804</v>
      </c>
      <c r="E1219" t="s">
        <v>838</v>
      </c>
      <c r="F1219" t="s">
        <v>805</v>
      </c>
      <c r="G1219" s="253" t="s">
        <v>839</v>
      </c>
      <c r="H1219" s="18">
        <v>2114</v>
      </c>
      <c r="I1219" s="367" t="s">
        <v>670</v>
      </c>
      <c r="J1219" s="368" t="str">
        <f>IF(ISBLANK(INDEX('Policy Characteristics'!D:D,MATCH($C1219,'Policy Characteristics'!$C:$C,0))),"",INDEX('Policy Characteristics'!D:D,MATCH($C1219,'Policy Characteristics'!$C:$C,0)))</f>
        <v>Hydrogen Combustion</v>
      </c>
      <c r="K1219" s="354"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4" t="str">
        <f>IF(ISBLANK(INDEX('Policy Characteristics'!I:I,MATCH($C1219,'Policy Characteristics'!$C:$C,0))),"",INDEX('Policy Characteristics'!I:I,MATCH($C1219,'Policy Characteristics'!$C:$C,0)))</f>
        <v>% of fuel shifted</v>
      </c>
      <c r="P1219" s="354"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4" t="str">
        <f>IF(ISBLANK(INDEX('Policy Characteristics'!K:K,MATCH($C1219,'Policy Characteristics'!$C:$C,0))),"",INDEX('Policy Characteristics'!K:K,MATCH($C1219,'Policy Characteristics'!$C:$C,0)))</f>
        <v>industry-ag-main.html#fuel-switching</v>
      </c>
      <c r="R1219" s="354" t="str">
        <f>IF(ISBLANK(INDEX('Policy Characteristics'!L:L,MATCH($C1219,'Policy Characteristics'!$C:$C,0))),"",INDEX('Policy Characteristics'!L:L,MATCH($C1219,'Policy Characteristics'!$C:$C,0)))</f>
        <v>industry-elec-and-hydrogen.html</v>
      </c>
    </row>
    <row r="1220" spans="1:18" s="345" customFormat="1" ht="20" customHeight="1">
      <c r="A1220" s="354" t="str">
        <f>IF(ISBLANK(INDEX('Policy Characteristics'!A:A,MATCH($C1220,'Policy Characteristics'!$C:$C,0))),"",INDEX('Policy Characteristics'!A:A,MATCH($C1220,'Policy Characteristics'!$C:$C,0)))</f>
        <v>Industry</v>
      </c>
      <c r="B1220" s="366" t="str">
        <f>IF(ISBLANK(INDEX('Policy Characteristics'!B:B,MATCH($C1220,'Policy Characteristics'!$C:$C,0))),"",INDEX('Policy Characteristics'!B:B,MATCH($C1220,'Policy Characteristics'!$C:$C,0)))</f>
        <v>Hydrogen Combustion</v>
      </c>
      <c r="C1220" s="354" t="str">
        <f t="shared" si="47"/>
        <v>Fraction of Eligible Industrial Energy Use Shifted to Hydrogen</v>
      </c>
      <c r="D1220" s="348" t="s">
        <v>804</v>
      </c>
      <c r="E1220" t="s">
        <v>840</v>
      </c>
      <c r="F1220" t="s">
        <v>805</v>
      </c>
      <c r="G1220" s="253" t="s">
        <v>841</v>
      </c>
      <c r="H1220" s="18">
        <v>2115</v>
      </c>
      <c r="I1220" s="367" t="s">
        <v>670</v>
      </c>
      <c r="J1220" s="368" t="str">
        <f>IF(ISBLANK(INDEX('Policy Characteristics'!D:D,MATCH($C1220,'Policy Characteristics'!$C:$C,0))),"",INDEX('Policy Characteristics'!D:D,MATCH($C1220,'Policy Characteristics'!$C:$C,0)))</f>
        <v>Hydrogen Combustion</v>
      </c>
      <c r="K1220" s="354"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4" t="str">
        <f>IF(ISBLANK(INDEX('Policy Characteristics'!I:I,MATCH($C1220,'Policy Characteristics'!$C:$C,0))),"",INDEX('Policy Characteristics'!I:I,MATCH($C1220,'Policy Characteristics'!$C:$C,0)))</f>
        <v>% of fuel shifted</v>
      </c>
      <c r="P1220" s="354"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4" t="str">
        <f>IF(ISBLANK(INDEX('Policy Characteristics'!K:K,MATCH($C1220,'Policy Characteristics'!$C:$C,0))),"",INDEX('Policy Characteristics'!K:K,MATCH($C1220,'Policy Characteristics'!$C:$C,0)))</f>
        <v>industry-ag-main.html#fuel-switching</v>
      </c>
      <c r="R1220" s="354" t="str">
        <f>IF(ISBLANK(INDEX('Policy Characteristics'!L:L,MATCH($C1220,'Policy Characteristics'!$C:$C,0))),"",INDEX('Policy Characteristics'!L:L,MATCH($C1220,'Policy Characteristics'!$C:$C,0)))</f>
        <v>industry-elec-and-hydrogen.html</v>
      </c>
    </row>
    <row r="1221" spans="1:18" s="345" customFormat="1" ht="20" customHeight="1">
      <c r="A1221" s="354" t="str">
        <f>IF(ISBLANK(INDEX('Policy Characteristics'!A:A,MATCH($C1221,'Policy Characteristics'!$C:$C,0))),"",INDEX('Policy Characteristics'!A:A,MATCH($C1221,'Policy Characteristics'!$C:$C,0)))</f>
        <v>Industry</v>
      </c>
      <c r="B1221" s="366" t="str">
        <f>IF(ISBLANK(INDEX('Policy Characteristics'!B:B,MATCH($C1221,'Policy Characteristics'!$C:$C,0))),"",INDEX('Policy Characteristics'!B:B,MATCH($C1221,'Policy Characteristics'!$C:$C,0)))</f>
        <v>Hydrogen Combustion</v>
      </c>
      <c r="C1221" s="354" t="str">
        <f t="shared" si="47"/>
        <v>Fraction of Eligible Industrial Energy Use Shifted to Hydrogen</v>
      </c>
      <c r="D1221" s="348" t="s">
        <v>804</v>
      </c>
      <c r="E1221" t="s">
        <v>842</v>
      </c>
      <c r="F1221" t="s">
        <v>805</v>
      </c>
      <c r="G1221" s="253" t="s">
        <v>843</v>
      </c>
      <c r="H1221" s="18">
        <v>2116</v>
      </c>
      <c r="I1221" s="367" t="s">
        <v>670</v>
      </c>
      <c r="J1221" s="368" t="str">
        <f>IF(ISBLANK(INDEX('Policy Characteristics'!D:D,MATCH($C1221,'Policy Characteristics'!$C:$C,0))),"",INDEX('Policy Characteristics'!D:D,MATCH($C1221,'Policy Characteristics'!$C:$C,0)))</f>
        <v>Hydrogen Combustion</v>
      </c>
      <c r="K1221" s="354"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4" t="str">
        <f>IF(ISBLANK(INDEX('Policy Characteristics'!I:I,MATCH($C1221,'Policy Characteristics'!$C:$C,0))),"",INDEX('Policy Characteristics'!I:I,MATCH($C1221,'Policy Characteristics'!$C:$C,0)))</f>
        <v>% of fuel shifted</v>
      </c>
      <c r="P1221" s="354"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4" t="str">
        <f>IF(ISBLANK(INDEX('Policy Characteristics'!K:K,MATCH($C1221,'Policy Characteristics'!$C:$C,0))),"",INDEX('Policy Characteristics'!K:K,MATCH($C1221,'Policy Characteristics'!$C:$C,0)))</f>
        <v>industry-ag-main.html#fuel-switching</v>
      </c>
      <c r="R1221" s="354" t="str">
        <f>IF(ISBLANK(INDEX('Policy Characteristics'!L:L,MATCH($C1221,'Policy Characteristics'!$C:$C,0))),"",INDEX('Policy Characteristics'!L:L,MATCH($C1221,'Policy Characteristics'!$C:$C,0)))</f>
        <v>industry-elec-and-hydrogen.html</v>
      </c>
    </row>
    <row r="1222" spans="1:18" s="345" customFormat="1" ht="20" customHeight="1">
      <c r="A1222" s="354" t="str">
        <f>IF(ISBLANK(INDEX('Policy Characteristics'!A:A,MATCH($C1222,'Policy Characteristics'!$C:$C,0))),"",INDEX('Policy Characteristics'!A:A,MATCH($C1222,'Policy Characteristics'!$C:$C,0)))</f>
        <v>Industry</v>
      </c>
      <c r="B1222" s="366" t="str">
        <f>IF(ISBLANK(INDEX('Policy Characteristics'!B:B,MATCH($C1222,'Policy Characteristics'!$C:$C,0))),"",INDEX('Policy Characteristics'!B:B,MATCH($C1222,'Policy Characteristics'!$C:$C,0)))</f>
        <v>Hydrogen Combustion</v>
      </c>
      <c r="C1222" s="354" t="str">
        <f t="shared" si="47"/>
        <v>Fraction of Eligible Industrial Energy Use Shifted to Hydrogen</v>
      </c>
      <c r="D1222" s="348" t="s">
        <v>804</v>
      </c>
      <c r="E1222" t="s">
        <v>844</v>
      </c>
      <c r="F1222" t="s">
        <v>805</v>
      </c>
      <c r="G1222" s="253" t="s">
        <v>845</v>
      </c>
      <c r="H1222" s="18">
        <v>2117</v>
      </c>
      <c r="I1222" s="367" t="s">
        <v>670</v>
      </c>
      <c r="J1222" s="368" t="str">
        <f>IF(ISBLANK(INDEX('Policy Characteristics'!D:D,MATCH($C1222,'Policy Characteristics'!$C:$C,0))),"",INDEX('Policy Characteristics'!D:D,MATCH($C1222,'Policy Characteristics'!$C:$C,0)))</f>
        <v>Hydrogen Combustion</v>
      </c>
      <c r="K1222" s="354"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4" t="str">
        <f>IF(ISBLANK(INDEX('Policy Characteristics'!I:I,MATCH($C1222,'Policy Characteristics'!$C:$C,0))),"",INDEX('Policy Characteristics'!I:I,MATCH($C1222,'Policy Characteristics'!$C:$C,0)))</f>
        <v>% of fuel shifted</v>
      </c>
      <c r="P1222" s="354"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4" t="str">
        <f>IF(ISBLANK(INDEX('Policy Characteristics'!K:K,MATCH($C1222,'Policy Characteristics'!$C:$C,0))),"",INDEX('Policy Characteristics'!K:K,MATCH($C1222,'Policy Characteristics'!$C:$C,0)))</f>
        <v>industry-ag-main.html#fuel-switching</v>
      </c>
      <c r="R1222" s="354" t="str">
        <f>IF(ISBLANK(INDEX('Policy Characteristics'!L:L,MATCH($C1222,'Policy Characteristics'!$C:$C,0))),"",INDEX('Policy Characteristics'!L:L,MATCH($C1222,'Policy Characteristics'!$C:$C,0)))</f>
        <v>industry-elec-and-hydrogen.html</v>
      </c>
    </row>
    <row r="1223" spans="1:18" s="345" customFormat="1" ht="20" customHeight="1">
      <c r="A1223" s="354" t="str">
        <f>IF(ISBLANK(INDEX('Policy Characteristics'!A:A,MATCH($C1223,'Policy Characteristics'!$C:$C,0))),"",INDEX('Policy Characteristics'!A:A,MATCH($C1223,'Policy Characteristics'!$C:$C,0)))</f>
        <v>Industry</v>
      </c>
      <c r="B1223" s="366" t="str">
        <f>IF(ISBLANK(INDEX('Policy Characteristics'!B:B,MATCH($C1223,'Policy Characteristics'!$C:$C,0))),"",INDEX('Policy Characteristics'!B:B,MATCH($C1223,'Policy Characteristics'!$C:$C,0)))</f>
        <v>Hydrogen Combustion</v>
      </c>
      <c r="C1223" s="354" t="str">
        <f t="shared" si="47"/>
        <v>Fraction of Eligible Industrial Energy Use Shifted to Hydrogen</v>
      </c>
      <c r="D1223" s="348" t="s">
        <v>804</v>
      </c>
      <c r="E1223" t="s">
        <v>846</v>
      </c>
      <c r="F1223" t="s">
        <v>805</v>
      </c>
      <c r="G1223" s="253" t="s">
        <v>847</v>
      </c>
      <c r="H1223" s="18">
        <v>2118</v>
      </c>
      <c r="I1223" s="367" t="s">
        <v>680</v>
      </c>
      <c r="J1223" s="368" t="str">
        <f>IF(ISBLANK(INDEX('Policy Characteristics'!D:D,MATCH($C1223,'Policy Characteristics'!$C:$C,0))),"",INDEX('Policy Characteristics'!D:D,MATCH($C1223,'Policy Characteristics'!$C:$C,0)))</f>
        <v>Hydrogen Combustion</v>
      </c>
      <c r="K1223" s="354"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4" t="str">
        <f>IF(ISBLANK(INDEX('Policy Characteristics'!I:I,MATCH($C1223,'Policy Characteristics'!$C:$C,0))),"",INDEX('Policy Characteristics'!I:I,MATCH($C1223,'Policy Characteristics'!$C:$C,0)))</f>
        <v>% of fuel shifted</v>
      </c>
      <c r="P1223" s="354"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4" t="str">
        <f>IF(ISBLANK(INDEX('Policy Characteristics'!K:K,MATCH($C1223,'Policy Characteristics'!$C:$C,0))),"",INDEX('Policy Characteristics'!K:K,MATCH($C1223,'Policy Characteristics'!$C:$C,0)))</f>
        <v>industry-ag-main.html#fuel-switching</v>
      </c>
      <c r="R1223" s="354" t="str">
        <f>IF(ISBLANK(INDEX('Policy Characteristics'!L:L,MATCH($C1223,'Policy Characteristics'!$C:$C,0))),"",INDEX('Policy Characteristics'!L:L,MATCH($C1223,'Policy Characteristics'!$C:$C,0)))</f>
        <v>industry-elec-and-hydrogen.html</v>
      </c>
    </row>
    <row r="1224" spans="1:18" s="345" customFormat="1" ht="20" customHeight="1">
      <c r="A1224" s="354" t="str">
        <f>IF(ISBLANK(INDEX('Policy Characteristics'!A:A,MATCH($C1224,'Policy Characteristics'!$C:$C,0))),"",INDEX('Policy Characteristics'!A:A,MATCH($C1224,'Policy Characteristics'!$C:$C,0)))</f>
        <v>Industry</v>
      </c>
      <c r="B1224" s="366" t="str">
        <f>IF(ISBLANK(INDEX('Policy Characteristics'!B:B,MATCH($C1224,'Policy Characteristics'!$C:$C,0))),"",INDEX('Policy Characteristics'!B:B,MATCH($C1224,'Policy Characteristics'!$C:$C,0)))</f>
        <v>Hydrogen Combustion</v>
      </c>
      <c r="C1224" s="354" t="str">
        <f t="shared" si="47"/>
        <v>Fraction of Eligible Industrial Energy Use Shifted to Hydrogen</v>
      </c>
      <c r="D1224" s="348" t="s">
        <v>804</v>
      </c>
      <c r="E1224" t="s">
        <v>848</v>
      </c>
      <c r="F1224" t="s">
        <v>805</v>
      </c>
      <c r="G1224" s="253" t="s">
        <v>849</v>
      </c>
      <c r="H1224" s="18">
        <v>2119</v>
      </c>
      <c r="I1224" s="367" t="s">
        <v>680</v>
      </c>
      <c r="J1224" s="368" t="str">
        <f>IF(ISBLANK(INDEX('Policy Characteristics'!D:D,MATCH($C1224,'Policy Characteristics'!$C:$C,0))),"",INDEX('Policy Characteristics'!D:D,MATCH($C1224,'Policy Characteristics'!$C:$C,0)))</f>
        <v>Hydrogen Combustion</v>
      </c>
      <c r="K1224" s="354"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4" t="str">
        <f>IF(ISBLANK(INDEX('Policy Characteristics'!I:I,MATCH($C1224,'Policy Characteristics'!$C:$C,0))),"",INDEX('Policy Characteristics'!I:I,MATCH($C1224,'Policy Characteristics'!$C:$C,0)))</f>
        <v>% of fuel shifted</v>
      </c>
      <c r="P1224" s="354"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4" t="str">
        <f>IF(ISBLANK(INDEX('Policy Characteristics'!K:K,MATCH($C1224,'Policy Characteristics'!$C:$C,0))),"",INDEX('Policy Characteristics'!K:K,MATCH($C1224,'Policy Characteristics'!$C:$C,0)))</f>
        <v>industry-ag-main.html#fuel-switching</v>
      </c>
      <c r="R1224" s="354" t="str">
        <f>IF(ISBLANK(INDEX('Policy Characteristics'!L:L,MATCH($C1224,'Policy Characteristics'!$C:$C,0))),"",INDEX('Policy Characteristics'!L:L,MATCH($C1224,'Policy Characteristics'!$C:$C,0)))</f>
        <v>industry-elec-and-hydrogen.html</v>
      </c>
    </row>
    <row r="1225" spans="1:18" s="345" customFormat="1" ht="20" customHeight="1">
      <c r="A1225" s="354" t="str">
        <f>IF(ISBLANK(INDEX('Policy Characteristics'!A:A,MATCH($C1225,'Policy Characteristics'!$C:$C,0))),"",INDEX('Policy Characteristics'!A:A,MATCH($C1225,'Policy Characteristics'!$C:$C,0)))</f>
        <v>Industry</v>
      </c>
      <c r="B1225" s="366" t="str">
        <f>IF(ISBLANK(INDEX('Policy Characteristics'!B:B,MATCH($C1225,'Policy Characteristics'!$C:$C,0))),"",INDEX('Policy Characteristics'!B:B,MATCH($C1225,'Policy Characteristics'!$C:$C,0)))</f>
        <v>Hydrogen Combustion</v>
      </c>
      <c r="C1225" s="354" t="str">
        <f t="shared" si="47"/>
        <v>Fraction of Eligible Industrial Energy Use Shifted to Hydrogen</v>
      </c>
      <c r="D1225" s="348" t="s">
        <v>804</v>
      </c>
      <c r="E1225" t="s">
        <v>850</v>
      </c>
      <c r="F1225" t="s">
        <v>805</v>
      </c>
      <c r="G1225" s="253" t="s">
        <v>851</v>
      </c>
      <c r="H1225" s="18">
        <v>2120</v>
      </c>
      <c r="I1225" s="367" t="s">
        <v>680</v>
      </c>
      <c r="J1225" s="368" t="str">
        <f>IF(ISBLANK(INDEX('Policy Characteristics'!D:D,MATCH($C1225,'Policy Characteristics'!$C:$C,0))),"",INDEX('Policy Characteristics'!D:D,MATCH($C1225,'Policy Characteristics'!$C:$C,0)))</f>
        <v>Hydrogen Combustion</v>
      </c>
      <c r="K1225" s="354"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4" t="str">
        <f>IF(ISBLANK(INDEX('Policy Characteristics'!I:I,MATCH($C1225,'Policy Characteristics'!$C:$C,0))),"",INDEX('Policy Characteristics'!I:I,MATCH($C1225,'Policy Characteristics'!$C:$C,0)))</f>
        <v>% of fuel shifted</v>
      </c>
      <c r="P1225" s="354"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4" t="str">
        <f>IF(ISBLANK(INDEX('Policy Characteristics'!K:K,MATCH($C1225,'Policy Characteristics'!$C:$C,0))),"",INDEX('Policy Characteristics'!K:K,MATCH($C1225,'Policy Characteristics'!$C:$C,0)))</f>
        <v>industry-ag-main.html#fuel-switching</v>
      </c>
      <c r="R1225" s="354" t="str">
        <f>IF(ISBLANK(INDEX('Policy Characteristics'!L:L,MATCH($C1225,'Policy Characteristics'!$C:$C,0))),"",INDEX('Policy Characteristics'!L:L,MATCH($C1225,'Policy Characteristics'!$C:$C,0)))</f>
        <v>industry-elec-and-hydrogen.html</v>
      </c>
    </row>
    <row r="1226" spans="1:18" s="345" customFormat="1" ht="20" customHeight="1">
      <c r="A1226" s="354" t="str">
        <f>IF(ISBLANK(INDEX('Policy Characteristics'!A:A,MATCH($C1226,'Policy Characteristics'!$C:$C,0))),"",INDEX('Policy Characteristics'!A:A,MATCH($C1226,'Policy Characteristics'!$C:$C,0)))</f>
        <v>Industry</v>
      </c>
      <c r="B1226" s="366" t="str">
        <f>IF(ISBLANK(INDEX('Policy Characteristics'!B:B,MATCH($C1226,'Policy Characteristics'!$C:$C,0))),"",INDEX('Policy Characteristics'!B:B,MATCH($C1226,'Policy Characteristics'!$C:$C,0)))</f>
        <v>Hydrogen Combustion</v>
      </c>
      <c r="C1226" s="354" t="str">
        <f t="shared" si="47"/>
        <v>Fraction of Eligible Industrial Energy Use Shifted to Hydrogen</v>
      </c>
      <c r="D1226" s="348" t="s">
        <v>804</v>
      </c>
      <c r="E1226" t="s">
        <v>852</v>
      </c>
      <c r="F1226" t="s">
        <v>805</v>
      </c>
      <c r="G1226" s="253" t="s">
        <v>852</v>
      </c>
      <c r="H1226" s="18">
        <v>2121</v>
      </c>
      <c r="I1226" s="367" t="s">
        <v>680</v>
      </c>
      <c r="J1226" s="368" t="str">
        <f>IF(ISBLANK(INDEX('Policy Characteristics'!D:D,MATCH($C1226,'Policy Characteristics'!$C:$C,0))),"",INDEX('Policy Characteristics'!D:D,MATCH($C1226,'Policy Characteristics'!$C:$C,0)))</f>
        <v>Hydrogen Combustion</v>
      </c>
      <c r="K1226" s="354"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4" t="str">
        <f>IF(ISBLANK(INDEX('Policy Characteristics'!I:I,MATCH($C1226,'Policy Characteristics'!$C:$C,0))),"",INDEX('Policy Characteristics'!I:I,MATCH($C1226,'Policy Characteristics'!$C:$C,0)))</f>
        <v>% of fuel shifted</v>
      </c>
      <c r="P1226" s="354"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4" t="str">
        <f>IF(ISBLANK(INDEX('Policy Characteristics'!K:K,MATCH($C1226,'Policy Characteristics'!$C:$C,0))),"",INDEX('Policy Characteristics'!K:K,MATCH($C1226,'Policy Characteristics'!$C:$C,0)))</f>
        <v>industry-ag-main.html#fuel-switching</v>
      </c>
      <c r="R1226" s="354" t="str">
        <f>IF(ISBLANK(INDEX('Policy Characteristics'!L:L,MATCH($C1226,'Policy Characteristics'!$C:$C,0))),"",INDEX('Policy Characteristics'!L:L,MATCH($C1226,'Policy Characteristics'!$C:$C,0)))</f>
        <v>industry-elec-and-hydrogen.html</v>
      </c>
    </row>
    <row r="1227" spans="1:18" s="345" customFormat="1" ht="20" customHeight="1">
      <c r="A1227" s="354" t="str">
        <f>IF(ISBLANK(INDEX('Policy Characteristics'!A:A,MATCH($C1227,'Policy Characteristics'!$C:$C,0))),"",INDEX('Policy Characteristics'!A:A,MATCH($C1227,'Policy Characteristics'!$C:$C,0)))</f>
        <v>Industry</v>
      </c>
      <c r="B1227" s="366" t="str">
        <f>IF(ISBLANK(INDEX('Policy Characteristics'!B:B,MATCH($C1227,'Policy Characteristics'!$C:$C,0))),"",INDEX('Policy Characteristics'!B:B,MATCH($C1227,'Policy Characteristics'!$C:$C,0)))</f>
        <v>Hydrogen Combustion</v>
      </c>
      <c r="C1227" s="354" t="str">
        <f t="shared" si="47"/>
        <v>Fraction of Eligible Industrial Energy Use Shifted to Hydrogen</v>
      </c>
      <c r="D1227" s="348" t="s">
        <v>806</v>
      </c>
      <c r="E1227" t="s">
        <v>838</v>
      </c>
      <c r="F1227" t="s">
        <v>807</v>
      </c>
      <c r="G1227" s="253" t="s">
        <v>839</v>
      </c>
      <c r="H1227" s="18">
        <v>2122</v>
      </c>
      <c r="I1227" s="367" t="s">
        <v>680</v>
      </c>
      <c r="J1227" s="368" t="str">
        <f>IF(ISBLANK(INDEX('Policy Characteristics'!D:D,MATCH($C1227,'Policy Characteristics'!$C:$C,0))),"",INDEX('Policy Characteristics'!D:D,MATCH($C1227,'Policy Characteristics'!$C:$C,0)))</f>
        <v>Hydrogen Combustion</v>
      </c>
      <c r="K1227" s="354"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4" t="str">
        <f>IF(ISBLANK(INDEX('Policy Characteristics'!I:I,MATCH($C1227,'Policy Characteristics'!$C:$C,0))),"",INDEX('Policy Characteristics'!I:I,MATCH($C1227,'Policy Characteristics'!$C:$C,0)))</f>
        <v>% of fuel shifted</v>
      </c>
      <c r="P1227" s="354"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4" t="str">
        <f>IF(ISBLANK(INDEX('Policy Characteristics'!K:K,MATCH($C1227,'Policy Characteristics'!$C:$C,0))),"",INDEX('Policy Characteristics'!K:K,MATCH($C1227,'Policy Characteristics'!$C:$C,0)))</f>
        <v>industry-ag-main.html#fuel-switching</v>
      </c>
      <c r="R1227" s="354" t="str">
        <f>IF(ISBLANK(INDEX('Policy Characteristics'!L:L,MATCH($C1227,'Policy Characteristics'!$C:$C,0))),"",INDEX('Policy Characteristics'!L:L,MATCH($C1227,'Policy Characteristics'!$C:$C,0)))</f>
        <v>industry-elec-and-hydrogen.html</v>
      </c>
    </row>
    <row r="1228" spans="1:18" s="345" customFormat="1" ht="20" customHeight="1">
      <c r="A1228" s="354" t="str">
        <f>IF(ISBLANK(INDEX('Policy Characteristics'!A:A,MATCH($C1228,'Policy Characteristics'!$C:$C,0))),"",INDEX('Policy Characteristics'!A:A,MATCH($C1228,'Policy Characteristics'!$C:$C,0)))</f>
        <v>Industry</v>
      </c>
      <c r="B1228" s="366" t="str">
        <f>IF(ISBLANK(INDEX('Policy Characteristics'!B:B,MATCH($C1228,'Policy Characteristics'!$C:$C,0))),"",INDEX('Policy Characteristics'!B:B,MATCH($C1228,'Policy Characteristics'!$C:$C,0)))</f>
        <v>Hydrogen Combustion</v>
      </c>
      <c r="C1228" s="354" t="str">
        <f t="shared" si="47"/>
        <v>Fraction of Eligible Industrial Energy Use Shifted to Hydrogen</v>
      </c>
      <c r="D1228" s="348" t="s">
        <v>806</v>
      </c>
      <c r="E1228" t="s">
        <v>840</v>
      </c>
      <c r="F1228" t="s">
        <v>807</v>
      </c>
      <c r="G1228" s="253" t="s">
        <v>841</v>
      </c>
      <c r="H1228" s="18">
        <v>2123</v>
      </c>
      <c r="I1228" s="367" t="s">
        <v>680</v>
      </c>
      <c r="J1228" s="368" t="str">
        <f>IF(ISBLANK(INDEX('Policy Characteristics'!D:D,MATCH($C1228,'Policy Characteristics'!$C:$C,0))),"",INDEX('Policy Characteristics'!D:D,MATCH($C1228,'Policy Characteristics'!$C:$C,0)))</f>
        <v>Hydrogen Combustion</v>
      </c>
      <c r="K1228" s="354"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4" t="str">
        <f>IF(ISBLANK(INDEX('Policy Characteristics'!I:I,MATCH($C1228,'Policy Characteristics'!$C:$C,0))),"",INDEX('Policy Characteristics'!I:I,MATCH($C1228,'Policy Characteristics'!$C:$C,0)))</f>
        <v>% of fuel shifted</v>
      </c>
      <c r="P1228" s="354"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4" t="str">
        <f>IF(ISBLANK(INDEX('Policy Characteristics'!K:K,MATCH($C1228,'Policy Characteristics'!$C:$C,0))),"",INDEX('Policy Characteristics'!K:K,MATCH($C1228,'Policy Characteristics'!$C:$C,0)))</f>
        <v>industry-ag-main.html#fuel-switching</v>
      </c>
      <c r="R1228" s="354" t="str">
        <f>IF(ISBLANK(INDEX('Policy Characteristics'!L:L,MATCH($C1228,'Policy Characteristics'!$C:$C,0))),"",INDEX('Policy Characteristics'!L:L,MATCH($C1228,'Policy Characteristics'!$C:$C,0)))</f>
        <v>industry-elec-and-hydrogen.html</v>
      </c>
    </row>
    <row r="1229" spans="1:18" s="345" customFormat="1" ht="20" customHeight="1">
      <c r="A1229" s="354" t="str">
        <f>IF(ISBLANK(INDEX('Policy Characteristics'!A:A,MATCH($C1229,'Policy Characteristics'!$C:$C,0))),"",INDEX('Policy Characteristics'!A:A,MATCH($C1229,'Policy Characteristics'!$C:$C,0)))</f>
        <v>Industry</v>
      </c>
      <c r="B1229" s="366" t="str">
        <f>IF(ISBLANK(INDEX('Policy Characteristics'!B:B,MATCH($C1229,'Policy Characteristics'!$C:$C,0))),"",INDEX('Policy Characteristics'!B:B,MATCH($C1229,'Policy Characteristics'!$C:$C,0)))</f>
        <v>Hydrogen Combustion</v>
      </c>
      <c r="C1229" s="354" t="str">
        <f t="shared" si="47"/>
        <v>Fraction of Eligible Industrial Energy Use Shifted to Hydrogen</v>
      </c>
      <c r="D1229" s="348" t="s">
        <v>806</v>
      </c>
      <c r="E1229" t="s">
        <v>842</v>
      </c>
      <c r="F1229" t="s">
        <v>807</v>
      </c>
      <c r="G1229" s="253" t="s">
        <v>843</v>
      </c>
      <c r="H1229" s="18">
        <v>2124</v>
      </c>
      <c r="I1229" s="367" t="s">
        <v>680</v>
      </c>
      <c r="J1229" s="368" t="str">
        <f>IF(ISBLANK(INDEX('Policy Characteristics'!D:D,MATCH($C1229,'Policy Characteristics'!$C:$C,0))),"",INDEX('Policy Characteristics'!D:D,MATCH($C1229,'Policy Characteristics'!$C:$C,0)))</f>
        <v>Hydrogen Combustion</v>
      </c>
      <c r="K1229" s="354"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4" t="str">
        <f>IF(ISBLANK(INDEX('Policy Characteristics'!I:I,MATCH($C1229,'Policy Characteristics'!$C:$C,0))),"",INDEX('Policy Characteristics'!I:I,MATCH($C1229,'Policy Characteristics'!$C:$C,0)))</f>
        <v>% of fuel shifted</v>
      </c>
      <c r="P1229" s="354"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4" t="str">
        <f>IF(ISBLANK(INDEX('Policy Characteristics'!K:K,MATCH($C1229,'Policy Characteristics'!$C:$C,0))),"",INDEX('Policy Characteristics'!K:K,MATCH($C1229,'Policy Characteristics'!$C:$C,0)))</f>
        <v>industry-ag-main.html#fuel-switching</v>
      </c>
      <c r="R1229" s="354" t="str">
        <f>IF(ISBLANK(INDEX('Policy Characteristics'!L:L,MATCH($C1229,'Policy Characteristics'!$C:$C,0))),"",INDEX('Policy Characteristics'!L:L,MATCH($C1229,'Policy Characteristics'!$C:$C,0)))</f>
        <v>industry-elec-and-hydrogen.html</v>
      </c>
    </row>
    <row r="1230" spans="1:18" s="345" customFormat="1" ht="20" customHeight="1">
      <c r="A1230" s="354" t="str">
        <f>IF(ISBLANK(INDEX('Policy Characteristics'!A:A,MATCH($C1230,'Policy Characteristics'!$C:$C,0))),"",INDEX('Policy Characteristics'!A:A,MATCH($C1230,'Policy Characteristics'!$C:$C,0)))</f>
        <v>Industry</v>
      </c>
      <c r="B1230" s="366" t="str">
        <f>IF(ISBLANK(INDEX('Policy Characteristics'!B:B,MATCH($C1230,'Policy Characteristics'!$C:$C,0))),"",INDEX('Policy Characteristics'!B:B,MATCH($C1230,'Policy Characteristics'!$C:$C,0)))</f>
        <v>Hydrogen Combustion</v>
      </c>
      <c r="C1230" s="354" t="str">
        <f t="shared" si="47"/>
        <v>Fraction of Eligible Industrial Energy Use Shifted to Hydrogen</v>
      </c>
      <c r="D1230" s="348" t="s">
        <v>806</v>
      </c>
      <c r="E1230" t="s">
        <v>844</v>
      </c>
      <c r="F1230" t="s">
        <v>807</v>
      </c>
      <c r="G1230" s="253" t="s">
        <v>845</v>
      </c>
      <c r="H1230" s="18">
        <v>2125</v>
      </c>
      <c r="I1230" s="367" t="s">
        <v>670</v>
      </c>
      <c r="J1230" s="368" t="str">
        <f>IF(ISBLANK(INDEX('Policy Characteristics'!D:D,MATCH($C1230,'Policy Characteristics'!$C:$C,0))),"",INDEX('Policy Characteristics'!D:D,MATCH($C1230,'Policy Characteristics'!$C:$C,0)))</f>
        <v>Hydrogen Combustion</v>
      </c>
      <c r="K1230" s="354"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4" t="str">
        <f>IF(ISBLANK(INDEX('Policy Characteristics'!I:I,MATCH($C1230,'Policy Characteristics'!$C:$C,0))),"",INDEX('Policy Characteristics'!I:I,MATCH($C1230,'Policy Characteristics'!$C:$C,0)))</f>
        <v>% of fuel shifted</v>
      </c>
      <c r="P1230" s="354"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4" t="str">
        <f>IF(ISBLANK(INDEX('Policy Characteristics'!K:K,MATCH($C1230,'Policy Characteristics'!$C:$C,0))),"",INDEX('Policy Characteristics'!K:K,MATCH($C1230,'Policy Characteristics'!$C:$C,0)))</f>
        <v>industry-ag-main.html#fuel-switching</v>
      </c>
      <c r="R1230" s="354" t="str">
        <f>IF(ISBLANK(INDEX('Policy Characteristics'!L:L,MATCH($C1230,'Policy Characteristics'!$C:$C,0))),"",INDEX('Policy Characteristics'!L:L,MATCH($C1230,'Policy Characteristics'!$C:$C,0)))</f>
        <v>industry-elec-and-hydrogen.html</v>
      </c>
    </row>
    <row r="1231" spans="1:18" s="345" customFormat="1" ht="20" customHeight="1">
      <c r="A1231" s="354" t="str">
        <f>IF(ISBLANK(INDEX('Policy Characteristics'!A:A,MATCH($C1231,'Policy Characteristics'!$C:$C,0))),"",INDEX('Policy Characteristics'!A:A,MATCH($C1231,'Policy Characteristics'!$C:$C,0)))</f>
        <v>Industry</v>
      </c>
      <c r="B1231" s="366" t="str">
        <f>IF(ISBLANK(INDEX('Policy Characteristics'!B:B,MATCH($C1231,'Policy Characteristics'!$C:$C,0))),"",INDEX('Policy Characteristics'!B:B,MATCH($C1231,'Policy Characteristics'!$C:$C,0)))</f>
        <v>Hydrogen Combustion</v>
      </c>
      <c r="C1231" s="354" t="str">
        <f t="shared" si="47"/>
        <v>Fraction of Eligible Industrial Energy Use Shifted to Hydrogen</v>
      </c>
      <c r="D1231" s="348" t="s">
        <v>806</v>
      </c>
      <c r="E1231" t="s">
        <v>846</v>
      </c>
      <c r="F1231" t="s">
        <v>807</v>
      </c>
      <c r="G1231" s="253" t="s">
        <v>847</v>
      </c>
      <c r="H1231" s="18">
        <v>2126</v>
      </c>
      <c r="I1231" s="367" t="s">
        <v>680</v>
      </c>
      <c r="J1231" s="368" t="str">
        <f>IF(ISBLANK(INDEX('Policy Characteristics'!D:D,MATCH($C1231,'Policy Characteristics'!$C:$C,0))),"",INDEX('Policy Characteristics'!D:D,MATCH($C1231,'Policy Characteristics'!$C:$C,0)))</f>
        <v>Hydrogen Combustion</v>
      </c>
      <c r="K1231" s="354"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4" t="str">
        <f>IF(ISBLANK(INDEX('Policy Characteristics'!I:I,MATCH($C1231,'Policy Characteristics'!$C:$C,0))),"",INDEX('Policy Characteristics'!I:I,MATCH($C1231,'Policy Characteristics'!$C:$C,0)))</f>
        <v>% of fuel shifted</v>
      </c>
      <c r="P1231" s="354"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4" t="str">
        <f>IF(ISBLANK(INDEX('Policy Characteristics'!K:K,MATCH($C1231,'Policy Characteristics'!$C:$C,0))),"",INDEX('Policy Characteristics'!K:K,MATCH($C1231,'Policy Characteristics'!$C:$C,0)))</f>
        <v>industry-ag-main.html#fuel-switching</v>
      </c>
      <c r="R1231" s="354" t="str">
        <f>IF(ISBLANK(INDEX('Policy Characteristics'!L:L,MATCH($C1231,'Policy Characteristics'!$C:$C,0))),"",INDEX('Policy Characteristics'!L:L,MATCH($C1231,'Policy Characteristics'!$C:$C,0)))</f>
        <v>industry-elec-and-hydrogen.html</v>
      </c>
    </row>
    <row r="1232" spans="1:18" s="345" customFormat="1" ht="20" customHeight="1">
      <c r="A1232" s="354" t="str">
        <f>IF(ISBLANK(INDEX('Policy Characteristics'!A:A,MATCH($C1232,'Policy Characteristics'!$C:$C,0))),"",INDEX('Policy Characteristics'!A:A,MATCH($C1232,'Policy Characteristics'!$C:$C,0)))</f>
        <v>Industry</v>
      </c>
      <c r="B1232" s="366" t="str">
        <f>IF(ISBLANK(INDEX('Policy Characteristics'!B:B,MATCH($C1232,'Policy Characteristics'!$C:$C,0))),"",INDEX('Policy Characteristics'!B:B,MATCH($C1232,'Policy Characteristics'!$C:$C,0)))</f>
        <v>Hydrogen Combustion</v>
      </c>
      <c r="C1232" s="354" t="str">
        <f t="shared" si="47"/>
        <v>Fraction of Eligible Industrial Energy Use Shifted to Hydrogen</v>
      </c>
      <c r="D1232" s="348" t="s">
        <v>806</v>
      </c>
      <c r="E1232" t="s">
        <v>848</v>
      </c>
      <c r="F1232" t="s">
        <v>807</v>
      </c>
      <c r="G1232" s="253" t="s">
        <v>849</v>
      </c>
      <c r="H1232" s="18">
        <v>2127</v>
      </c>
      <c r="I1232" s="367" t="s">
        <v>670</v>
      </c>
      <c r="J1232" s="368" t="str">
        <f>IF(ISBLANK(INDEX('Policy Characteristics'!D:D,MATCH($C1232,'Policy Characteristics'!$C:$C,0))),"",INDEX('Policy Characteristics'!D:D,MATCH($C1232,'Policy Characteristics'!$C:$C,0)))</f>
        <v>Hydrogen Combustion</v>
      </c>
      <c r="K1232" s="354"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4" t="str">
        <f>IF(ISBLANK(INDEX('Policy Characteristics'!I:I,MATCH($C1232,'Policy Characteristics'!$C:$C,0))),"",INDEX('Policy Characteristics'!I:I,MATCH($C1232,'Policy Characteristics'!$C:$C,0)))</f>
        <v>% of fuel shifted</v>
      </c>
      <c r="P1232" s="354"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4" t="str">
        <f>IF(ISBLANK(INDEX('Policy Characteristics'!K:K,MATCH($C1232,'Policy Characteristics'!$C:$C,0))),"",INDEX('Policy Characteristics'!K:K,MATCH($C1232,'Policy Characteristics'!$C:$C,0)))</f>
        <v>industry-ag-main.html#fuel-switching</v>
      </c>
      <c r="R1232" s="354" t="str">
        <f>IF(ISBLANK(INDEX('Policy Characteristics'!L:L,MATCH($C1232,'Policy Characteristics'!$C:$C,0))),"",INDEX('Policy Characteristics'!L:L,MATCH($C1232,'Policy Characteristics'!$C:$C,0)))</f>
        <v>industry-elec-and-hydrogen.html</v>
      </c>
    </row>
    <row r="1233" spans="1:18" s="345" customFormat="1" ht="20" customHeight="1">
      <c r="A1233" s="354" t="str">
        <f>IF(ISBLANK(INDEX('Policy Characteristics'!A:A,MATCH($C1233,'Policy Characteristics'!$C:$C,0))),"",INDEX('Policy Characteristics'!A:A,MATCH($C1233,'Policy Characteristics'!$C:$C,0)))</f>
        <v>Industry</v>
      </c>
      <c r="B1233" s="366" t="str">
        <f>IF(ISBLANK(INDEX('Policy Characteristics'!B:B,MATCH($C1233,'Policy Characteristics'!$C:$C,0))),"",INDEX('Policy Characteristics'!B:B,MATCH($C1233,'Policy Characteristics'!$C:$C,0)))</f>
        <v>Hydrogen Combustion</v>
      </c>
      <c r="C1233" s="354" t="str">
        <f t="shared" si="47"/>
        <v>Fraction of Eligible Industrial Energy Use Shifted to Hydrogen</v>
      </c>
      <c r="D1233" s="348" t="s">
        <v>806</v>
      </c>
      <c r="E1233" t="s">
        <v>850</v>
      </c>
      <c r="F1233" t="s">
        <v>807</v>
      </c>
      <c r="G1233" s="253" t="s">
        <v>851</v>
      </c>
      <c r="H1233" s="18">
        <v>2128</v>
      </c>
      <c r="I1233" s="367" t="s">
        <v>680</v>
      </c>
      <c r="J1233" s="368" t="str">
        <f>IF(ISBLANK(INDEX('Policy Characteristics'!D:D,MATCH($C1233,'Policy Characteristics'!$C:$C,0))),"",INDEX('Policy Characteristics'!D:D,MATCH($C1233,'Policy Characteristics'!$C:$C,0)))</f>
        <v>Hydrogen Combustion</v>
      </c>
      <c r="K1233" s="354"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4" t="str">
        <f>IF(ISBLANK(INDEX('Policy Characteristics'!I:I,MATCH($C1233,'Policy Characteristics'!$C:$C,0))),"",INDEX('Policy Characteristics'!I:I,MATCH($C1233,'Policy Characteristics'!$C:$C,0)))</f>
        <v>% of fuel shifted</v>
      </c>
      <c r="P1233" s="354"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4" t="str">
        <f>IF(ISBLANK(INDEX('Policy Characteristics'!K:K,MATCH($C1233,'Policy Characteristics'!$C:$C,0))),"",INDEX('Policy Characteristics'!K:K,MATCH($C1233,'Policy Characteristics'!$C:$C,0)))</f>
        <v>industry-ag-main.html#fuel-switching</v>
      </c>
      <c r="R1233" s="354" t="str">
        <f>IF(ISBLANK(INDEX('Policy Characteristics'!L:L,MATCH($C1233,'Policy Characteristics'!$C:$C,0))),"",INDEX('Policy Characteristics'!L:L,MATCH($C1233,'Policy Characteristics'!$C:$C,0)))</f>
        <v>industry-elec-and-hydrogen.html</v>
      </c>
    </row>
    <row r="1234" spans="1:18" s="345" customFormat="1" ht="20" customHeight="1">
      <c r="A1234" s="354" t="str">
        <f>IF(ISBLANK(INDEX('Policy Characteristics'!A:A,MATCH($C1234,'Policy Characteristics'!$C:$C,0))),"",INDEX('Policy Characteristics'!A:A,MATCH($C1234,'Policy Characteristics'!$C:$C,0)))</f>
        <v>Industry</v>
      </c>
      <c r="B1234" s="366" t="str">
        <f>IF(ISBLANK(INDEX('Policy Characteristics'!B:B,MATCH($C1234,'Policy Characteristics'!$C:$C,0))),"",INDEX('Policy Characteristics'!B:B,MATCH($C1234,'Policy Characteristics'!$C:$C,0)))</f>
        <v>Hydrogen Combustion</v>
      </c>
      <c r="C1234" s="354" t="str">
        <f t="shared" si="47"/>
        <v>Fraction of Eligible Industrial Energy Use Shifted to Hydrogen</v>
      </c>
      <c r="D1234" s="348" t="s">
        <v>806</v>
      </c>
      <c r="E1234" t="s">
        <v>852</v>
      </c>
      <c r="F1234" t="s">
        <v>807</v>
      </c>
      <c r="G1234" s="253" t="s">
        <v>852</v>
      </c>
      <c r="H1234" s="18">
        <v>2129</v>
      </c>
      <c r="I1234" s="367" t="s">
        <v>680</v>
      </c>
      <c r="J1234" s="368" t="str">
        <f>IF(ISBLANK(INDEX('Policy Characteristics'!D:D,MATCH($C1234,'Policy Characteristics'!$C:$C,0))),"",INDEX('Policy Characteristics'!D:D,MATCH($C1234,'Policy Characteristics'!$C:$C,0)))</f>
        <v>Hydrogen Combustion</v>
      </c>
      <c r="K1234" s="354"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4" t="str">
        <f>IF(ISBLANK(INDEX('Policy Characteristics'!I:I,MATCH($C1234,'Policy Characteristics'!$C:$C,0))),"",INDEX('Policy Characteristics'!I:I,MATCH($C1234,'Policy Characteristics'!$C:$C,0)))</f>
        <v>% of fuel shifted</v>
      </c>
      <c r="P1234" s="354"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4" t="str">
        <f>IF(ISBLANK(INDEX('Policy Characteristics'!K:K,MATCH($C1234,'Policy Characteristics'!$C:$C,0))),"",INDEX('Policy Characteristics'!K:K,MATCH($C1234,'Policy Characteristics'!$C:$C,0)))</f>
        <v>industry-ag-main.html#fuel-switching</v>
      </c>
      <c r="R1234" s="354" t="str">
        <f>IF(ISBLANK(INDEX('Policy Characteristics'!L:L,MATCH($C1234,'Policy Characteristics'!$C:$C,0))),"",INDEX('Policy Characteristics'!L:L,MATCH($C1234,'Policy Characteristics'!$C:$C,0)))</f>
        <v>industry-elec-and-hydrogen.html</v>
      </c>
    </row>
    <row r="1235" spans="1:18" s="345" customFormat="1" ht="20" customHeight="1">
      <c r="A1235" s="354" t="str">
        <f>IF(ISBLANK(INDEX('Policy Characteristics'!A:A,MATCH($C1235,'Policy Characteristics'!$C:$C,0))),"",INDEX('Policy Characteristics'!A:A,MATCH($C1235,'Policy Characteristics'!$C:$C,0)))</f>
        <v>Industry</v>
      </c>
      <c r="B1235" s="366" t="str">
        <f>IF(ISBLANK(INDEX('Policy Characteristics'!B:B,MATCH($C1235,'Policy Characteristics'!$C:$C,0))),"",INDEX('Policy Characteristics'!B:B,MATCH($C1235,'Policy Characteristics'!$C:$C,0)))</f>
        <v>Hydrogen Combustion</v>
      </c>
      <c r="C1235" s="354" t="str">
        <f t="shared" si="47"/>
        <v>Fraction of Eligible Industrial Energy Use Shifted to Hydrogen</v>
      </c>
      <c r="D1235" s="348" t="s">
        <v>808</v>
      </c>
      <c r="E1235" t="s">
        <v>838</v>
      </c>
      <c r="F1235" t="s">
        <v>809</v>
      </c>
      <c r="G1235" s="253" t="s">
        <v>839</v>
      </c>
      <c r="H1235" s="18">
        <v>2130</v>
      </c>
      <c r="I1235" s="367" t="s">
        <v>670</v>
      </c>
      <c r="J1235" s="368" t="str">
        <f>IF(ISBLANK(INDEX('Policy Characteristics'!D:D,MATCH($C1235,'Policy Characteristics'!$C:$C,0))),"",INDEX('Policy Characteristics'!D:D,MATCH($C1235,'Policy Characteristics'!$C:$C,0)))</f>
        <v>Hydrogen Combustion</v>
      </c>
      <c r="K1235" s="354"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4" t="str">
        <f>IF(ISBLANK(INDEX('Policy Characteristics'!I:I,MATCH($C1235,'Policy Characteristics'!$C:$C,0))),"",INDEX('Policy Characteristics'!I:I,MATCH($C1235,'Policy Characteristics'!$C:$C,0)))</f>
        <v>% of fuel shifted</v>
      </c>
      <c r="P1235" s="354"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4" t="str">
        <f>IF(ISBLANK(INDEX('Policy Characteristics'!K:K,MATCH($C1235,'Policy Characteristics'!$C:$C,0))),"",INDEX('Policy Characteristics'!K:K,MATCH($C1235,'Policy Characteristics'!$C:$C,0)))</f>
        <v>industry-ag-main.html#fuel-switching</v>
      </c>
      <c r="R1235" s="354" t="str">
        <f>IF(ISBLANK(INDEX('Policy Characteristics'!L:L,MATCH($C1235,'Policy Characteristics'!$C:$C,0))),"",INDEX('Policy Characteristics'!L:L,MATCH($C1235,'Policy Characteristics'!$C:$C,0)))</f>
        <v>industry-elec-and-hydrogen.html</v>
      </c>
    </row>
    <row r="1236" spans="1:18" s="345" customFormat="1" ht="20" customHeight="1">
      <c r="A1236" s="354" t="str">
        <f>IF(ISBLANK(INDEX('Policy Characteristics'!A:A,MATCH($C1236,'Policy Characteristics'!$C:$C,0))),"",INDEX('Policy Characteristics'!A:A,MATCH($C1236,'Policy Characteristics'!$C:$C,0)))</f>
        <v>Industry</v>
      </c>
      <c r="B1236" s="366" t="str">
        <f>IF(ISBLANK(INDEX('Policy Characteristics'!B:B,MATCH($C1236,'Policy Characteristics'!$C:$C,0))),"",INDEX('Policy Characteristics'!B:B,MATCH($C1236,'Policy Characteristics'!$C:$C,0)))</f>
        <v>Hydrogen Combustion</v>
      </c>
      <c r="C1236" s="354" t="str">
        <f t="shared" si="47"/>
        <v>Fraction of Eligible Industrial Energy Use Shifted to Hydrogen</v>
      </c>
      <c r="D1236" s="348" t="s">
        <v>808</v>
      </c>
      <c r="E1236" t="s">
        <v>840</v>
      </c>
      <c r="F1236" t="s">
        <v>809</v>
      </c>
      <c r="G1236" s="253" t="s">
        <v>841</v>
      </c>
      <c r="H1236" s="18">
        <v>2131</v>
      </c>
      <c r="I1236" s="367" t="s">
        <v>670</v>
      </c>
      <c r="J1236" s="368" t="str">
        <f>IF(ISBLANK(INDEX('Policy Characteristics'!D:D,MATCH($C1236,'Policy Characteristics'!$C:$C,0))),"",INDEX('Policy Characteristics'!D:D,MATCH($C1236,'Policy Characteristics'!$C:$C,0)))</f>
        <v>Hydrogen Combustion</v>
      </c>
      <c r="K1236" s="354"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4" t="str">
        <f>IF(ISBLANK(INDEX('Policy Characteristics'!I:I,MATCH($C1236,'Policy Characteristics'!$C:$C,0))),"",INDEX('Policy Characteristics'!I:I,MATCH($C1236,'Policy Characteristics'!$C:$C,0)))</f>
        <v>% of fuel shifted</v>
      </c>
      <c r="P1236" s="354"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4" t="str">
        <f>IF(ISBLANK(INDEX('Policy Characteristics'!K:K,MATCH($C1236,'Policy Characteristics'!$C:$C,0))),"",INDEX('Policy Characteristics'!K:K,MATCH($C1236,'Policy Characteristics'!$C:$C,0)))</f>
        <v>industry-ag-main.html#fuel-switching</v>
      </c>
      <c r="R1236" s="354" t="str">
        <f>IF(ISBLANK(INDEX('Policy Characteristics'!L:L,MATCH($C1236,'Policy Characteristics'!$C:$C,0))),"",INDEX('Policy Characteristics'!L:L,MATCH($C1236,'Policy Characteristics'!$C:$C,0)))</f>
        <v>industry-elec-and-hydrogen.html</v>
      </c>
    </row>
    <row r="1237" spans="1:18" s="345" customFormat="1" ht="20" customHeight="1">
      <c r="A1237" s="354" t="str">
        <f>IF(ISBLANK(INDEX('Policy Characteristics'!A:A,MATCH($C1237,'Policy Characteristics'!$C:$C,0))),"",INDEX('Policy Characteristics'!A:A,MATCH($C1237,'Policy Characteristics'!$C:$C,0)))</f>
        <v>Industry</v>
      </c>
      <c r="B1237" s="366" t="str">
        <f>IF(ISBLANK(INDEX('Policy Characteristics'!B:B,MATCH($C1237,'Policy Characteristics'!$C:$C,0))),"",INDEX('Policy Characteristics'!B:B,MATCH($C1237,'Policy Characteristics'!$C:$C,0)))</f>
        <v>Hydrogen Combustion</v>
      </c>
      <c r="C1237" s="354" t="str">
        <f t="shared" si="47"/>
        <v>Fraction of Eligible Industrial Energy Use Shifted to Hydrogen</v>
      </c>
      <c r="D1237" s="348" t="s">
        <v>808</v>
      </c>
      <c r="E1237" t="s">
        <v>842</v>
      </c>
      <c r="F1237" t="s">
        <v>809</v>
      </c>
      <c r="G1237" s="253" t="s">
        <v>843</v>
      </c>
      <c r="H1237" s="18">
        <v>2132</v>
      </c>
      <c r="I1237" s="367" t="s">
        <v>670</v>
      </c>
      <c r="J1237" s="368" t="str">
        <f>IF(ISBLANK(INDEX('Policy Characteristics'!D:D,MATCH($C1237,'Policy Characteristics'!$C:$C,0))),"",INDEX('Policy Characteristics'!D:D,MATCH($C1237,'Policy Characteristics'!$C:$C,0)))</f>
        <v>Hydrogen Combustion</v>
      </c>
      <c r="K1237" s="354"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4" t="str">
        <f>IF(ISBLANK(INDEX('Policy Characteristics'!I:I,MATCH($C1237,'Policy Characteristics'!$C:$C,0))),"",INDEX('Policy Characteristics'!I:I,MATCH($C1237,'Policy Characteristics'!$C:$C,0)))</f>
        <v>% of fuel shifted</v>
      </c>
      <c r="P1237" s="354"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4" t="str">
        <f>IF(ISBLANK(INDEX('Policy Characteristics'!K:K,MATCH($C1237,'Policy Characteristics'!$C:$C,0))),"",INDEX('Policy Characteristics'!K:K,MATCH($C1237,'Policy Characteristics'!$C:$C,0)))</f>
        <v>industry-ag-main.html#fuel-switching</v>
      </c>
      <c r="R1237" s="354" t="str">
        <f>IF(ISBLANK(INDEX('Policy Characteristics'!L:L,MATCH($C1237,'Policy Characteristics'!$C:$C,0))),"",INDEX('Policy Characteristics'!L:L,MATCH($C1237,'Policy Characteristics'!$C:$C,0)))</f>
        <v>industry-elec-and-hydrogen.html</v>
      </c>
    </row>
    <row r="1238" spans="1:18" s="345" customFormat="1" ht="20" customHeight="1">
      <c r="A1238" s="354" t="str">
        <f>IF(ISBLANK(INDEX('Policy Characteristics'!A:A,MATCH($C1238,'Policy Characteristics'!$C:$C,0))),"",INDEX('Policy Characteristics'!A:A,MATCH($C1238,'Policy Characteristics'!$C:$C,0)))</f>
        <v>Industry</v>
      </c>
      <c r="B1238" s="366" t="str">
        <f>IF(ISBLANK(INDEX('Policy Characteristics'!B:B,MATCH($C1238,'Policy Characteristics'!$C:$C,0))),"",INDEX('Policy Characteristics'!B:B,MATCH($C1238,'Policy Characteristics'!$C:$C,0)))</f>
        <v>Hydrogen Combustion</v>
      </c>
      <c r="C1238" s="354" t="str">
        <f t="shared" si="47"/>
        <v>Fraction of Eligible Industrial Energy Use Shifted to Hydrogen</v>
      </c>
      <c r="D1238" s="348" t="s">
        <v>808</v>
      </c>
      <c r="E1238" t="s">
        <v>844</v>
      </c>
      <c r="F1238" t="s">
        <v>809</v>
      </c>
      <c r="G1238" s="253" t="s">
        <v>845</v>
      </c>
      <c r="H1238" s="18">
        <v>2133</v>
      </c>
      <c r="I1238" s="367" t="s">
        <v>670</v>
      </c>
      <c r="J1238" s="368" t="str">
        <f>IF(ISBLANK(INDEX('Policy Characteristics'!D:D,MATCH($C1238,'Policy Characteristics'!$C:$C,0))),"",INDEX('Policy Characteristics'!D:D,MATCH($C1238,'Policy Characteristics'!$C:$C,0)))</f>
        <v>Hydrogen Combustion</v>
      </c>
      <c r="K1238" s="354"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4" t="str">
        <f>IF(ISBLANK(INDEX('Policy Characteristics'!I:I,MATCH($C1238,'Policy Characteristics'!$C:$C,0))),"",INDEX('Policy Characteristics'!I:I,MATCH($C1238,'Policy Characteristics'!$C:$C,0)))</f>
        <v>% of fuel shifted</v>
      </c>
      <c r="P1238" s="354"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4" t="str">
        <f>IF(ISBLANK(INDEX('Policy Characteristics'!K:K,MATCH($C1238,'Policy Characteristics'!$C:$C,0))),"",INDEX('Policy Characteristics'!K:K,MATCH($C1238,'Policy Characteristics'!$C:$C,0)))</f>
        <v>industry-ag-main.html#fuel-switching</v>
      </c>
      <c r="R1238" s="354" t="str">
        <f>IF(ISBLANK(INDEX('Policy Characteristics'!L:L,MATCH($C1238,'Policy Characteristics'!$C:$C,0))),"",INDEX('Policy Characteristics'!L:L,MATCH($C1238,'Policy Characteristics'!$C:$C,0)))</f>
        <v>industry-elec-and-hydrogen.html</v>
      </c>
    </row>
    <row r="1239" spans="1:18" s="345" customFormat="1" ht="20" customHeight="1">
      <c r="A1239" s="354" t="str">
        <f>IF(ISBLANK(INDEX('Policy Characteristics'!A:A,MATCH($C1239,'Policy Characteristics'!$C:$C,0))),"",INDEX('Policy Characteristics'!A:A,MATCH($C1239,'Policy Characteristics'!$C:$C,0)))</f>
        <v>Industry</v>
      </c>
      <c r="B1239" s="366" t="str">
        <f>IF(ISBLANK(INDEX('Policy Characteristics'!B:B,MATCH($C1239,'Policy Characteristics'!$C:$C,0))),"",INDEX('Policy Characteristics'!B:B,MATCH($C1239,'Policy Characteristics'!$C:$C,0)))</f>
        <v>Hydrogen Combustion</v>
      </c>
      <c r="C1239" s="354" t="str">
        <f t="shared" si="47"/>
        <v>Fraction of Eligible Industrial Energy Use Shifted to Hydrogen</v>
      </c>
      <c r="D1239" s="348" t="s">
        <v>808</v>
      </c>
      <c r="E1239" t="s">
        <v>846</v>
      </c>
      <c r="F1239" t="s">
        <v>809</v>
      </c>
      <c r="G1239" s="253" t="s">
        <v>847</v>
      </c>
      <c r="H1239" s="18">
        <v>2134</v>
      </c>
      <c r="I1239" s="367" t="s">
        <v>670</v>
      </c>
      <c r="J1239" s="368" t="str">
        <f>IF(ISBLANK(INDEX('Policy Characteristics'!D:D,MATCH($C1239,'Policy Characteristics'!$C:$C,0))),"",INDEX('Policy Characteristics'!D:D,MATCH($C1239,'Policy Characteristics'!$C:$C,0)))</f>
        <v>Hydrogen Combustion</v>
      </c>
      <c r="K1239" s="354"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4" t="str">
        <f>IF(ISBLANK(INDEX('Policy Characteristics'!I:I,MATCH($C1239,'Policy Characteristics'!$C:$C,0))),"",INDEX('Policy Characteristics'!I:I,MATCH($C1239,'Policy Characteristics'!$C:$C,0)))</f>
        <v>% of fuel shifted</v>
      </c>
      <c r="P1239" s="354"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4" t="str">
        <f>IF(ISBLANK(INDEX('Policy Characteristics'!K:K,MATCH($C1239,'Policy Characteristics'!$C:$C,0))),"",INDEX('Policy Characteristics'!K:K,MATCH($C1239,'Policy Characteristics'!$C:$C,0)))</f>
        <v>industry-ag-main.html#fuel-switching</v>
      </c>
      <c r="R1239" s="354" t="str">
        <f>IF(ISBLANK(INDEX('Policy Characteristics'!L:L,MATCH($C1239,'Policy Characteristics'!$C:$C,0))),"",INDEX('Policy Characteristics'!L:L,MATCH($C1239,'Policy Characteristics'!$C:$C,0)))</f>
        <v>industry-elec-and-hydrogen.html</v>
      </c>
    </row>
    <row r="1240" spans="1:18" s="345" customFormat="1" ht="20" customHeight="1">
      <c r="A1240" s="354" t="str">
        <f>IF(ISBLANK(INDEX('Policy Characteristics'!A:A,MATCH($C1240,'Policy Characteristics'!$C:$C,0))),"",INDEX('Policy Characteristics'!A:A,MATCH($C1240,'Policy Characteristics'!$C:$C,0)))</f>
        <v>Industry</v>
      </c>
      <c r="B1240" s="366" t="str">
        <f>IF(ISBLANK(INDEX('Policy Characteristics'!B:B,MATCH($C1240,'Policy Characteristics'!$C:$C,0))),"",INDEX('Policy Characteristics'!B:B,MATCH($C1240,'Policy Characteristics'!$C:$C,0)))</f>
        <v>Hydrogen Combustion</v>
      </c>
      <c r="C1240" s="354" t="str">
        <f t="shared" si="47"/>
        <v>Fraction of Eligible Industrial Energy Use Shifted to Hydrogen</v>
      </c>
      <c r="D1240" s="348" t="s">
        <v>808</v>
      </c>
      <c r="E1240" t="s">
        <v>848</v>
      </c>
      <c r="F1240" t="s">
        <v>809</v>
      </c>
      <c r="G1240" s="253" t="s">
        <v>849</v>
      </c>
      <c r="H1240" s="18">
        <v>2135</v>
      </c>
      <c r="I1240" s="367" t="s">
        <v>670</v>
      </c>
      <c r="J1240" s="368" t="str">
        <f>IF(ISBLANK(INDEX('Policy Characteristics'!D:D,MATCH($C1240,'Policy Characteristics'!$C:$C,0))),"",INDEX('Policy Characteristics'!D:D,MATCH($C1240,'Policy Characteristics'!$C:$C,0)))</f>
        <v>Hydrogen Combustion</v>
      </c>
      <c r="K1240" s="354"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4" t="str">
        <f>IF(ISBLANK(INDEX('Policy Characteristics'!I:I,MATCH($C1240,'Policy Characteristics'!$C:$C,0))),"",INDEX('Policy Characteristics'!I:I,MATCH($C1240,'Policy Characteristics'!$C:$C,0)))</f>
        <v>% of fuel shifted</v>
      </c>
      <c r="P1240" s="354"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4" t="str">
        <f>IF(ISBLANK(INDEX('Policy Characteristics'!K:K,MATCH($C1240,'Policy Characteristics'!$C:$C,0))),"",INDEX('Policy Characteristics'!K:K,MATCH($C1240,'Policy Characteristics'!$C:$C,0)))</f>
        <v>industry-ag-main.html#fuel-switching</v>
      </c>
      <c r="R1240" s="354" t="str">
        <f>IF(ISBLANK(INDEX('Policy Characteristics'!L:L,MATCH($C1240,'Policy Characteristics'!$C:$C,0))),"",INDEX('Policy Characteristics'!L:L,MATCH($C1240,'Policy Characteristics'!$C:$C,0)))</f>
        <v>industry-elec-and-hydrogen.html</v>
      </c>
    </row>
    <row r="1241" spans="1:18" s="345" customFormat="1" ht="20" customHeight="1">
      <c r="A1241" s="354" t="str">
        <f>IF(ISBLANK(INDEX('Policy Characteristics'!A:A,MATCH($C1241,'Policy Characteristics'!$C:$C,0))),"",INDEX('Policy Characteristics'!A:A,MATCH($C1241,'Policy Characteristics'!$C:$C,0)))</f>
        <v>Industry</v>
      </c>
      <c r="B1241" s="366" t="str">
        <f>IF(ISBLANK(INDEX('Policy Characteristics'!B:B,MATCH($C1241,'Policy Characteristics'!$C:$C,0))),"",INDEX('Policy Characteristics'!B:B,MATCH($C1241,'Policy Characteristics'!$C:$C,0)))</f>
        <v>Hydrogen Combustion</v>
      </c>
      <c r="C1241" s="354" t="str">
        <f t="shared" si="47"/>
        <v>Fraction of Eligible Industrial Energy Use Shifted to Hydrogen</v>
      </c>
      <c r="D1241" s="348" t="s">
        <v>808</v>
      </c>
      <c r="E1241" t="s">
        <v>850</v>
      </c>
      <c r="F1241" t="s">
        <v>809</v>
      </c>
      <c r="G1241" s="253" t="s">
        <v>851</v>
      </c>
      <c r="H1241" s="18">
        <v>2136</v>
      </c>
      <c r="I1241" s="367" t="s">
        <v>680</v>
      </c>
      <c r="J1241" s="368" t="str">
        <f>IF(ISBLANK(INDEX('Policy Characteristics'!D:D,MATCH($C1241,'Policy Characteristics'!$C:$C,0))),"",INDEX('Policy Characteristics'!D:D,MATCH($C1241,'Policy Characteristics'!$C:$C,0)))</f>
        <v>Hydrogen Combustion</v>
      </c>
      <c r="K1241" s="354"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4" t="str">
        <f>IF(ISBLANK(INDEX('Policy Characteristics'!I:I,MATCH($C1241,'Policy Characteristics'!$C:$C,0))),"",INDEX('Policy Characteristics'!I:I,MATCH($C1241,'Policy Characteristics'!$C:$C,0)))</f>
        <v>% of fuel shifted</v>
      </c>
      <c r="P1241" s="354"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4" t="str">
        <f>IF(ISBLANK(INDEX('Policy Characteristics'!K:K,MATCH($C1241,'Policy Characteristics'!$C:$C,0))),"",INDEX('Policy Characteristics'!K:K,MATCH($C1241,'Policy Characteristics'!$C:$C,0)))</f>
        <v>industry-ag-main.html#fuel-switching</v>
      </c>
      <c r="R1241" s="354" t="str">
        <f>IF(ISBLANK(INDEX('Policy Characteristics'!L:L,MATCH($C1241,'Policy Characteristics'!$C:$C,0))),"",INDEX('Policy Characteristics'!L:L,MATCH($C1241,'Policy Characteristics'!$C:$C,0)))</f>
        <v>industry-elec-and-hydrogen.html</v>
      </c>
    </row>
    <row r="1242" spans="1:18" s="345" customFormat="1" ht="20" customHeight="1">
      <c r="A1242" s="354" t="str">
        <f>IF(ISBLANK(INDEX('Policy Characteristics'!A:A,MATCH($C1242,'Policy Characteristics'!$C:$C,0))),"",INDEX('Policy Characteristics'!A:A,MATCH($C1242,'Policy Characteristics'!$C:$C,0)))</f>
        <v>Industry</v>
      </c>
      <c r="B1242" s="366" t="str">
        <f>IF(ISBLANK(INDEX('Policy Characteristics'!B:B,MATCH($C1242,'Policy Characteristics'!$C:$C,0))),"",INDEX('Policy Characteristics'!B:B,MATCH($C1242,'Policy Characteristics'!$C:$C,0)))</f>
        <v>Hydrogen Combustion</v>
      </c>
      <c r="C1242" s="354" t="str">
        <f t="shared" si="47"/>
        <v>Fraction of Eligible Industrial Energy Use Shifted to Hydrogen</v>
      </c>
      <c r="D1242" s="348" t="s">
        <v>808</v>
      </c>
      <c r="E1242" t="s">
        <v>852</v>
      </c>
      <c r="F1242" t="s">
        <v>809</v>
      </c>
      <c r="G1242" s="253" t="s">
        <v>852</v>
      </c>
      <c r="H1242" s="18">
        <v>2137</v>
      </c>
      <c r="I1242" s="367" t="s">
        <v>680</v>
      </c>
      <c r="J1242" s="368" t="str">
        <f>IF(ISBLANK(INDEX('Policy Characteristics'!D:D,MATCH($C1242,'Policy Characteristics'!$C:$C,0))),"",INDEX('Policy Characteristics'!D:D,MATCH($C1242,'Policy Characteristics'!$C:$C,0)))</f>
        <v>Hydrogen Combustion</v>
      </c>
      <c r="K1242" s="354"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4" t="str">
        <f>IF(ISBLANK(INDEX('Policy Characteristics'!I:I,MATCH($C1242,'Policy Characteristics'!$C:$C,0))),"",INDEX('Policy Characteristics'!I:I,MATCH($C1242,'Policy Characteristics'!$C:$C,0)))</f>
        <v>% of fuel shifted</v>
      </c>
      <c r="P1242" s="354"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4" t="str">
        <f>IF(ISBLANK(INDEX('Policy Characteristics'!K:K,MATCH($C1242,'Policy Characteristics'!$C:$C,0))),"",INDEX('Policy Characteristics'!K:K,MATCH($C1242,'Policy Characteristics'!$C:$C,0)))</f>
        <v>industry-ag-main.html#fuel-switching</v>
      </c>
      <c r="R1242" s="354" t="str">
        <f>IF(ISBLANK(INDEX('Policy Characteristics'!L:L,MATCH($C1242,'Policy Characteristics'!$C:$C,0))),"",INDEX('Policy Characteristics'!L:L,MATCH($C1242,'Policy Characteristics'!$C:$C,0)))</f>
        <v>industry-elec-and-hydrogen.html</v>
      </c>
    </row>
    <row r="1243" spans="1:18" s="345" customFormat="1" ht="20" customHeight="1">
      <c r="A1243" s="354" t="str">
        <f>IF(ISBLANK(INDEX('Policy Characteristics'!A:A,MATCH($C1243,'Policy Characteristics'!$C:$C,0))),"",INDEX('Policy Characteristics'!A:A,MATCH($C1243,'Policy Characteristics'!$C:$C,0)))</f>
        <v>Industry</v>
      </c>
      <c r="B1243" s="366" t="str">
        <f>IF(ISBLANK(INDEX('Policy Characteristics'!B:B,MATCH($C1243,'Policy Characteristics'!$C:$C,0))),"",INDEX('Policy Characteristics'!B:B,MATCH($C1243,'Policy Characteristics'!$C:$C,0)))</f>
        <v>Hydrogen Combustion</v>
      </c>
      <c r="C1243" s="354" t="str">
        <f t="shared" si="47"/>
        <v>Fraction of Eligible Industrial Energy Use Shifted to Hydrogen</v>
      </c>
      <c r="D1243" s="348" t="s">
        <v>810</v>
      </c>
      <c r="E1243" t="s">
        <v>838</v>
      </c>
      <c r="F1243" t="s">
        <v>811</v>
      </c>
      <c r="G1243" s="253" t="s">
        <v>839</v>
      </c>
      <c r="H1243" s="18">
        <v>2138</v>
      </c>
      <c r="I1243" s="367" t="s">
        <v>670</v>
      </c>
      <c r="J1243" s="368" t="str">
        <f>IF(ISBLANK(INDEX('Policy Characteristics'!D:D,MATCH($C1243,'Policy Characteristics'!$C:$C,0))),"",INDEX('Policy Characteristics'!D:D,MATCH($C1243,'Policy Characteristics'!$C:$C,0)))</f>
        <v>Hydrogen Combustion</v>
      </c>
      <c r="K1243" s="354"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4" t="str">
        <f>IF(ISBLANK(INDEX('Policy Characteristics'!I:I,MATCH($C1243,'Policy Characteristics'!$C:$C,0))),"",INDEX('Policy Characteristics'!I:I,MATCH($C1243,'Policy Characteristics'!$C:$C,0)))</f>
        <v>% of fuel shifted</v>
      </c>
      <c r="P1243" s="354"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4" t="str">
        <f>IF(ISBLANK(INDEX('Policy Characteristics'!K:K,MATCH($C1243,'Policy Characteristics'!$C:$C,0))),"",INDEX('Policy Characteristics'!K:K,MATCH($C1243,'Policy Characteristics'!$C:$C,0)))</f>
        <v>industry-ag-main.html#fuel-switching</v>
      </c>
      <c r="R1243" s="354" t="str">
        <f>IF(ISBLANK(INDEX('Policy Characteristics'!L:L,MATCH($C1243,'Policy Characteristics'!$C:$C,0))),"",INDEX('Policy Characteristics'!L:L,MATCH($C1243,'Policy Characteristics'!$C:$C,0)))</f>
        <v>industry-elec-and-hydrogen.html</v>
      </c>
    </row>
    <row r="1244" spans="1:18" s="345" customFormat="1" ht="20" customHeight="1">
      <c r="A1244" s="354" t="str">
        <f>IF(ISBLANK(INDEX('Policy Characteristics'!A:A,MATCH($C1244,'Policy Characteristics'!$C:$C,0))),"",INDEX('Policy Characteristics'!A:A,MATCH($C1244,'Policy Characteristics'!$C:$C,0)))</f>
        <v>Industry</v>
      </c>
      <c r="B1244" s="366" t="str">
        <f>IF(ISBLANK(INDEX('Policy Characteristics'!B:B,MATCH($C1244,'Policy Characteristics'!$C:$C,0))),"",INDEX('Policy Characteristics'!B:B,MATCH($C1244,'Policy Characteristics'!$C:$C,0)))</f>
        <v>Hydrogen Combustion</v>
      </c>
      <c r="C1244" s="354" t="str">
        <f t="shared" si="47"/>
        <v>Fraction of Eligible Industrial Energy Use Shifted to Hydrogen</v>
      </c>
      <c r="D1244" s="348" t="s">
        <v>810</v>
      </c>
      <c r="E1244" t="s">
        <v>840</v>
      </c>
      <c r="F1244" t="s">
        <v>811</v>
      </c>
      <c r="G1244" s="253" t="s">
        <v>841</v>
      </c>
      <c r="H1244" s="18">
        <v>2139</v>
      </c>
      <c r="I1244" s="367" t="s">
        <v>670</v>
      </c>
      <c r="J1244" s="368" t="str">
        <f>IF(ISBLANK(INDEX('Policy Characteristics'!D:D,MATCH($C1244,'Policy Characteristics'!$C:$C,0))),"",INDEX('Policy Characteristics'!D:D,MATCH($C1244,'Policy Characteristics'!$C:$C,0)))</f>
        <v>Hydrogen Combustion</v>
      </c>
      <c r="K1244" s="354"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4" t="str">
        <f>IF(ISBLANK(INDEX('Policy Characteristics'!I:I,MATCH($C1244,'Policy Characteristics'!$C:$C,0))),"",INDEX('Policy Characteristics'!I:I,MATCH($C1244,'Policy Characteristics'!$C:$C,0)))</f>
        <v>% of fuel shifted</v>
      </c>
      <c r="P1244" s="354"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4" t="str">
        <f>IF(ISBLANK(INDEX('Policy Characteristics'!K:K,MATCH($C1244,'Policy Characteristics'!$C:$C,0))),"",INDEX('Policy Characteristics'!K:K,MATCH($C1244,'Policy Characteristics'!$C:$C,0)))</f>
        <v>industry-ag-main.html#fuel-switching</v>
      </c>
      <c r="R1244" s="354" t="str">
        <f>IF(ISBLANK(INDEX('Policy Characteristics'!L:L,MATCH($C1244,'Policy Characteristics'!$C:$C,0))),"",INDEX('Policy Characteristics'!L:L,MATCH($C1244,'Policy Characteristics'!$C:$C,0)))</f>
        <v>industry-elec-and-hydrogen.html</v>
      </c>
    </row>
    <row r="1245" spans="1:18" s="345" customFormat="1" ht="20" customHeight="1">
      <c r="A1245" s="354" t="str">
        <f>IF(ISBLANK(INDEX('Policy Characteristics'!A:A,MATCH($C1245,'Policy Characteristics'!$C:$C,0))),"",INDEX('Policy Characteristics'!A:A,MATCH($C1245,'Policy Characteristics'!$C:$C,0)))</f>
        <v>Industry</v>
      </c>
      <c r="B1245" s="366" t="str">
        <f>IF(ISBLANK(INDEX('Policy Characteristics'!B:B,MATCH($C1245,'Policy Characteristics'!$C:$C,0))),"",INDEX('Policy Characteristics'!B:B,MATCH($C1245,'Policy Characteristics'!$C:$C,0)))</f>
        <v>Hydrogen Combustion</v>
      </c>
      <c r="C1245" s="354" t="str">
        <f t="shared" si="47"/>
        <v>Fraction of Eligible Industrial Energy Use Shifted to Hydrogen</v>
      </c>
      <c r="D1245" s="348" t="s">
        <v>810</v>
      </c>
      <c r="E1245" t="s">
        <v>842</v>
      </c>
      <c r="F1245" t="s">
        <v>811</v>
      </c>
      <c r="G1245" s="253" t="s">
        <v>843</v>
      </c>
      <c r="H1245" s="18">
        <v>2140</v>
      </c>
      <c r="I1245" s="367" t="s">
        <v>670</v>
      </c>
      <c r="J1245" s="368" t="str">
        <f>IF(ISBLANK(INDEX('Policy Characteristics'!D:D,MATCH($C1245,'Policy Characteristics'!$C:$C,0))),"",INDEX('Policy Characteristics'!D:D,MATCH($C1245,'Policy Characteristics'!$C:$C,0)))</f>
        <v>Hydrogen Combustion</v>
      </c>
      <c r="K1245" s="354"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4" t="str">
        <f>IF(ISBLANK(INDEX('Policy Characteristics'!I:I,MATCH($C1245,'Policy Characteristics'!$C:$C,0))),"",INDEX('Policy Characteristics'!I:I,MATCH($C1245,'Policy Characteristics'!$C:$C,0)))</f>
        <v>% of fuel shifted</v>
      </c>
      <c r="P1245" s="354"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4" t="str">
        <f>IF(ISBLANK(INDEX('Policy Characteristics'!K:K,MATCH($C1245,'Policy Characteristics'!$C:$C,0))),"",INDEX('Policy Characteristics'!K:K,MATCH($C1245,'Policy Characteristics'!$C:$C,0)))</f>
        <v>industry-ag-main.html#fuel-switching</v>
      </c>
      <c r="R1245" s="354" t="str">
        <f>IF(ISBLANK(INDEX('Policy Characteristics'!L:L,MATCH($C1245,'Policy Characteristics'!$C:$C,0))),"",INDEX('Policy Characteristics'!L:L,MATCH($C1245,'Policy Characteristics'!$C:$C,0)))</f>
        <v>industry-elec-and-hydrogen.html</v>
      </c>
    </row>
    <row r="1246" spans="1:18" s="345" customFormat="1" ht="20" customHeight="1">
      <c r="A1246" s="354" t="str">
        <f>IF(ISBLANK(INDEX('Policy Characteristics'!A:A,MATCH($C1246,'Policy Characteristics'!$C:$C,0))),"",INDEX('Policy Characteristics'!A:A,MATCH($C1246,'Policy Characteristics'!$C:$C,0)))</f>
        <v>Industry</v>
      </c>
      <c r="B1246" s="366" t="str">
        <f>IF(ISBLANK(INDEX('Policy Characteristics'!B:B,MATCH($C1246,'Policy Characteristics'!$C:$C,0))),"",INDEX('Policy Characteristics'!B:B,MATCH($C1246,'Policy Characteristics'!$C:$C,0)))</f>
        <v>Hydrogen Combustion</v>
      </c>
      <c r="C1246" s="354" t="str">
        <f t="shared" si="47"/>
        <v>Fraction of Eligible Industrial Energy Use Shifted to Hydrogen</v>
      </c>
      <c r="D1246" s="348" t="s">
        <v>810</v>
      </c>
      <c r="E1246" t="s">
        <v>844</v>
      </c>
      <c r="F1246" t="s">
        <v>811</v>
      </c>
      <c r="G1246" s="253" t="s">
        <v>845</v>
      </c>
      <c r="H1246" s="18">
        <v>2141</v>
      </c>
      <c r="I1246" s="367" t="s">
        <v>670</v>
      </c>
      <c r="J1246" s="368" t="str">
        <f>IF(ISBLANK(INDEX('Policy Characteristics'!D:D,MATCH($C1246,'Policy Characteristics'!$C:$C,0))),"",INDEX('Policy Characteristics'!D:D,MATCH($C1246,'Policy Characteristics'!$C:$C,0)))</f>
        <v>Hydrogen Combustion</v>
      </c>
      <c r="K1246" s="354"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4" t="str">
        <f>IF(ISBLANK(INDEX('Policy Characteristics'!I:I,MATCH($C1246,'Policy Characteristics'!$C:$C,0))),"",INDEX('Policy Characteristics'!I:I,MATCH($C1246,'Policy Characteristics'!$C:$C,0)))</f>
        <v>% of fuel shifted</v>
      </c>
      <c r="P1246" s="354"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4" t="str">
        <f>IF(ISBLANK(INDEX('Policy Characteristics'!K:K,MATCH($C1246,'Policy Characteristics'!$C:$C,0))),"",INDEX('Policy Characteristics'!K:K,MATCH($C1246,'Policy Characteristics'!$C:$C,0)))</f>
        <v>industry-ag-main.html#fuel-switching</v>
      </c>
      <c r="R1246" s="354" t="str">
        <f>IF(ISBLANK(INDEX('Policy Characteristics'!L:L,MATCH($C1246,'Policy Characteristics'!$C:$C,0))),"",INDEX('Policy Characteristics'!L:L,MATCH($C1246,'Policy Characteristics'!$C:$C,0)))</f>
        <v>industry-elec-and-hydrogen.html</v>
      </c>
    </row>
    <row r="1247" spans="1:18" s="345" customFormat="1" ht="20" customHeight="1">
      <c r="A1247" s="354" t="str">
        <f>IF(ISBLANK(INDEX('Policy Characteristics'!A:A,MATCH($C1247,'Policy Characteristics'!$C:$C,0))),"",INDEX('Policy Characteristics'!A:A,MATCH($C1247,'Policy Characteristics'!$C:$C,0)))</f>
        <v>Industry</v>
      </c>
      <c r="B1247" s="366" t="str">
        <f>IF(ISBLANK(INDEX('Policy Characteristics'!B:B,MATCH($C1247,'Policy Characteristics'!$C:$C,0))),"",INDEX('Policy Characteristics'!B:B,MATCH($C1247,'Policy Characteristics'!$C:$C,0)))</f>
        <v>Hydrogen Combustion</v>
      </c>
      <c r="C1247" s="354" t="str">
        <f t="shared" si="47"/>
        <v>Fraction of Eligible Industrial Energy Use Shifted to Hydrogen</v>
      </c>
      <c r="D1247" s="348" t="s">
        <v>810</v>
      </c>
      <c r="E1247" t="s">
        <v>846</v>
      </c>
      <c r="F1247" t="s">
        <v>811</v>
      </c>
      <c r="G1247" s="253" t="s">
        <v>847</v>
      </c>
      <c r="H1247" s="18">
        <v>2142</v>
      </c>
      <c r="I1247" s="367" t="s">
        <v>670</v>
      </c>
      <c r="J1247" s="368" t="str">
        <f>IF(ISBLANK(INDEX('Policy Characteristics'!D:D,MATCH($C1247,'Policy Characteristics'!$C:$C,0))),"",INDEX('Policy Characteristics'!D:D,MATCH($C1247,'Policy Characteristics'!$C:$C,0)))</f>
        <v>Hydrogen Combustion</v>
      </c>
      <c r="K1247" s="354"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4" t="str">
        <f>IF(ISBLANK(INDEX('Policy Characteristics'!I:I,MATCH($C1247,'Policy Characteristics'!$C:$C,0))),"",INDEX('Policy Characteristics'!I:I,MATCH($C1247,'Policy Characteristics'!$C:$C,0)))</f>
        <v>% of fuel shifted</v>
      </c>
      <c r="P1247" s="354"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4" t="str">
        <f>IF(ISBLANK(INDEX('Policy Characteristics'!K:K,MATCH($C1247,'Policy Characteristics'!$C:$C,0))),"",INDEX('Policy Characteristics'!K:K,MATCH($C1247,'Policy Characteristics'!$C:$C,0)))</f>
        <v>industry-ag-main.html#fuel-switching</v>
      </c>
      <c r="R1247" s="354" t="str">
        <f>IF(ISBLANK(INDEX('Policy Characteristics'!L:L,MATCH($C1247,'Policy Characteristics'!$C:$C,0))),"",INDEX('Policy Characteristics'!L:L,MATCH($C1247,'Policy Characteristics'!$C:$C,0)))</f>
        <v>industry-elec-and-hydrogen.html</v>
      </c>
    </row>
    <row r="1248" spans="1:18" s="345" customFormat="1" ht="20" customHeight="1">
      <c r="A1248" s="354" t="str">
        <f>IF(ISBLANK(INDEX('Policy Characteristics'!A:A,MATCH($C1248,'Policy Characteristics'!$C:$C,0))),"",INDEX('Policy Characteristics'!A:A,MATCH($C1248,'Policy Characteristics'!$C:$C,0)))</f>
        <v>Industry</v>
      </c>
      <c r="B1248" s="366" t="str">
        <f>IF(ISBLANK(INDEX('Policy Characteristics'!B:B,MATCH($C1248,'Policy Characteristics'!$C:$C,0))),"",INDEX('Policy Characteristics'!B:B,MATCH($C1248,'Policy Characteristics'!$C:$C,0)))</f>
        <v>Hydrogen Combustion</v>
      </c>
      <c r="C1248" s="354" t="str">
        <f t="shared" si="47"/>
        <v>Fraction of Eligible Industrial Energy Use Shifted to Hydrogen</v>
      </c>
      <c r="D1248" s="348" t="s">
        <v>810</v>
      </c>
      <c r="E1248" t="s">
        <v>848</v>
      </c>
      <c r="F1248" t="s">
        <v>811</v>
      </c>
      <c r="G1248" s="253" t="s">
        <v>849</v>
      </c>
      <c r="H1248" s="18">
        <v>2143</v>
      </c>
      <c r="I1248" s="367" t="s">
        <v>670</v>
      </c>
      <c r="J1248" s="368" t="str">
        <f>IF(ISBLANK(INDEX('Policy Characteristics'!D:D,MATCH($C1248,'Policy Characteristics'!$C:$C,0))),"",INDEX('Policy Characteristics'!D:D,MATCH($C1248,'Policy Characteristics'!$C:$C,0)))</f>
        <v>Hydrogen Combustion</v>
      </c>
      <c r="K1248" s="354"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4" t="str">
        <f>IF(ISBLANK(INDEX('Policy Characteristics'!I:I,MATCH($C1248,'Policy Characteristics'!$C:$C,0))),"",INDEX('Policy Characteristics'!I:I,MATCH($C1248,'Policy Characteristics'!$C:$C,0)))</f>
        <v>% of fuel shifted</v>
      </c>
      <c r="P1248" s="354"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4" t="str">
        <f>IF(ISBLANK(INDEX('Policy Characteristics'!K:K,MATCH($C1248,'Policy Characteristics'!$C:$C,0))),"",INDEX('Policy Characteristics'!K:K,MATCH($C1248,'Policy Characteristics'!$C:$C,0)))</f>
        <v>industry-ag-main.html#fuel-switching</v>
      </c>
      <c r="R1248" s="354" t="str">
        <f>IF(ISBLANK(INDEX('Policy Characteristics'!L:L,MATCH($C1248,'Policy Characteristics'!$C:$C,0))),"",INDEX('Policy Characteristics'!L:L,MATCH($C1248,'Policy Characteristics'!$C:$C,0)))</f>
        <v>industry-elec-and-hydrogen.html</v>
      </c>
    </row>
    <row r="1249" spans="1:18" s="345" customFormat="1" ht="20" customHeight="1">
      <c r="A1249" s="354" t="str">
        <f>IF(ISBLANK(INDEX('Policy Characteristics'!A:A,MATCH($C1249,'Policy Characteristics'!$C:$C,0))),"",INDEX('Policy Characteristics'!A:A,MATCH($C1249,'Policy Characteristics'!$C:$C,0)))</f>
        <v>Industry</v>
      </c>
      <c r="B1249" s="366" t="str">
        <f>IF(ISBLANK(INDEX('Policy Characteristics'!B:B,MATCH($C1249,'Policy Characteristics'!$C:$C,0))),"",INDEX('Policy Characteristics'!B:B,MATCH($C1249,'Policy Characteristics'!$C:$C,0)))</f>
        <v>Hydrogen Combustion</v>
      </c>
      <c r="C1249" s="354" t="str">
        <f t="shared" si="47"/>
        <v>Fraction of Eligible Industrial Energy Use Shifted to Hydrogen</v>
      </c>
      <c r="D1249" s="348" t="s">
        <v>810</v>
      </c>
      <c r="E1249" t="s">
        <v>850</v>
      </c>
      <c r="F1249" t="s">
        <v>811</v>
      </c>
      <c r="G1249" s="253" t="s">
        <v>851</v>
      </c>
      <c r="H1249" s="18">
        <v>2144</v>
      </c>
      <c r="I1249" s="367" t="s">
        <v>680</v>
      </c>
      <c r="J1249" s="368" t="str">
        <f>IF(ISBLANK(INDEX('Policy Characteristics'!D:D,MATCH($C1249,'Policy Characteristics'!$C:$C,0))),"",INDEX('Policy Characteristics'!D:D,MATCH($C1249,'Policy Characteristics'!$C:$C,0)))</f>
        <v>Hydrogen Combustion</v>
      </c>
      <c r="K1249" s="354"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4" t="str">
        <f>IF(ISBLANK(INDEX('Policy Characteristics'!I:I,MATCH($C1249,'Policy Characteristics'!$C:$C,0))),"",INDEX('Policy Characteristics'!I:I,MATCH($C1249,'Policy Characteristics'!$C:$C,0)))</f>
        <v>% of fuel shifted</v>
      </c>
      <c r="P1249" s="354"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4" t="str">
        <f>IF(ISBLANK(INDEX('Policy Characteristics'!K:K,MATCH($C1249,'Policy Characteristics'!$C:$C,0))),"",INDEX('Policy Characteristics'!K:K,MATCH($C1249,'Policy Characteristics'!$C:$C,0)))</f>
        <v>industry-ag-main.html#fuel-switching</v>
      </c>
      <c r="R1249" s="354" t="str">
        <f>IF(ISBLANK(INDEX('Policy Characteristics'!L:L,MATCH($C1249,'Policy Characteristics'!$C:$C,0))),"",INDEX('Policy Characteristics'!L:L,MATCH($C1249,'Policy Characteristics'!$C:$C,0)))</f>
        <v>industry-elec-and-hydrogen.html</v>
      </c>
    </row>
    <row r="1250" spans="1:18" s="345" customFormat="1" ht="20" customHeight="1">
      <c r="A1250" s="354" t="str">
        <f>IF(ISBLANK(INDEX('Policy Characteristics'!A:A,MATCH($C1250,'Policy Characteristics'!$C:$C,0))),"",INDEX('Policy Characteristics'!A:A,MATCH($C1250,'Policy Characteristics'!$C:$C,0)))</f>
        <v>Industry</v>
      </c>
      <c r="B1250" s="366" t="str">
        <f>IF(ISBLANK(INDEX('Policy Characteristics'!B:B,MATCH($C1250,'Policy Characteristics'!$C:$C,0))),"",INDEX('Policy Characteristics'!B:B,MATCH($C1250,'Policy Characteristics'!$C:$C,0)))</f>
        <v>Hydrogen Combustion</v>
      </c>
      <c r="C1250" s="354" t="str">
        <f t="shared" si="47"/>
        <v>Fraction of Eligible Industrial Energy Use Shifted to Hydrogen</v>
      </c>
      <c r="D1250" s="348" t="s">
        <v>810</v>
      </c>
      <c r="E1250" t="s">
        <v>852</v>
      </c>
      <c r="F1250" t="s">
        <v>811</v>
      </c>
      <c r="G1250" s="253" t="s">
        <v>852</v>
      </c>
      <c r="H1250" s="18">
        <v>2145</v>
      </c>
      <c r="I1250" s="367" t="s">
        <v>670</v>
      </c>
      <c r="J1250" s="368" t="str">
        <f>IF(ISBLANK(INDEX('Policy Characteristics'!D:D,MATCH($C1250,'Policy Characteristics'!$C:$C,0))),"",INDEX('Policy Characteristics'!D:D,MATCH($C1250,'Policy Characteristics'!$C:$C,0)))</f>
        <v>Hydrogen Combustion</v>
      </c>
      <c r="K1250" s="354"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4" t="str">
        <f>IF(ISBLANK(INDEX('Policy Characteristics'!I:I,MATCH($C1250,'Policy Characteristics'!$C:$C,0))),"",INDEX('Policy Characteristics'!I:I,MATCH($C1250,'Policy Characteristics'!$C:$C,0)))</f>
        <v>% of fuel shifted</v>
      </c>
      <c r="P1250" s="354"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4" t="str">
        <f>IF(ISBLANK(INDEX('Policy Characteristics'!K:K,MATCH($C1250,'Policy Characteristics'!$C:$C,0))),"",INDEX('Policy Characteristics'!K:K,MATCH($C1250,'Policy Characteristics'!$C:$C,0)))</f>
        <v>industry-ag-main.html#fuel-switching</v>
      </c>
      <c r="R1250" s="354" t="str">
        <f>IF(ISBLANK(INDEX('Policy Characteristics'!L:L,MATCH($C1250,'Policy Characteristics'!$C:$C,0))),"",INDEX('Policy Characteristics'!L:L,MATCH($C1250,'Policy Characteristics'!$C:$C,0)))</f>
        <v>industry-elec-and-hydrogen.html</v>
      </c>
    </row>
    <row r="1251" spans="1:18" s="345" customFormat="1" ht="20" customHeight="1">
      <c r="A1251" s="354" t="str">
        <f>IF(ISBLANK(INDEX('Policy Characteristics'!A:A,MATCH($C1251,'Policy Characteristics'!$C:$C,0))),"",INDEX('Policy Characteristics'!A:A,MATCH($C1251,'Policy Characteristics'!$C:$C,0)))</f>
        <v>Industry</v>
      </c>
      <c r="B1251" s="366" t="str">
        <f>IF(ISBLANK(INDEX('Policy Characteristics'!B:B,MATCH($C1251,'Policy Characteristics'!$C:$C,0))),"",INDEX('Policy Characteristics'!B:B,MATCH($C1251,'Policy Characteristics'!$C:$C,0)))</f>
        <v>Hydrogen Combustion</v>
      </c>
      <c r="C1251" s="354" t="str">
        <f t="shared" si="47"/>
        <v>Fraction of Eligible Industrial Energy Use Shifted to Hydrogen</v>
      </c>
      <c r="D1251" s="348" t="s">
        <v>812</v>
      </c>
      <c r="E1251" t="s">
        <v>838</v>
      </c>
      <c r="F1251" t="s">
        <v>813</v>
      </c>
      <c r="G1251" s="253" t="s">
        <v>839</v>
      </c>
      <c r="H1251" s="18">
        <v>2146</v>
      </c>
      <c r="I1251" s="367" t="s">
        <v>670</v>
      </c>
      <c r="J1251" s="368" t="str">
        <f>IF(ISBLANK(INDEX('Policy Characteristics'!D:D,MATCH($C1251,'Policy Characteristics'!$C:$C,0))),"",INDEX('Policy Characteristics'!D:D,MATCH($C1251,'Policy Characteristics'!$C:$C,0)))</f>
        <v>Hydrogen Combustion</v>
      </c>
      <c r="K1251" s="354"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4" t="str">
        <f>IF(ISBLANK(INDEX('Policy Characteristics'!I:I,MATCH($C1251,'Policy Characteristics'!$C:$C,0))),"",INDEX('Policy Characteristics'!I:I,MATCH($C1251,'Policy Characteristics'!$C:$C,0)))</f>
        <v>% of fuel shifted</v>
      </c>
      <c r="P1251" s="354"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4" t="str">
        <f>IF(ISBLANK(INDEX('Policy Characteristics'!K:K,MATCH($C1251,'Policy Characteristics'!$C:$C,0))),"",INDEX('Policy Characteristics'!K:K,MATCH($C1251,'Policy Characteristics'!$C:$C,0)))</f>
        <v>industry-ag-main.html#fuel-switching</v>
      </c>
      <c r="R1251" s="354" t="str">
        <f>IF(ISBLANK(INDEX('Policy Characteristics'!L:L,MATCH($C1251,'Policy Characteristics'!$C:$C,0))),"",INDEX('Policy Characteristics'!L:L,MATCH($C1251,'Policy Characteristics'!$C:$C,0)))</f>
        <v>industry-elec-and-hydrogen.html</v>
      </c>
    </row>
    <row r="1252" spans="1:18" s="345" customFormat="1" ht="20" customHeight="1">
      <c r="A1252" s="354" t="str">
        <f>IF(ISBLANK(INDEX('Policy Characteristics'!A:A,MATCH($C1252,'Policy Characteristics'!$C:$C,0))),"",INDEX('Policy Characteristics'!A:A,MATCH($C1252,'Policy Characteristics'!$C:$C,0)))</f>
        <v>Industry</v>
      </c>
      <c r="B1252" s="366" t="str">
        <f>IF(ISBLANK(INDEX('Policy Characteristics'!B:B,MATCH($C1252,'Policy Characteristics'!$C:$C,0))),"",INDEX('Policy Characteristics'!B:B,MATCH($C1252,'Policy Characteristics'!$C:$C,0)))</f>
        <v>Hydrogen Combustion</v>
      </c>
      <c r="C1252" s="354" t="str">
        <f t="shared" si="47"/>
        <v>Fraction of Eligible Industrial Energy Use Shifted to Hydrogen</v>
      </c>
      <c r="D1252" s="348" t="s">
        <v>812</v>
      </c>
      <c r="E1252" t="s">
        <v>840</v>
      </c>
      <c r="F1252" t="s">
        <v>813</v>
      </c>
      <c r="G1252" s="253" t="s">
        <v>841</v>
      </c>
      <c r="H1252" s="18">
        <v>2147</v>
      </c>
      <c r="I1252" s="367" t="s">
        <v>670</v>
      </c>
      <c r="J1252" s="368" t="str">
        <f>IF(ISBLANK(INDEX('Policy Characteristics'!D:D,MATCH($C1252,'Policy Characteristics'!$C:$C,0))),"",INDEX('Policy Characteristics'!D:D,MATCH($C1252,'Policy Characteristics'!$C:$C,0)))</f>
        <v>Hydrogen Combustion</v>
      </c>
      <c r="K1252" s="354"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4" t="str">
        <f>IF(ISBLANK(INDEX('Policy Characteristics'!I:I,MATCH($C1252,'Policy Characteristics'!$C:$C,0))),"",INDEX('Policy Characteristics'!I:I,MATCH($C1252,'Policy Characteristics'!$C:$C,0)))</f>
        <v>% of fuel shifted</v>
      </c>
      <c r="P1252" s="354"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4" t="str">
        <f>IF(ISBLANK(INDEX('Policy Characteristics'!K:K,MATCH($C1252,'Policy Characteristics'!$C:$C,0))),"",INDEX('Policy Characteristics'!K:K,MATCH($C1252,'Policy Characteristics'!$C:$C,0)))</f>
        <v>industry-ag-main.html#fuel-switching</v>
      </c>
      <c r="R1252" s="354" t="str">
        <f>IF(ISBLANK(INDEX('Policy Characteristics'!L:L,MATCH($C1252,'Policy Characteristics'!$C:$C,0))),"",INDEX('Policy Characteristics'!L:L,MATCH($C1252,'Policy Characteristics'!$C:$C,0)))</f>
        <v>industry-elec-and-hydrogen.html</v>
      </c>
    </row>
    <row r="1253" spans="1:18" s="345" customFormat="1" ht="20" customHeight="1">
      <c r="A1253" s="354" t="str">
        <f>IF(ISBLANK(INDEX('Policy Characteristics'!A:A,MATCH($C1253,'Policy Characteristics'!$C:$C,0))),"",INDEX('Policy Characteristics'!A:A,MATCH($C1253,'Policy Characteristics'!$C:$C,0)))</f>
        <v>Industry</v>
      </c>
      <c r="B1253" s="366" t="str">
        <f>IF(ISBLANK(INDEX('Policy Characteristics'!B:B,MATCH($C1253,'Policy Characteristics'!$C:$C,0))),"",INDEX('Policy Characteristics'!B:B,MATCH($C1253,'Policy Characteristics'!$C:$C,0)))</f>
        <v>Hydrogen Combustion</v>
      </c>
      <c r="C1253" s="354" t="str">
        <f t="shared" si="47"/>
        <v>Fraction of Eligible Industrial Energy Use Shifted to Hydrogen</v>
      </c>
      <c r="D1253" s="348" t="s">
        <v>812</v>
      </c>
      <c r="E1253" t="s">
        <v>842</v>
      </c>
      <c r="F1253" t="s">
        <v>813</v>
      </c>
      <c r="G1253" s="253" t="s">
        <v>843</v>
      </c>
      <c r="H1253" s="18">
        <v>2148</v>
      </c>
      <c r="I1253" s="367" t="s">
        <v>670</v>
      </c>
      <c r="J1253" s="368" t="str">
        <f>IF(ISBLANK(INDEX('Policy Characteristics'!D:D,MATCH($C1253,'Policy Characteristics'!$C:$C,0))),"",INDEX('Policy Characteristics'!D:D,MATCH($C1253,'Policy Characteristics'!$C:$C,0)))</f>
        <v>Hydrogen Combustion</v>
      </c>
      <c r="K1253" s="354"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4" t="str">
        <f>IF(ISBLANK(INDEX('Policy Characteristics'!I:I,MATCH($C1253,'Policy Characteristics'!$C:$C,0))),"",INDEX('Policy Characteristics'!I:I,MATCH($C1253,'Policy Characteristics'!$C:$C,0)))</f>
        <v>% of fuel shifted</v>
      </c>
      <c r="P1253" s="354"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4" t="str">
        <f>IF(ISBLANK(INDEX('Policy Characteristics'!K:K,MATCH($C1253,'Policy Characteristics'!$C:$C,0))),"",INDEX('Policy Characteristics'!K:K,MATCH($C1253,'Policy Characteristics'!$C:$C,0)))</f>
        <v>industry-ag-main.html#fuel-switching</v>
      </c>
      <c r="R1253" s="354" t="str">
        <f>IF(ISBLANK(INDEX('Policy Characteristics'!L:L,MATCH($C1253,'Policy Characteristics'!$C:$C,0))),"",INDEX('Policy Characteristics'!L:L,MATCH($C1253,'Policy Characteristics'!$C:$C,0)))</f>
        <v>industry-elec-and-hydrogen.html</v>
      </c>
    </row>
    <row r="1254" spans="1:18" s="345" customFormat="1" ht="20" customHeight="1">
      <c r="A1254" s="354" t="str">
        <f>IF(ISBLANK(INDEX('Policy Characteristics'!A:A,MATCH($C1254,'Policy Characteristics'!$C:$C,0))),"",INDEX('Policy Characteristics'!A:A,MATCH($C1254,'Policy Characteristics'!$C:$C,0)))</f>
        <v>Industry</v>
      </c>
      <c r="B1254" s="366" t="str">
        <f>IF(ISBLANK(INDEX('Policy Characteristics'!B:B,MATCH($C1254,'Policy Characteristics'!$C:$C,0))),"",INDEX('Policy Characteristics'!B:B,MATCH($C1254,'Policy Characteristics'!$C:$C,0)))</f>
        <v>Hydrogen Combustion</v>
      </c>
      <c r="C1254" s="354" t="str">
        <f t="shared" si="47"/>
        <v>Fraction of Eligible Industrial Energy Use Shifted to Hydrogen</v>
      </c>
      <c r="D1254" s="348" t="s">
        <v>812</v>
      </c>
      <c r="E1254" t="s">
        <v>844</v>
      </c>
      <c r="F1254" t="s">
        <v>813</v>
      </c>
      <c r="G1254" s="253" t="s">
        <v>845</v>
      </c>
      <c r="H1254" s="18">
        <v>2149</v>
      </c>
      <c r="I1254" s="367" t="s">
        <v>670</v>
      </c>
      <c r="J1254" s="368" t="str">
        <f>IF(ISBLANK(INDEX('Policy Characteristics'!D:D,MATCH($C1254,'Policy Characteristics'!$C:$C,0))),"",INDEX('Policy Characteristics'!D:D,MATCH($C1254,'Policy Characteristics'!$C:$C,0)))</f>
        <v>Hydrogen Combustion</v>
      </c>
      <c r="K1254" s="354"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4" t="str">
        <f>IF(ISBLANK(INDEX('Policy Characteristics'!I:I,MATCH($C1254,'Policy Characteristics'!$C:$C,0))),"",INDEX('Policy Characteristics'!I:I,MATCH($C1254,'Policy Characteristics'!$C:$C,0)))</f>
        <v>% of fuel shifted</v>
      </c>
      <c r="P1254" s="354"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4" t="str">
        <f>IF(ISBLANK(INDEX('Policy Characteristics'!K:K,MATCH($C1254,'Policy Characteristics'!$C:$C,0))),"",INDEX('Policy Characteristics'!K:K,MATCH($C1254,'Policy Characteristics'!$C:$C,0)))</f>
        <v>industry-ag-main.html#fuel-switching</v>
      </c>
      <c r="R1254" s="354" t="str">
        <f>IF(ISBLANK(INDEX('Policy Characteristics'!L:L,MATCH($C1254,'Policy Characteristics'!$C:$C,0))),"",INDEX('Policy Characteristics'!L:L,MATCH($C1254,'Policy Characteristics'!$C:$C,0)))</f>
        <v>industry-elec-and-hydrogen.html</v>
      </c>
    </row>
    <row r="1255" spans="1:18" s="345" customFormat="1" ht="20" customHeight="1">
      <c r="A1255" s="354" t="str">
        <f>IF(ISBLANK(INDEX('Policy Characteristics'!A:A,MATCH($C1255,'Policy Characteristics'!$C:$C,0))),"",INDEX('Policy Characteristics'!A:A,MATCH($C1255,'Policy Characteristics'!$C:$C,0)))</f>
        <v>Industry</v>
      </c>
      <c r="B1255" s="366" t="str">
        <f>IF(ISBLANK(INDEX('Policy Characteristics'!B:B,MATCH($C1255,'Policy Characteristics'!$C:$C,0))),"",INDEX('Policy Characteristics'!B:B,MATCH($C1255,'Policy Characteristics'!$C:$C,0)))</f>
        <v>Hydrogen Combustion</v>
      </c>
      <c r="C1255" s="354" t="str">
        <f t="shared" si="47"/>
        <v>Fraction of Eligible Industrial Energy Use Shifted to Hydrogen</v>
      </c>
      <c r="D1255" s="348" t="s">
        <v>812</v>
      </c>
      <c r="E1255" t="s">
        <v>846</v>
      </c>
      <c r="F1255" t="s">
        <v>813</v>
      </c>
      <c r="G1255" s="253" t="s">
        <v>847</v>
      </c>
      <c r="H1255" s="18">
        <v>2150</v>
      </c>
      <c r="I1255" s="367" t="s">
        <v>680</v>
      </c>
      <c r="J1255" s="368" t="str">
        <f>IF(ISBLANK(INDEX('Policy Characteristics'!D:D,MATCH($C1255,'Policy Characteristics'!$C:$C,0))),"",INDEX('Policy Characteristics'!D:D,MATCH($C1255,'Policy Characteristics'!$C:$C,0)))</f>
        <v>Hydrogen Combustion</v>
      </c>
      <c r="K1255" s="354"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4" t="str">
        <f>IF(ISBLANK(INDEX('Policy Characteristics'!I:I,MATCH($C1255,'Policy Characteristics'!$C:$C,0))),"",INDEX('Policy Characteristics'!I:I,MATCH($C1255,'Policy Characteristics'!$C:$C,0)))</f>
        <v>% of fuel shifted</v>
      </c>
      <c r="P1255" s="354"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4" t="str">
        <f>IF(ISBLANK(INDEX('Policy Characteristics'!K:K,MATCH($C1255,'Policy Characteristics'!$C:$C,0))),"",INDEX('Policy Characteristics'!K:K,MATCH($C1255,'Policy Characteristics'!$C:$C,0)))</f>
        <v>industry-ag-main.html#fuel-switching</v>
      </c>
      <c r="R1255" s="354" t="str">
        <f>IF(ISBLANK(INDEX('Policy Characteristics'!L:L,MATCH($C1255,'Policy Characteristics'!$C:$C,0))),"",INDEX('Policy Characteristics'!L:L,MATCH($C1255,'Policy Characteristics'!$C:$C,0)))</f>
        <v>industry-elec-and-hydrogen.html</v>
      </c>
    </row>
    <row r="1256" spans="1:18" s="345" customFormat="1" ht="20" customHeight="1">
      <c r="A1256" s="354" t="str">
        <f>IF(ISBLANK(INDEX('Policy Characteristics'!A:A,MATCH($C1256,'Policy Characteristics'!$C:$C,0))),"",INDEX('Policy Characteristics'!A:A,MATCH($C1256,'Policy Characteristics'!$C:$C,0)))</f>
        <v>Industry</v>
      </c>
      <c r="B1256" s="366" t="str">
        <f>IF(ISBLANK(INDEX('Policy Characteristics'!B:B,MATCH($C1256,'Policy Characteristics'!$C:$C,0))),"",INDEX('Policy Characteristics'!B:B,MATCH($C1256,'Policy Characteristics'!$C:$C,0)))</f>
        <v>Hydrogen Combustion</v>
      </c>
      <c r="C1256" s="354" t="str">
        <f t="shared" si="47"/>
        <v>Fraction of Eligible Industrial Energy Use Shifted to Hydrogen</v>
      </c>
      <c r="D1256" s="348" t="s">
        <v>812</v>
      </c>
      <c r="E1256" t="s">
        <v>848</v>
      </c>
      <c r="F1256" t="s">
        <v>813</v>
      </c>
      <c r="G1256" s="253" t="s">
        <v>849</v>
      </c>
      <c r="H1256" s="18">
        <v>2151</v>
      </c>
      <c r="I1256" s="367" t="s">
        <v>680</v>
      </c>
      <c r="J1256" s="368" t="str">
        <f>IF(ISBLANK(INDEX('Policy Characteristics'!D:D,MATCH($C1256,'Policy Characteristics'!$C:$C,0))),"",INDEX('Policy Characteristics'!D:D,MATCH($C1256,'Policy Characteristics'!$C:$C,0)))</f>
        <v>Hydrogen Combustion</v>
      </c>
      <c r="K1256" s="354"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4" t="str">
        <f>IF(ISBLANK(INDEX('Policy Characteristics'!I:I,MATCH($C1256,'Policy Characteristics'!$C:$C,0))),"",INDEX('Policy Characteristics'!I:I,MATCH($C1256,'Policy Characteristics'!$C:$C,0)))</f>
        <v>% of fuel shifted</v>
      </c>
      <c r="P1256" s="354"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4" t="str">
        <f>IF(ISBLANK(INDEX('Policy Characteristics'!K:K,MATCH($C1256,'Policy Characteristics'!$C:$C,0))),"",INDEX('Policy Characteristics'!K:K,MATCH($C1256,'Policy Characteristics'!$C:$C,0)))</f>
        <v>industry-ag-main.html#fuel-switching</v>
      </c>
      <c r="R1256" s="354" t="str">
        <f>IF(ISBLANK(INDEX('Policy Characteristics'!L:L,MATCH($C1256,'Policy Characteristics'!$C:$C,0))),"",INDEX('Policy Characteristics'!L:L,MATCH($C1256,'Policy Characteristics'!$C:$C,0)))</f>
        <v>industry-elec-and-hydrogen.html</v>
      </c>
    </row>
    <row r="1257" spans="1:18" s="345" customFormat="1" ht="20" customHeight="1">
      <c r="A1257" s="354" t="str">
        <f>IF(ISBLANK(INDEX('Policy Characteristics'!A:A,MATCH($C1257,'Policy Characteristics'!$C:$C,0))),"",INDEX('Policy Characteristics'!A:A,MATCH($C1257,'Policy Characteristics'!$C:$C,0)))</f>
        <v>Industry</v>
      </c>
      <c r="B1257" s="366" t="str">
        <f>IF(ISBLANK(INDEX('Policy Characteristics'!B:B,MATCH($C1257,'Policy Characteristics'!$C:$C,0))),"",INDEX('Policy Characteristics'!B:B,MATCH($C1257,'Policy Characteristics'!$C:$C,0)))</f>
        <v>Hydrogen Combustion</v>
      </c>
      <c r="C1257" s="354" t="str">
        <f t="shared" si="47"/>
        <v>Fraction of Eligible Industrial Energy Use Shifted to Hydrogen</v>
      </c>
      <c r="D1257" s="348" t="s">
        <v>812</v>
      </c>
      <c r="E1257" t="s">
        <v>850</v>
      </c>
      <c r="F1257" t="s">
        <v>813</v>
      </c>
      <c r="G1257" s="253" t="s">
        <v>851</v>
      </c>
      <c r="H1257" s="18">
        <v>2152</v>
      </c>
      <c r="I1257" s="367" t="s">
        <v>680</v>
      </c>
      <c r="J1257" s="368" t="str">
        <f>IF(ISBLANK(INDEX('Policy Characteristics'!D:D,MATCH($C1257,'Policy Characteristics'!$C:$C,0))),"",INDEX('Policy Characteristics'!D:D,MATCH($C1257,'Policy Characteristics'!$C:$C,0)))</f>
        <v>Hydrogen Combustion</v>
      </c>
      <c r="K1257" s="354"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4" t="str">
        <f>IF(ISBLANK(INDEX('Policy Characteristics'!I:I,MATCH($C1257,'Policy Characteristics'!$C:$C,0))),"",INDEX('Policy Characteristics'!I:I,MATCH($C1257,'Policy Characteristics'!$C:$C,0)))</f>
        <v>% of fuel shifted</v>
      </c>
      <c r="P1257" s="354"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4" t="str">
        <f>IF(ISBLANK(INDEX('Policy Characteristics'!K:K,MATCH($C1257,'Policy Characteristics'!$C:$C,0))),"",INDEX('Policy Characteristics'!K:K,MATCH($C1257,'Policy Characteristics'!$C:$C,0)))</f>
        <v>industry-ag-main.html#fuel-switching</v>
      </c>
      <c r="R1257" s="354" t="str">
        <f>IF(ISBLANK(INDEX('Policy Characteristics'!L:L,MATCH($C1257,'Policy Characteristics'!$C:$C,0))),"",INDEX('Policy Characteristics'!L:L,MATCH($C1257,'Policy Characteristics'!$C:$C,0)))</f>
        <v>industry-elec-and-hydrogen.html</v>
      </c>
    </row>
    <row r="1258" spans="1:18" s="345" customFormat="1" ht="20" customHeight="1">
      <c r="A1258" s="354" t="str">
        <f>IF(ISBLANK(INDEX('Policy Characteristics'!A:A,MATCH($C1258,'Policy Characteristics'!$C:$C,0))),"",INDEX('Policy Characteristics'!A:A,MATCH($C1258,'Policy Characteristics'!$C:$C,0)))</f>
        <v>Industry</v>
      </c>
      <c r="B1258" s="366" t="str">
        <f>IF(ISBLANK(INDEX('Policy Characteristics'!B:B,MATCH($C1258,'Policy Characteristics'!$C:$C,0))),"",INDEX('Policy Characteristics'!B:B,MATCH($C1258,'Policy Characteristics'!$C:$C,0)))</f>
        <v>Hydrogen Combustion</v>
      </c>
      <c r="C1258" s="354" t="str">
        <f t="shared" si="47"/>
        <v>Fraction of Eligible Industrial Energy Use Shifted to Hydrogen</v>
      </c>
      <c r="D1258" s="348" t="s">
        <v>812</v>
      </c>
      <c r="E1258" t="s">
        <v>852</v>
      </c>
      <c r="F1258" t="s">
        <v>813</v>
      </c>
      <c r="G1258" s="253" t="s">
        <v>852</v>
      </c>
      <c r="H1258" s="18">
        <v>2153</v>
      </c>
      <c r="I1258" s="367" t="s">
        <v>680</v>
      </c>
      <c r="J1258" s="368" t="str">
        <f>IF(ISBLANK(INDEX('Policy Characteristics'!D:D,MATCH($C1258,'Policy Characteristics'!$C:$C,0))),"",INDEX('Policy Characteristics'!D:D,MATCH($C1258,'Policy Characteristics'!$C:$C,0)))</f>
        <v>Hydrogen Combustion</v>
      </c>
      <c r="K1258" s="354"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4" t="str">
        <f>IF(ISBLANK(INDEX('Policy Characteristics'!I:I,MATCH($C1258,'Policy Characteristics'!$C:$C,0))),"",INDEX('Policy Characteristics'!I:I,MATCH($C1258,'Policy Characteristics'!$C:$C,0)))</f>
        <v>% of fuel shifted</v>
      </c>
      <c r="P1258" s="354"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4" t="str">
        <f>IF(ISBLANK(INDEX('Policy Characteristics'!K:K,MATCH($C1258,'Policy Characteristics'!$C:$C,0))),"",INDEX('Policy Characteristics'!K:K,MATCH($C1258,'Policy Characteristics'!$C:$C,0)))</f>
        <v>industry-ag-main.html#fuel-switching</v>
      </c>
      <c r="R1258" s="354" t="str">
        <f>IF(ISBLANK(INDEX('Policy Characteristics'!L:L,MATCH($C1258,'Policy Characteristics'!$C:$C,0))),"",INDEX('Policy Characteristics'!L:L,MATCH($C1258,'Policy Characteristics'!$C:$C,0)))</f>
        <v>industry-elec-and-hydrogen.html</v>
      </c>
    </row>
    <row r="1259" spans="1:18" s="345" customFormat="1" ht="20" customHeight="1">
      <c r="A1259" s="354" t="str">
        <f>IF(ISBLANK(INDEX('Policy Characteristics'!A:A,MATCH($C1259,'Policy Characteristics'!$C:$C,0))),"",INDEX('Policy Characteristics'!A:A,MATCH($C1259,'Policy Characteristics'!$C:$C,0)))</f>
        <v>Industry</v>
      </c>
      <c r="B1259" s="366" t="str">
        <f>IF(ISBLANK(INDEX('Policy Characteristics'!B:B,MATCH($C1259,'Policy Characteristics'!$C:$C,0))),"",INDEX('Policy Characteristics'!B:B,MATCH($C1259,'Policy Characteristics'!$C:$C,0)))</f>
        <v>Hydrogen Combustion</v>
      </c>
      <c r="C1259" s="354" t="str">
        <f t="shared" si="47"/>
        <v>Fraction of Eligible Industrial Energy Use Shifted to Hydrogen</v>
      </c>
      <c r="D1259" s="348" t="s">
        <v>814</v>
      </c>
      <c r="E1259" t="s">
        <v>838</v>
      </c>
      <c r="F1259" t="s">
        <v>815</v>
      </c>
      <c r="G1259" s="253" t="s">
        <v>839</v>
      </c>
      <c r="H1259" s="18">
        <v>2154</v>
      </c>
      <c r="I1259" s="367" t="s">
        <v>670</v>
      </c>
      <c r="J1259" s="368" t="str">
        <f>IF(ISBLANK(INDEX('Policy Characteristics'!D:D,MATCH($C1259,'Policy Characteristics'!$C:$C,0))),"",INDEX('Policy Characteristics'!D:D,MATCH($C1259,'Policy Characteristics'!$C:$C,0)))</f>
        <v>Hydrogen Combustion</v>
      </c>
      <c r="K1259" s="354"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4" t="str">
        <f>IF(ISBLANK(INDEX('Policy Characteristics'!I:I,MATCH($C1259,'Policy Characteristics'!$C:$C,0))),"",INDEX('Policy Characteristics'!I:I,MATCH($C1259,'Policy Characteristics'!$C:$C,0)))</f>
        <v>% of fuel shifted</v>
      </c>
      <c r="P1259" s="354"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4" t="str">
        <f>IF(ISBLANK(INDEX('Policy Characteristics'!K:K,MATCH($C1259,'Policy Characteristics'!$C:$C,0))),"",INDEX('Policy Characteristics'!K:K,MATCH($C1259,'Policy Characteristics'!$C:$C,0)))</f>
        <v>industry-ag-main.html#fuel-switching</v>
      </c>
      <c r="R1259" s="354" t="str">
        <f>IF(ISBLANK(INDEX('Policy Characteristics'!L:L,MATCH($C1259,'Policy Characteristics'!$C:$C,0))),"",INDEX('Policy Characteristics'!L:L,MATCH($C1259,'Policy Characteristics'!$C:$C,0)))</f>
        <v>industry-elec-and-hydrogen.html</v>
      </c>
    </row>
    <row r="1260" spans="1:18" s="345" customFormat="1" ht="20" customHeight="1">
      <c r="A1260" s="354" t="str">
        <f>IF(ISBLANK(INDEX('Policy Characteristics'!A:A,MATCH($C1260,'Policy Characteristics'!$C:$C,0))),"",INDEX('Policy Characteristics'!A:A,MATCH($C1260,'Policy Characteristics'!$C:$C,0)))</f>
        <v>Industry</v>
      </c>
      <c r="B1260" s="366" t="str">
        <f>IF(ISBLANK(INDEX('Policy Characteristics'!B:B,MATCH($C1260,'Policy Characteristics'!$C:$C,0))),"",INDEX('Policy Characteristics'!B:B,MATCH($C1260,'Policy Characteristics'!$C:$C,0)))</f>
        <v>Hydrogen Combustion</v>
      </c>
      <c r="C1260" s="354" t="str">
        <f t="shared" si="47"/>
        <v>Fraction of Eligible Industrial Energy Use Shifted to Hydrogen</v>
      </c>
      <c r="D1260" s="348" t="s">
        <v>814</v>
      </c>
      <c r="E1260" t="s">
        <v>840</v>
      </c>
      <c r="F1260" t="s">
        <v>815</v>
      </c>
      <c r="G1260" s="253" t="s">
        <v>841</v>
      </c>
      <c r="H1260" s="18">
        <v>2155</v>
      </c>
      <c r="I1260" s="367" t="s">
        <v>670</v>
      </c>
      <c r="J1260" s="368" t="str">
        <f>IF(ISBLANK(INDEX('Policy Characteristics'!D:D,MATCH($C1260,'Policy Characteristics'!$C:$C,0))),"",INDEX('Policy Characteristics'!D:D,MATCH($C1260,'Policy Characteristics'!$C:$C,0)))</f>
        <v>Hydrogen Combustion</v>
      </c>
      <c r="K1260" s="354"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4" t="str">
        <f>IF(ISBLANK(INDEX('Policy Characteristics'!I:I,MATCH($C1260,'Policy Characteristics'!$C:$C,0))),"",INDEX('Policy Characteristics'!I:I,MATCH($C1260,'Policy Characteristics'!$C:$C,0)))</f>
        <v>% of fuel shifted</v>
      </c>
      <c r="P1260" s="354"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4" t="str">
        <f>IF(ISBLANK(INDEX('Policy Characteristics'!K:K,MATCH($C1260,'Policy Characteristics'!$C:$C,0))),"",INDEX('Policy Characteristics'!K:K,MATCH($C1260,'Policy Characteristics'!$C:$C,0)))</f>
        <v>industry-ag-main.html#fuel-switching</v>
      </c>
      <c r="R1260" s="354" t="str">
        <f>IF(ISBLANK(INDEX('Policy Characteristics'!L:L,MATCH($C1260,'Policy Characteristics'!$C:$C,0))),"",INDEX('Policy Characteristics'!L:L,MATCH($C1260,'Policy Characteristics'!$C:$C,0)))</f>
        <v>industry-elec-and-hydrogen.html</v>
      </c>
    </row>
    <row r="1261" spans="1:18" s="345" customFormat="1" ht="20" customHeight="1">
      <c r="A1261" s="354" t="str">
        <f>IF(ISBLANK(INDEX('Policy Characteristics'!A:A,MATCH($C1261,'Policy Characteristics'!$C:$C,0))),"",INDEX('Policy Characteristics'!A:A,MATCH($C1261,'Policy Characteristics'!$C:$C,0)))</f>
        <v>Industry</v>
      </c>
      <c r="B1261" s="366" t="str">
        <f>IF(ISBLANK(INDEX('Policy Characteristics'!B:B,MATCH($C1261,'Policy Characteristics'!$C:$C,0))),"",INDEX('Policy Characteristics'!B:B,MATCH($C1261,'Policy Characteristics'!$C:$C,0)))</f>
        <v>Hydrogen Combustion</v>
      </c>
      <c r="C1261" s="354" t="str">
        <f t="shared" si="47"/>
        <v>Fraction of Eligible Industrial Energy Use Shifted to Hydrogen</v>
      </c>
      <c r="D1261" s="348" t="s">
        <v>814</v>
      </c>
      <c r="E1261" t="s">
        <v>842</v>
      </c>
      <c r="F1261" t="s">
        <v>815</v>
      </c>
      <c r="G1261" s="253" t="s">
        <v>843</v>
      </c>
      <c r="H1261" s="18">
        <v>2156</v>
      </c>
      <c r="I1261" s="367" t="s">
        <v>670</v>
      </c>
      <c r="J1261" s="368" t="str">
        <f>IF(ISBLANK(INDEX('Policy Characteristics'!D:D,MATCH($C1261,'Policy Characteristics'!$C:$C,0))),"",INDEX('Policy Characteristics'!D:D,MATCH($C1261,'Policy Characteristics'!$C:$C,0)))</f>
        <v>Hydrogen Combustion</v>
      </c>
      <c r="K1261" s="354"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4" t="str">
        <f>IF(ISBLANK(INDEX('Policy Characteristics'!I:I,MATCH($C1261,'Policy Characteristics'!$C:$C,0))),"",INDEX('Policy Characteristics'!I:I,MATCH($C1261,'Policy Characteristics'!$C:$C,0)))</f>
        <v>% of fuel shifted</v>
      </c>
      <c r="P1261" s="354"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4" t="str">
        <f>IF(ISBLANK(INDEX('Policy Characteristics'!K:K,MATCH($C1261,'Policy Characteristics'!$C:$C,0))),"",INDEX('Policy Characteristics'!K:K,MATCH($C1261,'Policy Characteristics'!$C:$C,0)))</f>
        <v>industry-ag-main.html#fuel-switching</v>
      </c>
      <c r="R1261" s="354" t="str">
        <f>IF(ISBLANK(INDEX('Policy Characteristics'!L:L,MATCH($C1261,'Policy Characteristics'!$C:$C,0))),"",INDEX('Policy Characteristics'!L:L,MATCH($C1261,'Policy Characteristics'!$C:$C,0)))</f>
        <v>industry-elec-and-hydrogen.html</v>
      </c>
    </row>
    <row r="1262" spans="1:18" s="345" customFormat="1" ht="20" customHeight="1">
      <c r="A1262" s="354" t="str">
        <f>IF(ISBLANK(INDEX('Policy Characteristics'!A:A,MATCH($C1262,'Policy Characteristics'!$C:$C,0))),"",INDEX('Policy Characteristics'!A:A,MATCH($C1262,'Policy Characteristics'!$C:$C,0)))</f>
        <v>Industry</v>
      </c>
      <c r="B1262" s="366" t="str">
        <f>IF(ISBLANK(INDEX('Policy Characteristics'!B:B,MATCH($C1262,'Policy Characteristics'!$C:$C,0))),"",INDEX('Policy Characteristics'!B:B,MATCH($C1262,'Policy Characteristics'!$C:$C,0)))</f>
        <v>Hydrogen Combustion</v>
      </c>
      <c r="C1262" s="354" t="str">
        <f t="shared" si="47"/>
        <v>Fraction of Eligible Industrial Energy Use Shifted to Hydrogen</v>
      </c>
      <c r="D1262" s="348" t="s">
        <v>814</v>
      </c>
      <c r="E1262" t="s">
        <v>844</v>
      </c>
      <c r="F1262" t="s">
        <v>815</v>
      </c>
      <c r="G1262" s="253" t="s">
        <v>845</v>
      </c>
      <c r="H1262" s="18">
        <v>2157</v>
      </c>
      <c r="I1262" s="367" t="s">
        <v>670</v>
      </c>
      <c r="J1262" s="368" t="str">
        <f>IF(ISBLANK(INDEX('Policy Characteristics'!D:D,MATCH($C1262,'Policy Characteristics'!$C:$C,0))),"",INDEX('Policy Characteristics'!D:D,MATCH($C1262,'Policy Characteristics'!$C:$C,0)))</f>
        <v>Hydrogen Combustion</v>
      </c>
      <c r="K1262" s="354"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4" t="str">
        <f>IF(ISBLANK(INDEX('Policy Characteristics'!I:I,MATCH($C1262,'Policy Characteristics'!$C:$C,0))),"",INDEX('Policy Characteristics'!I:I,MATCH($C1262,'Policy Characteristics'!$C:$C,0)))</f>
        <v>% of fuel shifted</v>
      </c>
      <c r="P1262" s="354"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4" t="str">
        <f>IF(ISBLANK(INDEX('Policy Characteristics'!K:K,MATCH($C1262,'Policy Characteristics'!$C:$C,0))),"",INDEX('Policy Characteristics'!K:K,MATCH($C1262,'Policy Characteristics'!$C:$C,0)))</f>
        <v>industry-ag-main.html#fuel-switching</v>
      </c>
      <c r="R1262" s="354" t="str">
        <f>IF(ISBLANK(INDEX('Policy Characteristics'!L:L,MATCH($C1262,'Policy Characteristics'!$C:$C,0))),"",INDEX('Policy Characteristics'!L:L,MATCH($C1262,'Policy Characteristics'!$C:$C,0)))</f>
        <v>industry-elec-and-hydrogen.html</v>
      </c>
    </row>
    <row r="1263" spans="1:18" s="345" customFormat="1" ht="20" customHeight="1">
      <c r="A1263" s="354" t="str">
        <f>IF(ISBLANK(INDEX('Policy Characteristics'!A:A,MATCH($C1263,'Policy Characteristics'!$C:$C,0))),"",INDEX('Policy Characteristics'!A:A,MATCH($C1263,'Policy Characteristics'!$C:$C,0)))</f>
        <v>Industry</v>
      </c>
      <c r="B1263" s="366" t="str">
        <f>IF(ISBLANK(INDEX('Policy Characteristics'!B:B,MATCH($C1263,'Policy Characteristics'!$C:$C,0))),"",INDEX('Policy Characteristics'!B:B,MATCH($C1263,'Policy Characteristics'!$C:$C,0)))</f>
        <v>Hydrogen Combustion</v>
      </c>
      <c r="C1263" s="354" t="str">
        <f t="shared" si="47"/>
        <v>Fraction of Eligible Industrial Energy Use Shifted to Hydrogen</v>
      </c>
      <c r="D1263" s="348" t="s">
        <v>814</v>
      </c>
      <c r="E1263" t="s">
        <v>846</v>
      </c>
      <c r="F1263" t="s">
        <v>815</v>
      </c>
      <c r="G1263" s="253" t="s">
        <v>847</v>
      </c>
      <c r="H1263" s="18">
        <v>2158</v>
      </c>
      <c r="I1263" s="367" t="s">
        <v>680</v>
      </c>
      <c r="J1263" s="368" t="str">
        <f>IF(ISBLANK(INDEX('Policy Characteristics'!D:D,MATCH($C1263,'Policy Characteristics'!$C:$C,0))),"",INDEX('Policy Characteristics'!D:D,MATCH($C1263,'Policy Characteristics'!$C:$C,0)))</f>
        <v>Hydrogen Combustion</v>
      </c>
      <c r="K1263" s="354"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4" t="str">
        <f>IF(ISBLANK(INDEX('Policy Characteristics'!I:I,MATCH($C1263,'Policy Characteristics'!$C:$C,0))),"",INDEX('Policy Characteristics'!I:I,MATCH($C1263,'Policy Characteristics'!$C:$C,0)))</f>
        <v>% of fuel shifted</v>
      </c>
      <c r="P1263" s="354"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4" t="str">
        <f>IF(ISBLANK(INDEX('Policy Characteristics'!K:K,MATCH($C1263,'Policy Characteristics'!$C:$C,0))),"",INDEX('Policy Characteristics'!K:K,MATCH($C1263,'Policy Characteristics'!$C:$C,0)))</f>
        <v>industry-ag-main.html#fuel-switching</v>
      </c>
      <c r="R1263" s="354" t="str">
        <f>IF(ISBLANK(INDEX('Policy Characteristics'!L:L,MATCH($C1263,'Policy Characteristics'!$C:$C,0))),"",INDEX('Policy Characteristics'!L:L,MATCH($C1263,'Policy Characteristics'!$C:$C,0)))</f>
        <v>industry-elec-and-hydrogen.html</v>
      </c>
    </row>
    <row r="1264" spans="1:18" s="345" customFormat="1" ht="20" customHeight="1">
      <c r="A1264" s="354" t="str">
        <f>IF(ISBLANK(INDEX('Policy Characteristics'!A:A,MATCH($C1264,'Policy Characteristics'!$C:$C,0))),"",INDEX('Policy Characteristics'!A:A,MATCH($C1264,'Policy Characteristics'!$C:$C,0)))</f>
        <v>Industry</v>
      </c>
      <c r="B1264" s="366" t="str">
        <f>IF(ISBLANK(INDEX('Policy Characteristics'!B:B,MATCH($C1264,'Policy Characteristics'!$C:$C,0))),"",INDEX('Policy Characteristics'!B:B,MATCH($C1264,'Policy Characteristics'!$C:$C,0)))</f>
        <v>Hydrogen Combustion</v>
      </c>
      <c r="C1264" s="354" t="str">
        <f t="shared" si="47"/>
        <v>Fraction of Eligible Industrial Energy Use Shifted to Hydrogen</v>
      </c>
      <c r="D1264" s="348" t="s">
        <v>814</v>
      </c>
      <c r="E1264" t="s">
        <v>848</v>
      </c>
      <c r="F1264" t="s">
        <v>815</v>
      </c>
      <c r="G1264" s="253" t="s">
        <v>849</v>
      </c>
      <c r="H1264" s="18">
        <v>2159</v>
      </c>
      <c r="I1264" s="367" t="s">
        <v>680</v>
      </c>
      <c r="J1264" s="368" t="str">
        <f>IF(ISBLANK(INDEX('Policy Characteristics'!D:D,MATCH($C1264,'Policy Characteristics'!$C:$C,0))),"",INDEX('Policy Characteristics'!D:D,MATCH($C1264,'Policy Characteristics'!$C:$C,0)))</f>
        <v>Hydrogen Combustion</v>
      </c>
      <c r="K1264" s="354"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4" t="str">
        <f>IF(ISBLANK(INDEX('Policy Characteristics'!I:I,MATCH($C1264,'Policy Characteristics'!$C:$C,0))),"",INDEX('Policy Characteristics'!I:I,MATCH($C1264,'Policy Characteristics'!$C:$C,0)))</f>
        <v>% of fuel shifted</v>
      </c>
      <c r="P1264" s="354"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4" t="str">
        <f>IF(ISBLANK(INDEX('Policy Characteristics'!K:K,MATCH($C1264,'Policy Characteristics'!$C:$C,0))),"",INDEX('Policy Characteristics'!K:K,MATCH($C1264,'Policy Characteristics'!$C:$C,0)))</f>
        <v>industry-ag-main.html#fuel-switching</v>
      </c>
      <c r="R1264" s="354" t="str">
        <f>IF(ISBLANK(INDEX('Policy Characteristics'!L:L,MATCH($C1264,'Policy Characteristics'!$C:$C,0))),"",INDEX('Policy Characteristics'!L:L,MATCH($C1264,'Policy Characteristics'!$C:$C,0)))</f>
        <v>industry-elec-and-hydrogen.html</v>
      </c>
    </row>
    <row r="1265" spans="1:18" s="345" customFormat="1" ht="20" customHeight="1">
      <c r="A1265" s="354" t="str">
        <f>IF(ISBLANK(INDEX('Policy Characteristics'!A:A,MATCH($C1265,'Policy Characteristics'!$C:$C,0))),"",INDEX('Policy Characteristics'!A:A,MATCH($C1265,'Policy Characteristics'!$C:$C,0)))</f>
        <v>Industry</v>
      </c>
      <c r="B1265" s="366" t="str">
        <f>IF(ISBLANK(INDEX('Policy Characteristics'!B:B,MATCH($C1265,'Policy Characteristics'!$C:$C,0))),"",INDEX('Policy Characteristics'!B:B,MATCH($C1265,'Policy Characteristics'!$C:$C,0)))</f>
        <v>Hydrogen Combustion</v>
      </c>
      <c r="C1265" s="354" t="str">
        <f t="shared" si="47"/>
        <v>Fraction of Eligible Industrial Energy Use Shifted to Hydrogen</v>
      </c>
      <c r="D1265" s="348" t="s">
        <v>814</v>
      </c>
      <c r="E1265" t="s">
        <v>850</v>
      </c>
      <c r="F1265" t="s">
        <v>815</v>
      </c>
      <c r="G1265" s="253" t="s">
        <v>851</v>
      </c>
      <c r="H1265" s="18">
        <v>2160</v>
      </c>
      <c r="I1265" s="367" t="s">
        <v>680</v>
      </c>
      <c r="J1265" s="368" t="str">
        <f>IF(ISBLANK(INDEX('Policy Characteristics'!D:D,MATCH($C1265,'Policy Characteristics'!$C:$C,0))),"",INDEX('Policy Characteristics'!D:D,MATCH($C1265,'Policy Characteristics'!$C:$C,0)))</f>
        <v>Hydrogen Combustion</v>
      </c>
      <c r="K1265" s="354"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4" t="str">
        <f>IF(ISBLANK(INDEX('Policy Characteristics'!I:I,MATCH($C1265,'Policy Characteristics'!$C:$C,0))),"",INDEX('Policy Characteristics'!I:I,MATCH($C1265,'Policy Characteristics'!$C:$C,0)))</f>
        <v>% of fuel shifted</v>
      </c>
      <c r="P1265" s="354"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4" t="str">
        <f>IF(ISBLANK(INDEX('Policy Characteristics'!K:K,MATCH($C1265,'Policy Characteristics'!$C:$C,0))),"",INDEX('Policy Characteristics'!K:K,MATCH($C1265,'Policy Characteristics'!$C:$C,0)))</f>
        <v>industry-ag-main.html#fuel-switching</v>
      </c>
      <c r="R1265" s="354" t="str">
        <f>IF(ISBLANK(INDEX('Policy Characteristics'!L:L,MATCH($C1265,'Policy Characteristics'!$C:$C,0))),"",INDEX('Policy Characteristics'!L:L,MATCH($C1265,'Policy Characteristics'!$C:$C,0)))</f>
        <v>industry-elec-and-hydrogen.html</v>
      </c>
    </row>
    <row r="1266" spans="1:18" s="345" customFormat="1" ht="20" customHeight="1">
      <c r="A1266" s="354" t="str">
        <f>IF(ISBLANK(INDEX('Policy Characteristics'!A:A,MATCH($C1266,'Policy Characteristics'!$C:$C,0))),"",INDEX('Policy Characteristics'!A:A,MATCH($C1266,'Policy Characteristics'!$C:$C,0)))</f>
        <v>Industry</v>
      </c>
      <c r="B1266" s="366" t="str">
        <f>IF(ISBLANK(INDEX('Policy Characteristics'!B:B,MATCH($C1266,'Policy Characteristics'!$C:$C,0))),"",INDEX('Policy Characteristics'!B:B,MATCH($C1266,'Policy Characteristics'!$C:$C,0)))</f>
        <v>Hydrogen Combustion</v>
      </c>
      <c r="C1266" s="354" t="str">
        <f t="shared" si="47"/>
        <v>Fraction of Eligible Industrial Energy Use Shifted to Hydrogen</v>
      </c>
      <c r="D1266" s="348" t="s">
        <v>814</v>
      </c>
      <c r="E1266" t="s">
        <v>852</v>
      </c>
      <c r="F1266" t="s">
        <v>815</v>
      </c>
      <c r="G1266" s="253" t="s">
        <v>852</v>
      </c>
      <c r="H1266" s="18">
        <v>2161</v>
      </c>
      <c r="I1266" s="367" t="s">
        <v>680</v>
      </c>
      <c r="J1266" s="368" t="str">
        <f>IF(ISBLANK(INDEX('Policy Characteristics'!D:D,MATCH($C1266,'Policy Characteristics'!$C:$C,0))),"",INDEX('Policy Characteristics'!D:D,MATCH($C1266,'Policy Characteristics'!$C:$C,0)))</f>
        <v>Hydrogen Combustion</v>
      </c>
      <c r="K1266" s="354"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4" t="str">
        <f>IF(ISBLANK(INDEX('Policy Characteristics'!I:I,MATCH($C1266,'Policy Characteristics'!$C:$C,0))),"",INDEX('Policy Characteristics'!I:I,MATCH($C1266,'Policy Characteristics'!$C:$C,0)))</f>
        <v>% of fuel shifted</v>
      </c>
      <c r="P1266" s="354"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4" t="str">
        <f>IF(ISBLANK(INDEX('Policy Characteristics'!K:K,MATCH($C1266,'Policy Characteristics'!$C:$C,0))),"",INDEX('Policy Characteristics'!K:K,MATCH($C1266,'Policy Characteristics'!$C:$C,0)))</f>
        <v>industry-ag-main.html#fuel-switching</v>
      </c>
      <c r="R1266" s="354" t="str">
        <f>IF(ISBLANK(INDEX('Policy Characteristics'!L:L,MATCH($C1266,'Policy Characteristics'!$C:$C,0))),"",INDEX('Policy Characteristics'!L:L,MATCH($C1266,'Policy Characteristics'!$C:$C,0)))</f>
        <v>industry-elec-and-hydrogen.html</v>
      </c>
    </row>
    <row r="1267" spans="1:18" s="345" customFormat="1" ht="20" customHeight="1">
      <c r="A1267" s="354" t="str">
        <f>IF(ISBLANK(INDEX('Policy Characteristics'!A:A,MATCH($C1267,'Policy Characteristics'!$C:$C,0))),"",INDEX('Policy Characteristics'!A:A,MATCH($C1267,'Policy Characteristics'!$C:$C,0)))</f>
        <v>Industry</v>
      </c>
      <c r="B1267" s="366" t="str">
        <f>IF(ISBLANK(INDEX('Policy Characteristics'!B:B,MATCH($C1267,'Policy Characteristics'!$C:$C,0))),"",INDEX('Policy Characteristics'!B:B,MATCH($C1267,'Policy Characteristics'!$C:$C,0)))</f>
        <v>Hydrogen Combustion</v>
      </c>
      <c r="C1267" s="354" t="str">
        <f t="shared" si="47"/>
        <v>Fraction of Eligible Industrial Energy Use Shifted to Hydrogen</v>
      </c>
      <c r="D1267" s="348" t="s">
        <v>816</v>
      </c>
      <c r="E1267" t="s">
        <v>838</v>
      </c>
      <c r="F1267" t="s">
        <v>817</v>
      </c>
      <c r="G1267" s="253" t="s">
        <v>839</v>
      </c>
      <c r="H1267" s="18">
        <v>2162</v>
      </c>
      <c r="I1267" s="367" t="s">
        <v>670</v>
      </c>
      <c r="J1267" s="368" t="str">
        <f>IF(ISBLANK(INDEX('Policy Characteristics'!D:D,MATCH($C1267,'Policy Characteristics'!$C:$C,0))),"",INDEX('Policy Characteristics'!D:D,MATCH($C1267,'Policy Characteristics'!$C:$C,0)))</f>
        <v>Hydrogen Combustion</v>
      </c>
      <c r="K1267" s="354"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4" t="str">
        <f>IF(ISBLANK(INDEX('Policy Characteristics'!I:I,MATCH($C1267,'Policy Characteristics'!$C:$C,0))),"",INDEX('Policy Characteristics'!I:I,MATCH($C1267,'Policy Characteristics'!$C:$C,0)))</f>
        <v>% of fuel shifted</v>
      </c>
      <c r="P1267" s="354"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4" t="str">
        <f>IF(ISBLANK(INDEX('Policy Characteristics'!K:K,MATCH($C1267,'Policy Characteristics'!$C:$C,0))),"",INDEX('Policy Characteristics'!K:K,MATCH($C1267,'Policy Characteristics'!$C:$C,0)))</f>
        <v>industry-ag-main.html#fuel-switching</v>
      </c>
      <c r="R1267" s="354" t="str">
        <f>IF(ISBLANK(INDEX('Policy Characteristics'!L:L,MATCH($C1267,'Policy Characteristics'!$C:$C,0))),"",INDEX('Policy Characteristics'!L:L,MATCH($C1267,'Policy Characteristics'!$C:$C,0)))</f>
        <v>industry-elec-and-hydrogen.html</v>
      </c>
    </row>
    <row r="1268" spans="1:18" s="345" customFormat="1" ht="20" customHeight="1">
      <c r="A1268" s="354" t="str">
        <f>IF(ISBLANK(INDEX('Policy Characteristics'!A:A,MATCH($C1268,'Policy Characteristics'!$C:$C,0))),"",INDEX('Policy Characteristics'!A:A,MATCH($C1268,'Policy Characteristics'!$C:$C,0)))</f>
        <v>Industry</v>
      </c>
      <c r="B1268" s="366" t="str">
        <f>IF(ISBLANK(INDEX('Policy Characteristics'!B:B,MATCH($C1268,'Policy Characteristics'!$C:$C,0))),"",INDEX('Policy Characteristics'!B:B,MATCH($C1268,'Policy Characteristics'!$C:$C,0)))</f>
        <v>Hydrogen Combustion</v>
      </c>
      <c r="C1268" s="354" t="str">
        <f t="shared" si="47"/>
        <v>Fraction of Eligible Industrial Energy Use Shifted to Hydrogen</v>
      </c>
      <c r="D1268" s="348" t="s">
        <v>816</v>
      </c>
      <c r="E1268" t="s">
        <v>840</v>
      </c>
      <c r="F1268" t="s">
        <v>817</v>
      </c>
      <c r="G1268" s="253" t="s">
        <v>841</v>
      </c>
      <c r="H1268" s="18">
        <v>2163</v>
      </c>
      <c r="I1268" s="367" t="s">
        <v>670</v>
      </c>
      <c r="J1268" s="368" t="str">
        <f>IF(ISBLANK(INDEX('Policy Characteristics'!D:D,MATCH($C1268,'Policy Characteristics'!$C:$C,0))),"",INDEX('Policy Characteristics'!D:D,MATCH($C1268,'Policy Characteristics'!$C:$C,0)))</f>
        <v>Hydrogen Combustion</v>
      </c>
      <c r="K1268" s="354"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4" t="str">
        <f>IF(ISBLANK(INDEX('Policy Characteristics'!I:I,MATCH($C1268,'Policy Characteristics'!$C:$C,0))),"",INDEX('Policy Characteristics'!I:I,MATCH($C1268,'Policy Characteristics'!$C:$C,0)))</f>
        <v>% of fuel shifted</v>
      </c>
      <c r="P1268" s="354"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4" t="str">
        <f>IF(ISBLANK(INDEX('Policy Characteristics'!K:K,MATCH($C1268,'Policy Characteristics'!$C:$C,0))),"",INDEX('Policy Characteristics'!K:K,MATCH($C1268,'Policy Characteristics'!$C:$C,0)))</f>
        <v>industry-ag-main.html#fuel-switching</v>
      </c>
      <c r="R1268" s="354" t="str">
        <f>IF(ISBLANK(INDEX('Policy Characteristics'!L:L,MATCH($C1268,'Policy Characteristics'!$C:$C,0))),"",INDEX('Policy Characteristics'!L:L,MATCH($C1268,'Policy Characteristics'!$C:$C,0)))</f>
        <v>industry-elec-and-hydrogen.html</v>
      </c>
    </row>
    <row r="1269" spans="1:18" s="345" customFormat="1" ht="20" customHeight="1">
      <c r="A1269" s="354" t="str">
        <f>IF(ISBLANK(INDEX('Policy Characteristics'!A:A,MATCH($C1269,'Policy Characteristics'!$C:$C,0))),"",INDEX('Policy Characteristics'!A:A,MATCH($C1269,'Policy Characteristics'!$C:$C,0)))</f>
        <v>Industry</v>
      </c>
      <c r="B1269" s="366" t="str">
        <f>IF(ISBLANK(INDEX('Policy Characteristics'!B:B,MATCH($C1269,'Policy Characteristics'!$C:$C,0))),"",INDEX('Policy Characteristics'!B:B,MATCH($C1269,'Policy Characteristics'!$C:$C,0)))</f>
        <v>Hydrogen Combustion</v>
      </c>
      <c r="C1269" s="354" t="str">
        <f t="shared" ref="C1269:C1332" si="48">C$1139</f>
        <v>Fraction of Eligible Industrial Energy Use Shifted to Hydrogen</v>
      </c>
      <c r="D1269" s="348" t="s">
        <v>816</v>
      </c>
      <c r="E1269" t="s">
        <v>842</v>
      </c>
      <c r="F1269" t="s">
        <v>817</v>
      </c>
      <c r="G1269" s="253" t="s">
        <v>843</v>
      </c>
      <c r="H1269" s="18">
        <v>2164</v>
      </c>
      <c r="I1269" s="367" t="s">
        <v>670</v>
      </c>
      <c r="J1269" s="368" t="str">
        <f>IF(ISBLANK(INDEX('Policy Characteristics'!D:D,MATCH($C1269,'Policy Characteristics'!$C:$C,0))),"",INDEX('Policy Characteristics'!D:D,MATCH($C1269,'Policy Characteristics'!$C:$C,0)))</f>
        <v>Hydrogen Combustion</v>
      </c>
      <c r="K1269" s="354"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4" t="str">
        <f>IF(ISBLANK(INDEX('Policy Characteristics'!I:I,MATCH($C1269,'Policy Characteristics'!$C:$C,0))),"",INDEX('Policy Characteristics'!I:I,MATCH($C1269,'Policy Characteristics'!$C:$C,0)))</f>
        <v>% of fuel shifted</v>
      </c>
      <c r="P1269" s="354"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4" t="str">
        <f>IF(ISBLANK(INDEX('Policy Characteristics'!K:K,MATCH($C1269,'Policy Characteristics'!$C:$C,0))),"",INDEX('Policy Characteristics'!K:K,MATCH($C1269,'Policy Characteristics'!$C:$C,0)))</f>
        <v>industry-ag-main.html#fuel-switching</v>
      </c>
      <c r="R1269" s="354" t="str">
        <f>IF(ISBLANK(INDEX('Policy Characteristics'!L:L,MATCH($C1269,'Policy Characteristics'!$C:$C,0))),"",INDEX('Policy Characteristics'!L:L,MATCH($C1269,'Policy Characteristics'!$C:$C,0)))</f>
        <v>industry-elec-and-hydrogen.html</v>
      </c>
    </row>
    <row r="1270" spans="1:18" s="345" customFormat="1" ht="20" customHeight="1">
      <c r="A1270" s="354" t="str">
        <f>IF(ISBLANK(INDEX('Policy Characteristics'!A:A,MATCH($C1270,'Policy Characteristics'!$C:$C,0))),"",INDEX('Policy Characteristics'!A:A,MATCH($C1270,'Policy Characteristics'!$C:$C,0)))</f>
        <v>Industry</v>
      </c>
      <c r="B1270" s="366" t="str">
        <f>IF(ISBLANK(INDEX('Policy Characteristics'!B:B,MATCH($C1270,'Policy Characteristics'!$C:$C,0))),"",INDEX('Policy Characteristics'!B:B,MATCH($C1270,'Policy Characteristics'!$C:$C,0)))</f>
        <v>Hydrogen Combustion</v>
      </c>
      <c r="C1270" s="354" t="str">
        <f t="shared" si="48"/>
        <v>Fraction of Eligible Industrial Energy Use Shifted to Hydrogen</v>
      </c>
      <c r="D1270" s="348" t="s">
        <v>816</v>
      </c>
      <c r="E1270" t="s">
        <v>844</v>
      </c>
      <c r="F1270" t="s">
        <v>817</v>
      </c>
      <c r="G1270" s="253" t="s">
        <v>845</v>
      </c>
      <c r="H1270" s="18">
        <v>2165</v>
      </c>
      <c r="I1270" s="367" t="s">
        <v>670</v>
      </c>
      <c r="J1270" s="368" t="str">
        <f>IF(ISBLANK(INDEX('Policy Characteristics'!D:D,MATCH($C1270,'Policy Characteristics'!$C:$C,0))),"",INDEX('Policy Characteristics'!D:D,MATCH($C1270,'Policy Characteristics'!$C:$C,0)))</f>
        <v>Hydrogen Combustion</v>
      </c>
      <c r="K1270" s="354"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4" t="str">
        <f>IF(ISBLANK(INDEX('Policy Characteristics'!I:I,MATCH($C1270,'Policy Characteristics'!$C:$C,0))),"",INDEX('Policy Characteristics'!I:I,MATCH($C1270,'Policy Characteristics'!$C:$C,0)))</f>
        <v>% of fuel shifted</v>
      </c>
      <c r="P1270" s="354"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4" t="str">
        <f>IF(ISBLANK(INDEX('Policy Characteristics'!K:K,MATCH($C1270,'Policy Characteristics'!$C:$C,0))),"",INDEX('Policy Characteristics'!K:K,MATCH($C1270,'Policy Characteristics'!$C:$C,0)))</f>
        <v>industry-ag-main.html#fuel-switching</v>
      </c>
      <c r="R1270" s="354" t="str">
        <f>IF(ISBLANK(INDEX('Policy Characteristics'!L:L,MATCH($C1270,'Policy Characteristics'!$C:$C,0))),"",INDEX('Policy Characteristics'!L:L,MATCH($C1270,'Policy Characteristics'!$C:$C,0)))</f>
        <v>industry-elec-and-hydrogen.html</v>
      </c>
    </row>
    <row r="1271" spans="1:18" s="345" customFormat="1" ht="20" customHeight="1">
      <c r="A1271" s="354" t="str">
        <f>IF(ISBLANK(INDEX('Policy Characteristics'!A:A,MATCH($C1271,'Policy Characteristics'!$C:$C,0))),"",INDEX('Policy Characteristics'!A:A,MATCH($C1271,'Policy Characteristics'!$C:$C,0)))</f>
        <v>Industry</v>
      </c>
      <c r="B1271" s="366" t="str">
        <f>IF(ISBLANK(INDEX('Policy Characteristics'!B:B,MATCH($C1271,'Policy Characteristics'!$C:$C,0))),"",INDEX('Policy Characteristics'!B:B,MATCH($C1271,'Policy Characteristics'!$C:$C,0)))</f>
        <v>Hydrogen Combustion</v>
      </c>
      <c r="C1271" s="354" t="str">
        <f t="shared" si="48"/>
        <v>Fraction of Eligible Industrial Energy Use Shifted to Hydrogen</v>
      </c>
      <c r="D1271" s="348" t="s">
        <v>816</v>
      </c>
      <c r="E1271" t="s">
        <v>846</v>
      </c>
      <c r="F1271" t="s">
        <v>817</v>
      </c>
      <c r="G1271" s="253" t="s">
        <v>847</v>
      </c>
      <c r="H1271" s="18">
        <v>2166</v>
      </c>
      <c r="I1271" s="367" t="s">
        <v>680</v>
      </c>
      <c r="J1271" s="368" t="str">
        <f>IF(ISBLANK(INDEX('Policy Characteristics'!D:D,MATCH($C1271,'Policy Characteristics'!$C:$C,0))),"",INDEX('Policy Characteristics'!D:D,MATCH($C1271,'Policy Characteristics'!$C:$C,0)))</f>
        <v>Hydrogen Combustion</v>
      </c>
      <c r="K1271" s="354"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4" t="str">
        <f>IF(ISBLANK(INDEX('Policy Characteristics'!I:I,MATCH($C1271,'Policy Characteristics'!$C:$C,0))),"",INDEX('Policy Characteristics'!I:I,MATCH($C1271,'Policy Characteristics'!$C:$C,0)))</f>
        <v>% of fuel shifted</v>
      </c>
      <c r="P1271" s="354"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4" t="str">
        <f>IF(ISBLANK(INDEX('Policy Characteristics'!K:K,MATCH($C1271,'Policy Characteristics'!$C:$C,0))),"",INDEX('Policy Characteristics'!K:K,MATCH($C1271,'Policy Characteristics'!$C:$C,0)))</f>
        <v>industry-ag-main.html#fuel-switching</v>
      </c>
      <c r="R1271" s="354" t="str">
        <f>IF(ISBLANK(INDEX('Policy Characteristics'!L:L,MATCH($C1271,'Policy Characteristics'!$C:$C,0))),"",INDEX('Policy Characteristics'!L:L,MATCH($C1271,'Policy Characteristics'!$C:$C,0)))</f>
        <v>industry-elec-and-hydrogen.html</v>
      </c>
    </row>
    <row r="1272" spans="1:18" s="345" customFormat="1" ht="20" customHeight="1">
      <c r="A1272" s="354" t="str">
        <f>IF(ISBLANK(INDEX('Policy Characteristics'!A:A,MATCH($C1272,'Policy Characteristics'!$C:$C,0))),"",INDEX('Policy Characteristics'!A:A,MATCH($C1272,'Policy Characteristics'!$C:$C,0)))</f>
        <v>Industry</v>
      </c>
      <c r="B1272" s="366" t="str">
        <f>IF(ISBLANK(INDEX('Policy Characteristics'!B:B,MATCH($C1272,'Policy Characteristics'!$C:$C,0))),"",INDEX('Policy Characteristics'!B:B,MATCH($C1272,'Policy Characteristics'!$C:$C,0)))</f>
        <v>Hydrogen Combustion</v>
      </c>
      <c r="C1272" s="354" t="str">
        <f t="shared" si="48"/>
        <v>Fraction of Eligible Industrial Energy Use Shifted to Hydrogen</v>
      </c>
      <c r="D1272" s="348" t="s">
        <v>816</v>
      </c>
      <c r="E1272" t="s">
        <v>848</v>
      </c>
      <c r="F1272" t="s">
        <v>817</v>
      </c>
      <c r="G1272" s="253" t="s">
        <v>849</v>
      </c>
      <c r="H1272" s="18">
        <v>2167</v>
      </c>
      <c r="I1272" s="367" t="s">
        <v>680</v>
      </c>
      <c r="J1272" s="368" t="str">
        <f>IF(ISBLANK(INDEX('Policy Characteristics'!D:D,MATCH($C1272,'Policy Characteristics'!$C:$C,0))),"",INDEX('Policy Characteristics'!D:D,MATCH($C1272,'Policy Characteristics'!$C:$C,0)))</f>
        <v>Hydrogen Combustion</v>
      </c>
      <c r="K1272" s="354"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4" t="str">
        <f>IF(ISBLANK(INDEX('Policy Characteristics'!I:I,MATCH($C1272,'Policy Characteristics'!$C:$C,0))),"",INDEX('Policy Characteristics'!I:I,MATCH($C1272,'Policy Characteristics'!$C:$C,0)))</f>
        <v>% of fuel shifted</v>
      </c>
      <c r="P1272" s="354"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4" t="str">
        <f>IF(ISBLANK(INDEX('Policy Characteristics'!K:K,MATCH($C1272,'Policy Characteristics'!$C:$C,0))),"",INDEX('Policy Characteristics'!K:K,MATCH($C1272,'Policy Characteristics'!$C:$C,0)))</f>
        <v>industry-ag-main.html#fuel-switching</v>
      </c>
      <c r="R1272" s="354" t="str">
        <f>IF(ISBLANK(INDEX('Policy Characteristics'!L:L,MATCH($C1272,'Policy Characteristics'!$C:$C,0))),"",INDEX('Policy Characteristics'!L:L,MATCH($C1272,'Policy Characteristics'!$C:$C,0)))</f>
        <v>industry-elec-and-hydrogen.html</v>
      </c>
    </row>
    <row r="1273" spans="1:18" s="345" customFormat="1" ht="20" customHeight="1">
      <c r="A1273" s="354" t="str">
        <f>IF(ISBLANK(INDEX('Policy Characteristics'!A:A,MATCH($C1273,'Policy Characteristics'!$C:$C,0))),"",INDEX('Policy Characteristics'!A:A,MATCH($C1273,'Policy Characteristics'!$C:$C,0)))</f>
        <v>Industry</v>
      </c>
      <c r="B1273" s="366" t="str">
        <f>IF(ISBLANK(INDEX('Policy Characteristics'!B:B,MATCH($C1273,'Policy Characteristics'!$C:$C,0))),"",INDEX('Policy Characteristics'!B:B,MATCH($C1273,'Policy Characteristics'!$C:$C,0)))</f>
        <v>Hydrogen Combustion</v>
      </c>
      <c r="C1273" s="354" t="str">
        <f t="shared" si="48"/>
        <v>Fraction of Eligible Industrial Energy Use Shifted to Hydrogen</v>
      </c>
      <c r="D1273" s="348" t="s">
        <v>816</v>
      </c>
      <c r="E1273" t="s">
        <v>850</v>
      </c>
      <c r="F1273" t="s">
        <v>817</v>
      </c>
      <c r="G1273" s="253" t="s">
        <v>851</v>
      </c>
      <c r="H1273" s="18">
        <v>2168</v>
      </c>
      <c r="I1273" s="367" t="s">
        <v>680</v>
      </c>
      <c r="J1273" s="368" t="str">
        <f>IF(ISBLANK(INDEX('Policy Characteristics'!D:D,MATCH($C1273,'Policy Characteristics'!$C:$C,0))),"",INDEX('Policy Characteristics'!D:D,MATCH($C1273,'Policy Characteristics'!$C:$C,0)))</f>
        <v>Hydrogen Combustion</v>
      </c>
      <c r="K1273" s="354"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4" t="str">
        <f>IF(ISBLANK(INDEX('Policy Characteristics'!I:I,MATCH($C1273,'Policy Characteristics'!$C:$C,0))),"",INDEX('Policy Characteristics'!I:I,MATCH($C1273,'Policy Characteristics'!$C:$C,0)))</f>
        <v>% of fuel shifted</v>
      </c>
      <c r="P1273" s="354"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4" t="str">
        <f>IF(ISBLANK(INDEX('Policy Characteristics'!K:K,MATCH($C1273,'Policy Characteristics'!$C:$C,0))),"",INDEX('Policy Characteristics'!K:K,MATCH($C1273,'Policy Characteristics'!$C:$C,0)))</f>
        <v>industry-ag-main.html#fuel-switching</v>
      </c>
      <c r="R1273" s="354" t="str">
        <f>IF(ISBLANK(INDEX('Policy Characteristics'!L:L,MATCH($C1273,'Policy Characteristics'!$C:$C,0))),"",INDEX('Policy Characteristics'!L:L,MATCH($C1273,'Policy Characteristics'!$C:$C,0)))</f>
        <v>industry-elec-and-hydrogen.html</v>
      </c>
    </row>
    <row r="1274" spans="1:18" s="345" customFormat="1" ht="20" customHeight="1">
      <c r="A1274" s="354" t="str">
        <f>IF(ISBLANK(INDEX('Policy Characteristics'!A:A,MATCH($C1274,'Policy Characteristics'!$C:$C,0))),"",INDEX('Policy Characteristics'!A:A,MATCH($C1274,'Policy Characteristics'!$C:$C,0)))</f>
        <v>Industry</v>
      </c>
      <c r="B1274" s="366" t="str">
        <f>IF(ISBLANK(INDEX('Policy Characteristics'!B:B,MATCH($C1274,'Policy Characteristics'!$C:$C,0))),"",INDEX('Policy Characteristics'!B:B,MATCH($C1274,'Policy Characteristics'!$C:$C,0)))</f>
        <v>Hydrogen Combustion</v>
      </c>
      <c r="C1274" s="354" t="str">
        <f t="shared" si="48"/>
        <v>Fraction of Eligible Industrial Energy Use Shifted to Hydrogen</v>
      </c>
      <c r="D1274" s="348" t="s">
        <v>816</v>
      </c>
      <c r="E1274" t="s">
        <v>852</v>
      </c>
      <c r="F1274" t="s">
        <v>817</v>
      </c>
      <c r="G1274" s="253" t="s">
        <v>852</v>
      </c>
      <c r="H1274" s="18">
        <v>2169</v>
      </c>
      <c r="I1274" s="367" t="s">
        <v>670</v>
      </c>
      <c r="J1274" s="368" t="str">
        <f>IF(ISBLANK(INDEX('Policy Characteristics'!D:D,MATCH($C1274,'Policy Characteristics'!$C:$C,0))),"",INDEX('Policy Characteristics'!D:D,MATCH($C1274,'Policy Characteristics'!$C:$C,0)))</f>
        <v>Hydrogen Combustion</v>
      </c>
      <c r="K1274" s="354"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4" t="str">
        <f>IF(ISBLANK(INDEX('Policy Characteristics'!I:I,MATCH($C1274,'Policy Characteristics'!$C:$C,0))),"",INDEX('Policy Characteristics'!I:I,MATCH($C1274,'Policy Characteristics'!$C:$C,0)))</f>
        <v>% of fuel shifted</v>
      </c>
      <c r="P1274" s="354"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4" t="str">
        <f>IF(ISBLANK(INDEX('Policy Characteristics'!K:K,MATCH($C1274,'Policy Characteristics'!$C:$C,0))),"",INDEX('Policy Characteristics'!K:K,MATCH($C1274,'Policy Characteristics'!$C:$C,0)))</f>
        <v>industry-ag-main.html#fuel-switching</v>
      </c>
      <c r="R1274" s="354" t="str">
        <f>IF(ISBLANK(INDEX('Policy Characteristics'!L:L,MATCH($C1274,'Policy Characteristics'!$C:$C,0))),"",INDEX('Policy Characteristics'!L:L,MATCH($C1274,'Policy Characteristics'!$C:$C,0)))</f>
        <v>industry-elec-and-hydrogen.html</v>
      </c>
    </row>
    <row r="1275" spans="1:18" s="345" customFormat="1" ht="20" customHeight="1">
      <c r="A1275" s="354" t="str">
        <f>IF(ISBLANK(INDEX('Policy Characteristics'!A:A,MATCH($C1275,'Policy Characteristics'!$C:$C,0))),"",INDEX('Policy Characteristics'!A:A,MATCH($C1275,'Policy Characteristics'!$C:$C,0)))</f>
        <v>Industry</v>
      </c>
      <c r="B1275" s="366" t="str">
        <f>IF(ISBLANK(INDEX('Policy Characteristics'!B:B,MATCH($C1275,'Policy Characteristics'!$C:$C,0))),"",INDEX('Policy Characteristics'!B:B,MATCH($C1275,'Policy Characteristics'!$C:$C,0)))</f>
        <v>Hydrogen Combustion</v>
      </c>
      <c r="C1275" s="354" t="str">
        <f t="shared" si="48"/>
        <v>Fraction of Eligible Industrial Energy Use Shifted to Hydrogen</v>
      </c>
      <c r="D1275" s="348" t="s">
        <v>818</v>
      </c>
      <c r="E1275" t="s">
        <v>838</v>
      </c>
      <c r="F1275" t="s">
        <v>819</v>
      </c>
      <c r="G1275" s="253" t="s">
        <v>839</v>
      </c>
      <c r="H1275" s="18">
        <v>2170</v>
      </c>
      <c r="I1275" s="367" t="s">
        <v>670</v>
      </c>
      <c r="J1275" s="368" t="str">
        <f>IF(ISBLANK(INDEX('Policy Characteristics'!D:D,MATCH($C1275,'Policy Characteristics'!$C:$C,0))),"",INDEX('Policy Characteristics'!D:D,MATCH($C1275,'Policy Characteristics'!$C:$C,0)))</f>
        <v>Hydrogen Combustion</v>
      </c>
      <c r="K1275" s="354"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4" t="str">
        <f>IF(ISBLANK(INDEX('Policy Characteristics'!I:I,MATCH($C1275,'Policy Characteristics'!$C:$C,0))),"",INDEX('Policy Characteristics'!I:I,MATCH($C1275,'Policy Characteristics'!$C:$C,0)))</f>
        <v>% of fuel shifted</v>
      </c>
      <c r="P1275" s="354"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4" t="str">
        <f>IF(ISBLANK(INDEX('Policy Characteristics'!K:K,MATCH($C1275,'Policy Characteristics'!$C:$C,0))),"",INDEX('Policy Characteristics'!K:K,MATCH($C1275,'Policy Characteristics'!$C:$C,0)))</f>
        <v>industry-ag-main.html#fuel-switching</v>
      </c>
      <c r="R1275" s="354" t="str">
        <f>IF(ISBLANK(INDEX('Policy Characteristics'!L:L,MATCH($C1275,'Policy Characteristics'!$C:$C,0))),"",INDEX('Policy Characteristics'!L:L,MATCH($C1275,'Policy Characteristics'!$C:$C,0)))</f>
        <v>industry-elec-and-hydrogen.html</v>
      </c>
    </row>
    <row r="1276" spans="1:18" s="345" customFormat="1" ht="20" customHeight="1">
      <c r="A1276" s="354" t="str">
        <f>IF(ISBLANK(INDEX('Policy Characteristics'!A:A,MATCH($C1276,'Policy Characteristics'!$C:$C,0))),"",INDEX('Policy Characteristics'!A:A,MATCH($C1276,'Policy Characteristics'!$C:$C,0)))</f>
        <v>Industry</v>
      </c>
      <c r="B1276" s="366" t="str">
        <f>IF(ISBLANK(INDEX('Policy Characteristics'!B:B,MATCH($C1276,'Policy Characteristics'!$C:$C,0))),"",INDEX('Policy Characteristics'!B:B,MATCH($C1276,'Policy Characteristics'!$C:$C,0)))</f>
        <v>Hydrogen Combustion</v>
      </c>
      <c r="C1276" s="354" t="str">
        <f t="shared" si="48"/>
        <v>Fraction of Eligible Industrial Energy Use Shifted to Hydrogen</v>
      </c>
      <c r="D1276" s="348" t="s">
        <v>818</v>
      </c>
      <c r="E1276" t="s">
        <v>840</v>
      </c>
      <c r="F1276" t="s">
        <v>819</v>
      </c>
      <c r="G1276" s="253" t="s">
        <v>841</v>
      </c>
      <c r="H1276" s="18">
        <v>2171</v>
      </c>
      <c r="I1276" s="367" t="s">
        <v>670</v>
      </c>
      <c r="J1276" s="368" t="str">
        <f>IF(ISBLANK(INDEX('Policy Characteristics'!D:D,MATCH($C1276,'Policy Characteristics'!$C:$C,0))),"",INDEX('Policy Characteristics'!D:D,MATCH($C1276,'Policy Characteristics'!$C:$C,0)))</f>
        <v>Hydrogen Combustion</v>
      </c>
      <c r="K1276" s="354"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4" t="str">
        <f>IF(ISBLANK(INDEX('Policy Characteristics'!I:I,MATCH($C1276,'Policy Characteristics'!$C:$C,0))),"",INDEX('Policy Characteristics'!I:I,MATCH($C1276,'Policy Characteristics'!$C:$C,0)))</f>
        <v>% of fuel shifted</v>
      </c>
      <c r="P1276" s="354"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4" t="str">
        <f>IF(ISBLANK(INDEX('Policy Characteristics'!K:K,MATCH($C1276,'Policy Characteristics'!$C:$C,0))),"",INDEX('Policy Characteristics'!K:K,MATCH($C1276,'Policy Characteristics'!$C:$C,0)))</f>
        <v>industry-ag-main.html#fuel-switching</v>
      </c>
      <c r="R1276" s="354" t="str">
        <f>IF(ISBLANK(INDEX('Policy Characteristics'!L:L,MATCH($C1276,'Policy Characteristics'!$C:$C,0))),"",INDEX('Policy Characteristics'!L:L,MATCH($C1276,'Policy Characteristics'!$C:$C,0)))</f>
        <v>industry-elec-and-hydrogen.html</v>
      </c>
    </row>
    <row r="1277" spans="1:18" s="345" customFormat="1" ht="20" customHeight="1">
      <c r="A1277" s="354" t="str">
        <f>IF(ISBLANK(INDEX('Policy Characteristics'!A:A,MATCH($C1277,'Policy Characteristics'!$C:$C,0))),"",INDEX('Policy Characteristics'!A:A,MATCH($C1277,'Policy Characteristics'!$C:$C,0)))</f>
        <v>Industry</v>
      </c>
      <c r="B1277" s="366" t="str">
        <f>IF(ISBLANK(INDEX('Policy Characteristics'!B:B,MATCH($C1277,'Policy Characteristics'!$C:$C,0))),"",INDEX('Policy Characteristics'!B:B,MATCH($C1277,'Policy Characteristics'!$C:$C,0)))</f>
        <v>Hydrogen Combustion</v>
      </c>
      <c r="C1277" s="354" t="str">
        <f t="shared" si="48"/>
        <v>Fraction of Eligible Industrial Energy Use Shifted to Hydrogen</v>
      </c>
      <c r="D1277" s="348" t="s">
        <v>818</v>
      </c>
      <c r="E1277" t="s">
        <v>842</v>
      </c>
      <c r="F1277" t="s">
        <v>819</v>
      </c>
      <c r="G1277" s="253" t="s">
        <v>843</v>
      </c>
      <c r="H1277" s="18">
        <v>2172</v>
      </c>
      <c r="I1277" s="367" t="s">
        <v>670</v>
      </c>
      <c r="J1277" s="368" t="str">
        <f>IF(ISBLANK(INDEX('Policy Characteristics'!D:D,MATCH($C1277,'Policy Characteristics'!$C:$C,0))),"",INDEX('Policy Characteristics'!D:D,MATCH($C1277,'Policy Characteristics'!$C:$C,0)))</f>
        <v>Hydrogen Combustion</v>
      </c>
      <c r="K1277" s="354"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4" t="str">
        <f>IF(ISBLANK(INDEX('Policy Characteristics'!I:I,MATCH($C1277,'Policy Characteristics'!$C:$C,0))),"",INDEX('Policy Characteristics'!I:I,MATCH($C1277,'Policy Characteristics'!$C:$C,0)))</f>
        <v>% of fuel shifted</v>
      </c>
      <c r="P1277" s="354"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4" t="str">
        <f>IF(ISBLANK(INDEX('Policy Characteristics'!K:K,MATCH($C1277,'Policy Characteristics'!$C:$C,0))),"",INDEX('Policy Characteristics'!K:K,MATCH($C1277,'Policy Characteristics'!$C:$C,0)))</f>
        <v>industry-ag-main.html#fuel-switching</v>
      </c>
      <c r="R1277" s="354" t="str">
        <f>IF(ISBLANK(INDEX('Policy Characteristics'!L:L,MATCH($C1277,'Policy Characteristics'!$C:$C,0))),"",INDEX('Policy Characteristics'!L:L,MATCH($C1277,'Policy Characteristics'!$C:$C,0)))</f>
        <v>industry-elec-and-hydrogen.html</v>
      </c>
    </row>
    <row r="1278" spans="1:18" s="345" customFormat="1" ht="20" customHeight="1">
      <c r="A1278" s="354" t="str">
        <f>IF(ISBLANK(INDEX('Policy Characteristics'!A:A,MATCH($C1278,'Policy Characteristics'!$C:$C,0))),"",INDEX('Policy Characteristics'!A:A,MATCH($C1278,'Policy Characteristics'!$C:$C,0)))</f>
        <v>Industry</v>
      </c>
      <c r="B1278" s="366" t="str">
        <f>IF(ISBLANK(INDEX('Policy Characteristics'!B:B,MATCH($C1278,'Policy Characteristics'!$C:$C,0))),"",INDEX('Policy Characteristics'!B:B,MATCH($C1278,'Policy Characteristics'!$C:$C,0)))</f>
        <v>Hydrogen Combustion</v>
      </c>
      <c r="C1278" s="354" t="str">
        <f t="shared" si="48"/>
        <v>Fraction of Eligible Industrial Energy Use Shifted to Hydrogen</v>
      </c>
      <c r="D1278" s="348" t="s">
        <v>818</v>
      </c>
      <c r="E1278" t="s">
        <v>844</v>
      </c>
      <c r="F1278" t="s">
        <v>819</v>
      </c>
      <c r="G1278" s="253" t="s">
        <v>845</v>
      </c>
      <c r="H1278" s="18">
        <v>2173</v>
      </c>
      <c r="I1278" s="367" t="s">
        <v>670</v>
      </c>
      <c r="J1278" s="368" t="str">
        <f>IF(ISBLANK(INDEX('Policy Characteristics'!D:D,MATCH($C1278,'Policy Characteristics'!$C:$C,0))),"",INDEX('Policy Characteristics'!D:D,MATCH($C1278,'Policy Characteristics'!$C:$C,0)))</f>
        <v>Hydrogen Combustion</v>
      </c>
      <c r="K1278" s="354"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4" t="str">
        <f>IF(ISBLANK(INDEX('Policy Characteristics'!I:I,MATCH($C1278,'Policy Characteristics'!$C:$C,0))),"",INDEX('Policy Characteristics'!I:I,MATCH($C1278,'Policy Characteristics'!$C:$C,0)))</f>
        <v>% of fuel shifted</v>
      </c>
      <c r="P1278" s="354"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4" t="str">
        <f>IF(ISBLANK(INDEX('Policy Characteristics'!K:K,MATCH($C1278,'Policy Characteristics'!$C:$C,0))),"",INDEX('Policy Characteristics'!K:K,MATCH($C1278,'Policy Characteristics'!$C:$C,0)))</f>
        <v>industry-ag-main.html#fuel-switching</v>
      </c>
      <c r="R1278" s="354" t="str">
        <f>IF(ISBLANK(INDEX('Policy Characteristics'!L:L,MATCH($C1278,'Policy Characteristics'!$C:$C,0))),"",INDEX('Policy Characteristics'!L:L,MATCH($C1278,'Policy Characteristics'!$C:$C,0)))</f>
        <v>industry-elec-and-hydrogen.html</v>
      </c>
    </row>
    <row r="1279" spans="1:18" s="345" customFormat="1" ht="20" customHeight="1">
      <c r="A1279" s="354" t="str">
        <f>IF(ISBLANK(INDEX('Policy Characteristics'!A:A,MATCH($C1279,'Policy Characteristics'!$C:$C,0))),"",INDEX('Policy Characteristics'!A:A,MATCH($C1279,'Policy Characteristics'!$C:$C,0)))</f>
        <v>Industry</v>
      </c>
      <c r="B1279" s="366" t="str">
        <f>IF(ISBLANK(INDEX('Policy Characteristics'!B:B,MATCH($C1279,'Policy Characteristics'!$C:$C,0))),"",INDEX('Policy Characteristics'!B:B,MATCH($C1279,'Policy Characteristics'!$C:$C,0)))</f>
        <v>Hydrogen Combustion</v>
      </c>
      <c r="C1279" s="354" t="str">
        <f t="shared" si="48"/>
        <v>Fraction of Eligible Industrial Energy Use Shifted to Hydrogen</v>
      </c>
      <c r="D1279" s="348" t="s">
        <v>818</v>
      </c>
      <c r="E1279" t="s">
        <v>846</v>
      </c>
      <c r="F1279" t="s">
        <v>819</v>
      </c>
      <c r="G1279" s="253" t="s">
        <v>847</v>
      </c>
      <c r="H1279" s="18">
        <v>2174</v>
      </c>
      <c r="I1279" s="367" t="s">
        <v>680</v>
      </c>
      <c r="J1279" s="368" t="str">
        <f>IF(ISBLANK(INDEX('Policy Characteristics'!D:D,MATCH($C1279,'Policy Characteristics'!$C:$C,0))),"",INDEX('Policy Characteristics'!D:D,MATCH($C1279,'Policy Characteristics'!$C:$C,0)))</f>
        <v>Hydrogen Combustion</v>
      </c>
      <c r="K1279" s="354"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4" t="str">
        <f>IF(ISBLANK(INDEX('Policy Characteristics'!I:I,MATCH($C1279,'Policy Characteristics'!$C:$C,0))),"",INDEX('Policy Characteristics'!I:I,MATCH($C1279,'Policy Characteristics'!$C:$C,0)))</f>
        <v>% of fuel shifted</v>
      </c>
      <c r="P1279" s="354"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4" t="str">
        <f>IF(ISBLANK(INDEX('Policy Characteristics'!K:K,MATCH($C1279,'Policy Characteristics'!$C:$C,0))),"",INDEX('Policy Characteristics'!K:K,MATCH($C1279,'Policy Characteristics'!$C:$C,0)))</f>
        <v>industry-ag-main.html#fuel-switching</v>
      </c>
      <c r="R1279" s="354" t="str">
        <f>IF(ISBLANK(INDEX('Policy Characteristics'!L:L,MATCH($C1279,'Policy Characteristics'!$C:$C,0))),"",INDEX('Policy Characteristics'!L:L,MATCH($C1279,'Policy Characteristics'!$C:$C,0)))</f>
        <v>industry-elec-and-hydrogen.html</v>
      </c>
    </row>
    <row r="1280" spans="1:18" s="345" customFormat="1" ht="20" customHeight="1">
      <c r="A1280" s="354" t="str">
        <f>IF(ISBLANK(INDEX('Policy Characteristics'!A:A,MATCH($C1280,'Policy Characteristics'!$C:$C,0))),"",INDEX('Policy Characteristics'!A:A,MATCH($C1280,'Policy Characteristics'!$C:$C,0)))</f>
        <v>Industry</v>
      </c>
      <c r="B1280" s="366" t="str">
        <f>IF(ISBLANK(INDEX('Policy Characteristics'!B:B,MATCH($C1280,'Policy Characteristics'!$C:$C,0))),"",INDEX('Policy Characteristics'!B:B,MATCH($C1280,'Policy Characteristics'!$C:$C,0)))</f>
        <v>Hydrogen Combustion</v>
      </c>
      <c r="C1280" s="354" t="str">
        <f t="shared" si="48"/>
        <v>Fraction of Eligible Industrial Energy Use Shifted to Hydrogen</v>
      </c>
      <c r="D1280" s="348" t="s">
        <v>818</v>
      </c>
      <c r="E1280" t="s">
        <v>848</v>
      </c>
      <c r="F1280" t="s">
        <v>819</v>
      </c>
      <c r="G1280" s="253" t="s">
        <v>849</v>
      </c>
      <c r="H1280" s="18">
        <v>2175</v>
      </c>
      <c r="I1280" s="367" t="s">
        <v>680</v>
      </c>
      <c r="J1280" s="368" t="str">
        <f>IF(ISBLANK(INDEX('Policy Characteristics'!D:D,MATCH($C1280,'Policy Characteristics'!$C:$C,0))),"",INDEX('Policy Characteristics'!D:D,MATCH($C1280,'Policy Characteristics'!$C:$C,0)))</f>
        <v>Hydrogen Combustion</v>
      </c>
      <c r="K1280" s="354"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4" t="str">
        <f>IF(ISBLANK(INDEX('Policy Characteristics'!I:I,MATCH($C1280,'Policy Characteristics'!$C:$C,0))),"",INDEX('Policy Characteristics'!I:I,MATCH($C1280,'Policy Characteristics'!$C:$C,0)))</f>
        <v>% of fuel shifted</v>
      </c>
      <c r="P1280" s="354"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4" t="str">
        <f>IF(ISBLANK(INDEX('Policy Characteristics'!K:K,MATCH($C1280,'Policy Characteristics'!$C:$C,0))),"",INDEX('Policy Characteristics'!K:K,MATCH($C1280,'Policy Characteristics'!$C:$C,0)))</f>
        <v>industry-ag-main.html#fuel-switching</v>
      </c>
      <c r="R1280" s="354" t="str">
        <f>IF(ISBLANK(INDEX('Policy Characteristics'!L:L,MATCH($C1280,'Policy Characteristics'!$C:$C,0))),"",INDEX('Policy Characteristics'!L:L,MATCH($C1280,'Policy Characteristics'!$C:$C,0)))</f>
        <v>industry-elec-and-hydrogen.html</v>
      </c>
    </row>
    <row r="1281" spans="1:18" s="345" customFormat="1" ht="20" customHeight="1">
      <c r="A1281" s="354" t="str">
        <f>IF(ISBLANK(INDEX('Policy Characteristics'!A:A,MATCH($C1281,'Policy Characteristics'!$C:$C,0))),"",INDEX('Policy Characteristics'!A:A,MATCH($C1281,'Policy Characteristics'!$C:$C,0)))</f>
        <v>Industry</v>
      </c>
      <c r="B1281" s="366" t="str">
        <f>IF(ISBLANK(INDEX('Policy Characteristics'!B:B,MATCH($C1281,'Policy Characteristics'!$C:$C,0))),"",INDEX('Policy Characteristics'!B:B,MATCH($C1281,'Policy Characteristics'!$C:$C,0)))</f>
        <v>Hydrogen Combustion</v>
      </c>
      <c r="C1281" s="354" t="str">
        <f t="shared" si="48"/>
        <v>Fraction of Eligible Industrial Energy Use Shifted to Hydrogen</v>
      </c>
      <c r="D1281" s="348" t="s">
        <v>818</v>
      </c>
      <c r="E1281" t="s">
        <v>850</v>
      </c>
      <c r="F1281" t="s">
        <v>819</v>
      </c>
      <c r="G1281" s="253" t="s">
        <v>851</v>
      </c>
      <c r="H1281" s="18">
        <v>2176</v>
      </c>
      <c r="I1281" s="367" t="s">
        <v>680</v>
      </c>
      <c r="J1281" s="368" t="str">
        <f>IF(ISBLANK(INDEX('Policy Characteristics'!D:D,MATCH($C1281,'Policy Characteristics'!$C:$C,0))),"",INDEX('Policy Characteristics'!D:D,MATCH($C1281,'Policy Characteristics'!$C:$C,0)))</f>
        <v>Hydrogen Combustion</v>
      </c>
      <c r="K1281" s="354"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4" t="str">
        <f>IF(ISBLANK(INDEX('Policy Characteristics'!I:I,MATCH($C1281,'Policy Characteristics'!$C:$C,0))),"",INDEX('Policy Characteristics'!I:I,MATCH($C1281,'Policy Characteristics'!$C:$C,0)))</f>
        <v>% of fuel shifted</v>
      </c>
      <c r="P1281" s="354"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4" t="str">
        <f>IF(ISBLANK(INDEX('Policy Characteristics'!K:K,MATCH($C1281,'Policy Characteristics'!$C:$C,0))),"",INDEX('Policy Characteristics'!K:K,MATCH($C1281,'Policy Characteristics'!$C:$C,0)))</f>
        <v>industry-ag-main.html#fuel-switching</v>
      </c>
      <c r="R1281" s="354" t="str">
        <f>IF(ISBLANK(INDEX('Policy Characteristics'!L:L,MATCH($C1281,'Policy Characteristics'!$C:$C,0))),"",INDEX('Policy Characteristics'!L:L,MATCH($C1281,'Policy Characteristics'!$C:$C,0)))</f>
        <v>industry-elec-and-hydrogen.html</v>
      </c>
    </row>
    <row r="1282" spans="1:18" s="345" customFormat="1" ht="20" customHeight="1">
      <c r="A1282" s="354" t="str">
        <f>IF(ISBLANK(INDEX('Policy Characteristics'!A:A,MATCH($C1282,'Policy Characteristics'!$C:$C,0))),"",INDEX('Policy Characteristics'!A:A,MATCH($C1282,'Policy Characteristics'!$C:$C,0)))</f>
        <v>Industry</v>
      </c>
      <c r="B1282" s="366" t="str">
        <f>IF(ISBLANK(INDEX('Policy Characteristics'!B:B,MATCH($C1282,'Policy Characteristics'!$C:$C,0))),"",INDEX('Policy Characteristics'!B:B,MATCH($C1282,'Policy Characteristics'!$C:$C,0)))</f>
        <v>Hydrogen Combustion</v>
      </c>
      <c r="C1282" s="354" t="str">
        <f t="shared" si="48"/>
        <v>Fraction of Eligible Industrial Energy Use Shifted to Hydrogen</v>
      </c>
      <c r="D1282" s="348" t="s">
        <v>818</v>
      </c>
      <c r="E1282" t="s">
        <v>852</v>
      </c>
      <c r="F1282" t="s">
        <v>819</v>
      </c>
      <c r="G1282" s="253" t="s">
        <v>852</v>
      </c>
      <c r="H1282" s="18">
        <v>2177</v>
      </c>
      <c r="I1282" s="367" t="s">
        <v>680</v>
      </c>
      <c r="J1282" s="368" t="str">
        <f>IF(ISBLANK(INDEX('Policy Characteristics'!D:D,MATCH($C1282,'Policy Characteristics'!$C:$C,0))),"",INDEX('Policy Characteristics'!D:D,MATCH($C1282,'Policy Characteristics'!$C:$C,0)))</f>
        <v>Hydrogen Combustion</v>
      </c>
      <c r="K1282" s="354"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4" t="str">
        <f>IF(ISBLANK(INDEX('Policy Characteristics'!I:I,MATCH($C1282,'Policy Characteristics'!$C:$C,0))),"",INDEX('Policy Characteristics'!I:I,MATCH($C1282,'Policy Characteristics'!$C:$C,0)))</f>
        <v>% of fuel shifted</v>
      </c>
      <c r="P1282" s="354"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4" t="str">
        <f>IF(ISBLANK(INDEX('Policy Characteristics'!K:K,MATCH($C1282,'Policy Characteristics'!$C:$C,0))),"",INDEX('Policy Characteristics'!K:K,MATCH($C1282,'Policy Characteristics'!$C:$C,0)))</f>
        <v>industry-ag-main.html#fuel-switching</v>
      </c>
      <c r="R1282" s="354" t="str">
        <f>IF(ISBLANK(INDEX('Policy Characteristics'!L:L,MATCH($C1282,'Policy Characteristics'!$C:$C,0))),"",INDEX('Policy Characteristics'!L:L,MATCH($C1282,'Policy Characteristics'!$C:$C,0)))</f>
        <v>industry-elec-and-hydrogen.html</v>
      </c>
    </row>
    <row r="1283" spans="1:18" s="345" customFormat="1" ht="20" customHeight="1">
      <c r="A1283" s="354" t="str">
        <f>IF(ISBLANK(INDEX('Policy Characteristics'!A:A,MATCH($C1283,'Policy Characteristics'!$C:$C,0))),"",INDEX('Policy Characteristics'!A:A,MATCH($C1283,'Policy Characteristics'!$C:$C,0)))</f>
        <v>Industry</v>
      </c>
      <c r="B1283" s="366" t="str">
        <f>IF(ISBLANK(INDEX('Policy Characteristics'!B:B,MATCH($C1283,'Policy Characteristics'!$C:$C,0))),"",INDEX('Policy Characteristics'!B:B,MATCH($C1283,'Policy Characteristics'!$C:$C,0)))</f>
        <v>Hydrogen Combustion</v>
      </c>
      <c r="C1283" s="354" t="str">
        <f t="shared" si="48"/>
        <v>Fraction of Eligible Industrial Energy Use Shifted to Hydrogen</v>
      </c>
      <c r="D1283" s="348" t="s">
        <v>820</v>
      </c>
      <c r="E1283" t="s">
        <v>838</v>
      </c>
      <c r="F1283" t="s">
        <v>821</v>
      </c>
      <c r="G1283" s="253" t="s">
        <v>839</v>
      </c>
      <c r="H1283" s="18">
        <v>2178</v>
      </c>
      <c r="I1283" s="367" t="s">
        <v>670</v>
      </c>
      <c r="J1283" s="368" t="str">
        <f>IF(ISBLANK(INDEX('Policy Characteristics'!D:D,MATCH($C1283,'Policy Characteristics'!$C:$C,0))),"",INDEX('Policy Characteristics'!D:D,MATCH($C1283,'Policy Characteristics'!$C:$C,0)))</f>
        <v>Hydrogen Combustion</v>
      </c>
      <c r="K1283" s="354"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4" t="str">
        <f>IF(ISBLANK(INDEX('Policy Characteristics'!I:I,MATCH($C1283,'Policy Characteristics'!$C:$C,0))),"",INDEX('Policy Characteristics'!I:I,MATCH($C1283,'Policy Characteristics'!$C:$C,0)))</f>
        <v>% of fuel shifted</v>
      </c>
      <c r="P1283" s="354"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4" t="str">
        <f>IF(ISBLANK(INDEX('Policy Characteristics'!K:K,MATCH($C1283,'Policy Characteristics'!$C:$C,0))),"",INDEX('Policy Characteristics'!K:K,MATCH($C1283,'Policy Characteristics'!$C:$C,0)))</f>
        <v>industry-ag-main.html#fuel-switching</v>
      </c>
      <c r="R1283" s="354" t="str">
        <f>IF(ISBLANK(INDEX('Policy Characteristics'!L:L,MATCH($C1283,'Policy Characteristics'!$C:$C,0))),"",INDEX('Policy Characteristics'!L:L,MATCH($C1283,'Policy Characteristics'!$C:$C,0)))</f>
        <v>industry-elec-and-hydrogen.html</v>
      </c>
    </row>
    <row r="1284" spans="1:18" s="345" customFormat="1" ht="20" customHeight="1">
      <c r="A1284" s="354" t="str">
        <f>IF(ISBLANK(INDEX('Policy Characteristics'!A:A,MATCH($C1284,'Policy Characteristics'!$C:$C,0))),"",INDEX('Policy Characteristics'!A:A,MATCH($C1284,'Policy Characteristics'!$C:$C,0)))</f>
        <v>Industry</v>
      </c>
      <c r="B1284" s="366" t="str">
        <f>IF(ISBLANK(INDEX('Policy Characteristics'!B:B,MATCH($C1284,'Policy Characteristics'!$C:$C,0))),"",INDEX('Policy Characteristics'!B:B,MATCH($C1284,'Policy Characteristics'!$C:$C,0)))</f>
        <v>Hydrogen Combustion</v>
      </c>
      <c r="C1284" s="354" t="str">
        <f t="shared" si="48"/>
        <v>Fraction of Eligible Industrial Energy Use Shifted to Hydrogen</v>
      </c>
      <c r="D1284" s="348" t="s">
        <v>820</v>
      </c>
      <c r="E1284" t="s">
        <v>840</v>
      </c>
      <c r="F1284" t="s">
        <v>821</v>
      </c>
      <c r="G1284" s="253" t="s">
        <v>841</v>
      </c>
      <c r="H1284" s="18">
        <v>2179</v>
      </c>
      <c r="I1284" s="367" t="s">
        <v>670</v>
      </c>
      <c r="J1284" s="368" t="str">
        <f>IF(ISBLANK(INDEX('Policy Characteristics'!D:D,MATCH($C1284,'Policy Characteristics'!$C:$C,0))),"",INDEX('Policy Characteristics'!D:D,MATCH($C1284,'Policy Characteristics'!$C:$C,0)))</f>
        <v>Hydrogen Combustion</v>
      </c>
      <c r="K1284" s="354"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4" t="str">
        <f>IF(ISBLANK(INDEX('Policy Characteristics'!I:I,MATCH($C1284,'Policy Characteristics'!$C:$C,0))),"",INDEX('Policy Characteristics'!I:I,MATCH($C1284,'Policy Characteristics'!$C:$C,0)))</f>
        <v>% of fuel shifted</v>
      </c>
      <c r="P1284" s="354"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4" t="str">
        <f>IF(ISBLANK(INDEX('Policy Characteristics'!K:K,MATCH($C1284,'Policy Characteristics'!$C:$C,0))),"",INDEX('Policy Characteristics'!K:K,MATCH($C1284,'Policy Characteristics'!$C:$C,0)))</f>
        <v>industry-ag-main.html#fuel-switching</v>
      </c>
      <c r="R1284" s="354" t="str">
        <f>IF(ISBLANK(INDEX('Policy Characteristics'!L:L,MATCH($C1284,'Policy Characteristics'!$C:$C,0))),"",INDEX('Policy Characteristics'!L:L,MATCH($C1284,'Policy Characteristics'!$C:$C,0)))</f>
        <v>industry-elec-and-hydrogen.html</v>
      </c>
    </row>
    <row r="1285" spans="1:18" s="345" customFormat="1" ht="20" customHeight="1">
      <c r="A1285" s="354" t="str">
        <f>IF(ISBLANK(INDEX('Policy Characteristics'!A:A,MATCH($C1285,'Policy Characteristics'!$C:$C,0))),"",INDEX('Policy Characteristics'!A:A,MATCH($C1285,'Policy Characteristics'!$C:$C,0)))</f>
        <v>Industry</v>
      </c>
      <c r="B1285" s="366" t="str">
        <f>IF(ISBLANK(INDEX('Policy Characteristics'!B:B,MATCH($C1285,'Policy Characteristics'!$C:$C,0))),"",INDEX('Policy Characteristics'!B:B,MATCH($C1285,'Policy Characteristics'!$C:$C,0)))</f>
        <v>Hydrogen Combustion</v>
      </c>
      <c r="C1285" s="354" t="str">
        <f t="shared" si="48"/>
        <v>Fraction of Eligible Industrial Energy Use Shifted to Hydrogen</v>
      </c>
      <c r="D1285" s="348" t="s">
        <v>820</v>
      </c>
      <c r="E1285" t="s">
        <v>842</v>
      </c>
      <c r="F1285" t="s">
        <v>821</v>
      </c>
      <c r="G1285" s="253" t="s">
        <v>843</v>
      </c>
      <c r="H1285" s="18">
        <v>2180</v>
      </c>
      <c r="I1285" s="367" t="s">
        <v>670</v>
      </c>
      <c r="J1285" s="368" t="str">
        <f>IF(ISBLANK(INDEX('Policy Characteristics'!D:D,MATCH($C1285,'Policy Characteristics'!$C:$C,0))),"",INDEX('Policy Characteristics'!D:D,MATCH($C1285,'Policy Characteristics'!$C:$C,0)))</f>
        <v>Hydrogen Combustion</v>
      </c>
      <c r="K1285" s="354"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4" t="str">
        <f>IF(ISBLANK(INDEX('Policy Characteristics'!I:I,MATCH($C1285,'Policy Characteristics'!$C:$C,0))),"",INDEX('Policy Characteristics'!I:I,MATCH($C1285,'Policy Characteristics'!$C:$C,0)))</f>
        <v>% of fuel shifted</v>
      </c>
      <c r="P1285" s="354"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4" t="str">
        <f>IF(ISBLANK(INDEX('Policy Characteristics'!K:K,MATCH($C1285,'Policy Characteristics'!$C:$C,0))),"",INDEX('Policy Characteristics'!K:K,MATCH($C1285,'Policy Characteristics'!$C:$C,0)))</f>
        <v>industry-ag-main.html#fuel-switching</v>
      </c>
      <c r="R1285" s="354" t="str">
        <f>IF(ISBLANK(INDEX('Policy Characteristics'!L:L,MATCH($C1285,'Policy Characteristics'!$C:$C,0))),"",INDEX('Policy Characteristics'!L:L,MATCH($C1285,'Policy Characteristics'!$C:$C,0)))</f>
        <v>industry-elec-and-hydrogen.html</v>
      </c>
    </row>
    <row r="1286" spans="1:18" s="345" customFormat="1" ht="20" customHeight="1">
      <c r="A1286" s="354" t="str">
        <f>IF(ISBLANK(INDEX('Policy Characteristics'!A:A,MATCH($C1286,'Policy Characteristics'!$C:$C,0))),"",INDEX('Policy Characteristics'!A:A,MATCH($C1286,'Policy Characteristics'!$C:$C,0)))</f>
        <v>Industry</v>
      </c>
      <c r="B1286" s="366" t="str">
        <f>IF(ISBLANK(INDEX('Policy Characteristics'!B:B,MATCH($C1286,'Policy Characteristics'!$C:$C,0))),"",INDEX('Policy Characteristics'!B:B,MATCH($C1286,'Policy Characteristics'!$C:$C,0)))</f>
        <v>Hydrogen Combustion</v>
      </c>
      <c r="C1286" s="354" t="str">
        <f t="shared" si="48"/>
        <v>Fraction of Eligible Industrial Energy Use Shifted to Hydrogen</v>
      </c>
      <c r="D1286" s="348" t="s">
        <v>820</v>
      </c>
      <c r="E1286" t="s">
        <v>844</v>
      </c>
      <c r="F1286" t="s">
        <v>821</v>
      </c>
      <c r="G1286" s="253" t="s">
        <v>845</v>
      </c>
      <c r="H1286" s="18">
        <v>2181</v>
      </c>
      <c r="I1286" s="367" t="s">
        <v>670</v>
      </c>
      <c r="J1286" s="368" t="str">
        <f>IF(ISBLANK(INDEX('Policy Characteristics'!D:D,MATCH($C1286,'Policy Characteristics'!$C:$C,0))),"",INDEX('Policy Characteristics'!D:D,MATCH($C1286,'Policy Characteristics'!$C:$C,0)))</f>
        <v>Hydrogen Combustion</v>
      </c>
      <c r="K1286" s="354"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4" t="str">
        <f>IF(ISBLANK(INDEX('Policy Characteristics'!I:I,MATCH($C1286,'Policy Characteristics'!$C:$C,0))),"",INDEX('Policy Characteristics'!I:I,MATCH($C1286,'Policy Characteristics'!$C:$C,0)))</f>
        <v>% of fuel shifted</v>
      </c>
      <c r="P1286" s="354"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4" t="str">
        <f>IF(ISBLANK(INDEX('Policy Characteristics'!K:K,MATCH($C1286,'Policy Characteristics'!$C:$C,0))),"",INDEX('Policy Characteristics'!K:K,MATCH($C1286,'Policy Characteristics'!$C:$C,0)))</f>
        <v>industry-ag-main.html#fuel-switching</v>
      </c>
      <c r="R1286" s="354" t="str">
        <f>IF(ISBLANK(INDEX('Policy Characteristics'!L:L,MATCH($C1286,'Policy Characteristics'!$C:$C,0))),"",INDEX('Policy Characteristics'!L:L,MATCH($C1286,'Policy Characteristics'!$C:$C,0)))</f>
        <v>industry-elec-and-hydrogen.html</v>
      </c>
    </row>
    <row r="1287" spans="1:18" s="345" customFormat="1" ht="20" customHeight="1">
      <c r="A1287" s="354" t="str">
        <f>IF(ISBLANK(INDEX('Policy Characteristics'!A:A,MATCH($C1287,'Policy Characteristics'!$C:$C,0))),"",INDEX('Policy Characteristics'!A:A,MATCH($C1287,'Policy Characteristics'!$C:$C,0)))</f>
        <v>Industry</v>
      </c>
      <c r="B1287" s="366" t="str">
        <f>IF(ISBLANK(INDEX('Policy Characteristics'!B:B,MATCH($C1287,'Policy Characteristics'!$C:$C,0))),"",INDEX('Policy Characteristics'!B:B,MATCH($C1287,'Policy Characteristics'!$C:$C,0)))</f>
        <v>Hydrogen Combustion</v>
      </c>
      <c r="C1287" s="354" t="str">
        <f t="shared" si="48"/>
        <v>Fraction of Eligible Industrial Energy Use Shifted to Hydrogen</v>
      </c>
      <c r="D1287" s="348" t="s">
        <v>820</v>
      </c>
      <c r="E1287" t="s">
        <v>846</v>
      </c>
      <c r="F1287" t="s">
        <v>821</v>
      </c>
      <c r="G1287" s="253" t="s">
        <v>847</v>
      </c>
      <c r="H1287" s="18">
        <v>2182</v>
      </c>
      <c r="I1287" s="367" t="s">
        <v>680</v>
      </c>
      <c r="J1287" s="368" t="str">
        <f>IF(ISBLANK(INDEX('Policy Characteristics'!D:D,MATCH($C1287,'Policy Characteristics'!$C:$C,0))),"",INDEX('Policy Characteristics'!D:D,MATCH($C1287,'Policy Characteristics'!$C:$C,0)))</f>
        <v>Hydrogen Combustion</v>
      </c>
      <c r="K1287" s="354"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4" t="str">
        <f>IF(ISBLANK(INDEX('Policy Characteristics'!I:I,MATCH($C1287,'Policy Characteristics'!$C:$C,0))),"",INDEX('Policy Characteristics'!I:I,MATCH($C1287,'Policy Characteristics'!$C:$C,0)))</f>
        <v>% of fuel shifted</v>
      </c>
      <c r="P1287" s="354"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4" t="str">
        <f>IF(ISBLANK(INDEX('Policy Characteristics'!K:K,MATCH($C1287,'Policy Characteristics'!$C:$C,0))),"",INDEX('Policy Characteristics'!K:K,MATCH($C1287,'Policy Characteristics'!$C:$C,0)))</f>
        <v>industry-ag-main.html#fuel-switching</v>
      </c>
      <c r="R1287" s="354" t="str">
        <f>IF(ISBLANK(INDEX('Policy Characteristics'!L:L,MATCH($C1287,'Policy Characteristics'!$C:$C,0))),"",INDEX('Policy Characteristics'!L:L,MATCH($C1287,'Policy Characteristics'!$C:$C,0)))</f>
        <v>industry-elec-and-hydrogen.html</v>
      </c>
    </row>
    <row r="1288" spans="1:18" s="345" customFormat="1" ht="20" customHeight="1">
      <c r="A1288" s="354" t="str">
        <f>IF(ISBLANK(INDEX('Policy Characteristics'!A:A,MATCH($C1288,'Policy Characteristics'!$C:$C,0))),"",INDEX('Policy Characteristics'!A:A,MATCH($C1288,'Policy Characteristics'!$C:$C,0)))</f>
        <v>Industry</v>
      </c>
      <c r="B1288" s="366" t="str">
        <f>IF(ISBLANK(INDEX('Policy Characteristics'!B:B,MATCH($C1288,'Policy Characteristics'!$C:$C,0))),"",INDEX('Policy Characteristics'!B:B,MATCH($C1288,'Policy Characteristics'!$C:$C,0)))</f>
        <v>Hydrogen Combustion</v>
      </c>
      <c r="C1288" s="354" t="str">
        <f t="shared" si="48"/>
        <v>Fraction of Eligible Industrial Energy Use Shifted to Hydrogen</v>
      </c>
      <c r="D1288" s="348" t="s">
        <v>820</v>
      </c>
      <c r="E1288" t="s">
        <v>848</v>
      </c>
      <c r="F1288" t="s">
        <v>821</v>
      </c>
      <c r="G1288" s="253" t="s">
        <v>849</v>
      </c>
      <c r="H1288" s="18">
        <v>2183</v>
      </c>
      <c r="I1288" s="367" t="s">
        <v>670</v>
      </c>
      <c r="J1288" s="368" t="str">
        <f>IF(ISBLANK(INDEX('Policy Characteristics'!D:D,MATCH($C1288,'Policy Characteristics'!$C:$C,0))),"",INDEX('Policy Characteristics'!D:D,MATCH($C1288,'Policy Characteristics'!$C:$C,0)))</f>
        <v>Hydrogen Combustion</v>
      </c>
      <c r="K1288" s="354"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4" t="str">
        <f>IF(ISBLANK(INDEX('Policy Characteristics'!I:I,MATCH($C1288,'Policy Characteristics'!$C:$C,0))),"",INDEX('Policy Characteristics'!I:I,MATCH($C1288,'Policy Characteristics'!$C:$C,0)))</f>
        <v>% of fuel shifted</v>
      </c>
      <c r="P1288" s="354"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4" t="str">
        <f>IF(ISBLANK(INDEX('Policy Characteristics'!K:K,MATCH($C1288,'Policy Characteristics'!$C:$C,0))),"",INDEX('Policy Characteristics'!K:K,MATCH($C1288,'Policy Characteristics'!$C:$C,0)))</f>
        <v>industry-ag-main.html#fuel-switching</v>
      </c>
      <c r="R1288" s="354" t="str">
        <f>IF(ISBLANK(INDEX('Policy Characteristics'!L:L,MATCH($C1288,'Policy Characteristics'!$C:$C,0))),"",INDEX('Policy Characteristics'!L:L,MATCH($C1288,'Policy Characteristics'!$C:$C,0)))</f>
        <v>industry-elec-and-hydrogen.html</v>
      </c>
    </row>
    <row r="1289" spans="1:18" s="345" customFormat="1" ht="20" customHeight="1">
      <c r="A1289" s="354" t="str">
        <f>IF(ISBLANK(INDEX('Policy Characteristics'!A:A,MATCH($C1289,'Policy Characteristics'!$C:$C,0))),"",INDEX('Policy Characteristics'!A:A,MATCH($C1289,'Policy Characteristics'!$C:$C,0)))</f>
        <v>Industry</v>
      </c>
      <c r="B1289" s="366" t="str">
        <f>IF(ISBLANK(INDEX('Policy Characteristics'!B:B,MATCH($C1289,'Policy Characteristics'!$C:$C,0))),"",INDEX('Policy Characteristics'!B:B,MATCH($C1289,'Policy Characteristics'!$C:$C,0)))</f>
        <v>Hydrogen Combustion</v>
      </c>
      <c r="C1289" s="354" t="str">
        <f t="shared" si="48"/>
        <v>Fraction of Eligible Industrial Energy Use Shifted to Hydrogen</v>
      </c>
      <c r="D1289" s="348" t="s">
        <v>820</v>
      </c>
      <c r="E1289" t="s">
        <v>850</v>
      </c>
      <c r="F1289" t="s">
        <v>821</v>
      </c>
      <c r="G1289" s="253" t="s">
        <v>851</v>
      </c>
      <c r="H1289" s="18">
        <v>2184</v>
      </c>
      <c r="I1289" s="367" t="s">
        <v>680</v>
      </c>
      <c r="J1289" s="368" t="str">
        <f>IF(ISBLANK(INDEX('Policy Characteristics'!D:D,MATCH($C1289,'Policy Characteristics'!$C:$C,0))),"",INDEX('Policy Characteristics'!D:D,MATCH($C1289,'Policy Characteristics'!$C:$C,0)))</f>
        <v>Hydrogen Combustion</v>
      </c>
      <c r="K1289" s="354"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4" t="str">
        <f>IF(ISBLANK(INDEX('Policy Characteristics'!I:I,MATCH($C1289,'Policy Characteristics'!$C:$C,0))),"",INDEX('Policy Characteristics'!I:I,MATCH($C1289,'Policy Characteristics'!$C:$C,0)))</f>
        <v>% of fuel shifted</v>
      </c>
      <c r="P1289" s="354"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4" t="str">
        <f>IF(ISBLANK(INDEX('Policy Characteristics'!K:K,MATCH($C1289,'Policy Characteristics'!$C:$C,0))),"",INDEX('Policy Characteristics'!K:K,MATCH($C1289,'Policy Characteristics'!$C:$C,0)))</f>
        <v>industry-ag-main.html#fuel-switching</v>
      </c>
      <c r="R1289" s="354" t="str">
        <f>IF(ISBLANK(INDEX('Policy Characteristics'!L:L,MATCH($C1289,'Policy Characteristics'!$C:$C,0))),"",INDEX('Policy Characteristics'!L:L,MATCH($C1289,'Policy Characteristics'!$C:$C,0)))</f>
        <v>industry-elec-and-hydrogen.html</v>
      </c>
    </row>
    <row r="1290" spans="1:18" s="345" customFormat="1" ht="20" customHeight="1">
      <c r="A1290" s="354" t="str">
        <f>IF(ISBLANK(INDEX('Policy Characteristics'!A:A,MATCH($C1290,'Policy Characteristics'!$C:$C,0))),"",INDEX('Policy Characteristics'!A:A,MATCH($C1290,'Policy Characteristics'!$C:$C,0)))</f>
        <v>Industry</v>
      </c>
      <c r="B1290" s="366" t="str">
        <f>IF(ISBLANK(INDEX('Policy Characteristics'!B:B,MATCH($C1290,'Policy Characteristics'!$C:$C,0))),"",INDEX('Policy Characteristics'!B:B,MATCH($C1290,'Policy Characteristics'!$C:$C,0)))</f>
        <v>Hydrogen Combustion</v>
      </c>
      <c r="C1290" s="354" t="str">
        <f t="shared" si="48"/>
        <v>Fraction of Eligible Industrial Energy Use Shifted to Hydrogen</v>
      </c>
      <c r="D1290" s="348" t="s">
        <v>820</v>
      </c>
      <c r="E1290" t="s">
        <v>852</v>
      </c>
      <c r="F1290" t="s">
        <v>821</v>
      </c>
      <c r="G1290" s="253" t="s">
        <v>852</v>
      </c>
      <c r="H1290" s="18">
        <v>2185</v>
      </c>
      <c r="I1290" s="367" t="s">
        <v>670</v>
      </c>
      <c r="J1290" s="368" t="str">
        <f>IF(ISBLANK(INDEX('Policy Characteristics'!D:D,MATCH($C1290,'Policy Characteristics'!$C:$C,0))),"",INDEX('Policy Characteristics'!D:D,MATCH($C1290,'Policy Characteristics'!$C:$C,0)))</f>
        <v>Hydrogen Combustion</v>
      </c>
      <c r="K1290" s="354"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4" t="str">
        <f>IF(ISBLANK(INDEX('Policy Characteristics'!I:I,MATCH($C1290,'Policy Characteristics'!$C:$C,0))),"",INDEX('Policy Characteristics'!I:I,MATCH($C1290,'Policy Characteristics'!$C:$C,0)))</f>
        <v>% of fuel shifted</v>
      </c>
      <c r="P1290" s="354"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4" t="str">
        <f>IF(ISBLANK(INDEX('Policy Characteristics'!K:K,MATCH($C1290,'Policy Characteristics'!$C:$C,0))),"",INDEX('Policy Characteristics'!K:K,MATCH($C1290,'Policy Characteristics'!$C:$C,0)))</f>
        <v>industry-ag-main.html#fuel-switching</v>
      </c>
      <c r="R1290" s="354" t="str">
        <f>IF(ISBLANK(INDEX('Policy Characteristics'!L:L,MATCH($C1290,'Policy Characteristics'!$C:$C,0))),"",INDEX('Policy Characteristics'!L:L,MATCH($C1290,'Policy Characteristics'!$C:$C,0)))</f>
        <v>industry-elec-and-hydrogen.html</v>
      </c>
    </row>
    <row r="1291" spans="1:18" s="345" customFormat="1" ht="20" customHeight="1">
      <c r="A1291" s="354" t="str">
        <f>IF(ISBLANK(INDEX('Policy Characteristics'!A:A,MATCH($C1291,'Policy Characteristics'!$C:$C,0))),"",INDEX('Policy Characteristics'!A:A,MATCH($C1291,'Policy Characteristics'!$C:$C,0)))</f>
        <v>Industry</v>
      </c>
      <c r="B1291" s="366" t="str">
        <f>IF(ISBLANK(INDEX('Policy Characteristics'!B:B,MATCH($C1291,'Policy Characteristics'!$C:$C,0))),"",INDEX('Policy Characteristics'!B:B,MATCH($C1291,'Policy Characteristics'!$C:$C,0)))</f>
        <v>Hydrogen Combustion</v>
      </c>
      <c r="C1291" s="354" t="str">
        <f t="shared" si="48"/>
        <v>Fraction of Eligible Industrial Energy Use Shifted to Hydrogen</v>
      </c>
      <c r="D1291" s="348" t="s">
        <v>822</v>
      </c>
      <c r="E1291" t="s">
        <v>838</v>
      </c>
      <c r="F1291" t="s">
        <v>823</v>
      </c>
      <c r="G1291" s="253" t="s">
        <v>839</v>
      </c>
      <c r="H1291" s="18">
        <v>2186</v>
      </c>
      <c r="I1291" s="367" t="s">
        <v>670</v>
      </c>
      <c r="J1291" s="368" t="str">
        <f>IF(ISBLANK(INDEX('Policy Characteristics'!D:D,MATCH($C1291,'Policy Characteristics'!$C:$C,0))),"",INDEX('Policy Characteristics'!D:D,MATCH($C1291,'Policy Characteristics'!$C:$C,0)))</f>
        <v>Hydrogen Combustion</v>
      </c>
      <c r="K1291" s="354"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4" t="str">
        <f>IF(ISBLANK(INDEX('Policy Characteristics'!I:I,MATCH($C1291,'Policy Characteristics'!$C:$C,0))),"",INDEX('Policy Characteristics'!I:I,MATCH($C1291,'Policy Characteristics'!$C:$C,0)))</f>
        <v>% of fuel shifted</v>
      </c>
      <c r="P1291" s="354"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4" t="str">
        <f>IF(ISBLANK(INDEX('Policy Characteristics'!K:K,MATCH($C1291,'Policy Characteristics'!$C:$C,0))),"",INDEX('Policy Characteristics'!K:K,MATCH($C1291,'Policy Characteristics'!$C:$C,0)))</f>
        <v>industry-ag-main.html#fuel-switching</v>
      </c>
      <c r="R1291" s="354" t="str">
        <f>IF(ISBLANK(INDEX('Policy Characteristics'!L:L,MATCH($C1291,'Policy Characteristics'!$C:$C,0))),"",INDEX('Policy Characteristics'!L:L,MATCH($C1291,'Policy Characteristics'!$C:$C,0)))</f>
        <v>industry-elec-and-hydrogen.html</v>
      </c>
    </row>
    <row r="1292" spans="1:18" s="345" customFormat="1" ht="20" customHeight="1">
      <c r="A1292" s="354" t="str">
        <f>IF(ISBLANK(INDEX('Policy Characteristics'!A:A,MATCH($C1292,'Policy Characteristics'!$C:$C,0))),"",INDEX('Policy Characteristics'!A:A,MATCH($C1292,'Policy Characteristics'!$C:$C,0)))</f>
        <v>Industry</v>
      </c>
      <c r="B1292" s="366" t="str">
        <f>IF(ISBLANK(INDEX('Policy Characteristics'!B:B,MATCH($C1292,'Policy Characteristics'!$C:$C,0))),"",INDEX('Policy Characteristics'!B:B,MATCH($C1292,'Policy Characteristics'!$C:$C,0)))</f>
        <v>Hydrogen Combustion</v>
      </c>
      <c r="C1292" s="354" t="str">
        <f t="shared" si="48"/>
        <v>Fraction of Eligible Industrial Energy Use Shifted to Hydrogen</v>
      </c>
      <c r="D1292" s="348" t="s">
        <v>822</v>
      </c>
      <c r="E1292" t="s">
        <v>840</v>
      </c>
      <c r="F1292" t="s">
        <v>823</v>
      </c>
      <c r="G1292" s="253" t="s">
        <v>841</v>
      </c>
      <c r="H1292" s="18">
        <v>2187</v>
      </c>
      <c r="I1292" s="367" t="s">
        <v>670</v>
      </c>
      <c r="J1292" s="368" t="str">
        <f>IF(ISBLANK(INDEX('Policy Characteristics'!D:D,MATCH($C1292,'Policy Characteristics'!$C:$C,0))),"",INDEX('Policy Characteristics'!D:D,MATCH($C1292,'Policy Characteristics'!$C:$C,0)))</f>
        <v>Hydrogen Combustion</v>
      </c>
      <c r="K1292" s="354"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4" t="str">
        <f>IF(ISBLANK(INDEX('Policy Characteristics'!I:I,MATCH($C1292,'Policy Characteristics'!$C:$C,0))),"",INDEX('Policy Characteristics'!I:I,MATCH($C1292,'Policy Characteristics'!$C:$C,0)))</f>
        <v>% of fuel shifted</v>
      </c>
      <c r="P1292" s="354"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4" t="str">
        <f>IF(ISBLANK(INDEX('Policy Characteristics'!K:K,MATCH($C1292,'Policy Characteristics'!$C:$C,0))),"",INDEX('Policy Characteristics'!K:K,MATCH($C1292,'Policy Characteristics'!$C:$C,0)))</f>
        <v>industry-ag-main.html#fuel-switching</v>
      </c>
      <c r="R1292" s="354" t="str">
        <f>IF(ISBLANK(INDEX('Policy Characteristics'!L:L,MATCH($C1292,'Policy Characteristics'!$C:$C,0))),"",INDEX('Policy Characteristics'!L:L,MATCH($C1292,'Policy Characteristics'!$C:$C,0)))</f>
        <v>industry-elec-and-hydrogen.html</v>
      </c>
    </row>
    <row r="1293" spans="1:18" s="345" customFormat="1" ht="20" customHeight="1">
      <c r="A1293" s="354" t="str">
        <f>IF(ISBLANK(INDEX('Policy Characteristics'!A:A,MATCH($C1293,'Policy Characteristics'!$C:$C,0))),"",INDEX('Policy Characteristics'!A:A,MATCH($C1293,'Policy Characteristics'!$C:$C,0)))</f>
        <v>Industry</v>
      </c>
      <c r="B1293" s="366" t="str">
        <f>IF(ISBLANK(INDEX('Policy Characteristics'!B:B,MATCH($C1293,'Policy Characteristics'!$C:$C,0))),"",INDEX('Policy Characteristics'!B:B,MATCH($C1293,'Policy Characteristics'!$C:$C,0)))</f>
        <v>Hydrogen Combustion</v>
      </c>
      <c r="C1293" s="354" t="str">
        <f t="shared" si="48"/>
        <v>Fraction of Eligible Industrial Energy Use Shifted to Hydrogen</v>
      </c>
      <c r="D1293" s="348" t="s">
        <v>822</v>
      </c>
      <c r="E1293" t="s">
        <v>842</v>
      </c>
      <c r="F1293" t="s">
        <v>823</v>
      </c>
      <c r="G1293" s="253" t="s">
        <v>843</v>
      </c>
      <c r="H1293" s="18">
        <v>2188</v>
      </c>
      <c r="I1293" s="367" t="s">
        <v>670</v>
      </c>
      <c r="J1293" s="368" t="str">
        <f>IF(ISBLANK(INDEX('Policy Characteristics'!D:D,MATCH($C1293,'Policy Characteristics'!$C:$C,0))),"",INDEX('Policy Characteristics'!D:D,MATCH($C1293,'Policy Characteristics'!$C:$C,0)))</f>
        <v>Hydrogen Combustion</v>
      </c>
      <c r="K1293" s="354"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4" t="str">
        <f>IF(ISBLANK(INDEX('Policy Characteristics'!I:I,MATCH($C1293,'Policy Characteristics'!$C:$C,0))),"",INDEX('Policy Characteristics'!I:I,MATCH($C1293,'Policy Characteristics'!$C:$C,0)))</f>
        <v>% of fuel shifted</v>
      </c>
      <c r="P1293" s="354"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4" t="str">
        <f>IF(ISBLANK(INDEX('Policy Characteristics'!K:K,MATCH($C1293,'Policy Characteristics'!$C:$C,0))),"",INDEX('Policy Characteristics'!K:K,MATCH($C1293,'Policy Characteristics'!$C:$C,0)))</f>
        <v>industry-ag-main.html#fuel-switching</v>
      </c>
      <c r="R1293" s="354" t="str">
        <f>IF(ISBLANK(INDEX('Policy Characteristics'!L:L,MATCH($C1293,'Policy Characteristics'!$C:$C,0))),"",INDEX('Policy Characteristics'!L:L,MATCH($C1293,'Policy Characteristics'!$C:$C,0)))</f>
        <v>industry-elec-and-hydrogen.html</v>
      </c>
    </row>
    <row r="1294" spans="1:18" s="345" customFormat="1" ht="20" customHeight="1">
      <c r="A1294" s="354" t="str">
        <f>IF(ISBLANK(INDEX('Policy Characteristics'!A:A,MATCH($C1294,'Policy Characteristics'!$C:$C,0))),"",INDEX('Policy Characteristics'!A:A,MATCH($C1294,'Policy Characteristics'!$C:$C,0)))</f>
        <v>Industry</v>
      </c>
      <c r="B1294" s="366" t="str">
        <f>IF(ISBLANK(INDEX('Policy Characteristics'!B:B,MATCH($C1294,'Policy Characteristics'!$C:$C,0))),"",INDEX('Policy Characteristics'!B:B,MATCH($C1294,'Policy Characteristics'!$C:$C,0)))</f>
        <v>Hydrogen Combustion</v>
      </c>
      <c r="C1294" s="354" t="str">
        <f t="shared" si="48"/>
        <v>Fraction of Eligible Industrial Energy Use Shifted to Hydrogen</v>
      </c>
      <c r="D1294" s="348" t="s">
        <v>822</v>
      </c>
      <c r="E1294" t="s">
        <v>844</v>
      </c>
      <c r="F1294" t="s">
        <v>823</v>
      </c>
      <c r="G1294" s="253" t="s">
        <v>845</v>
      </c>
      <c r="H1294" s="18">
        <v>2189</v>
      </c>
      <c r="I1294" s="367" t="s">
        <v>670</v>
      </c>
      <c r="J1294" s="368" t="str">
        <f>IF(ISBLANK(INDEX('Policy Characteristics'!D:D,MATCH($C1294,'Policy Characteristics'!$C:$C,0))),"",INDEX('Policy Characteristics'!D:D,MATCH($C1294,'Policy Characteristics'!$C:$C,0)))</f>
        <v>Hydrogen Combustion</v>
      </c>
      <c r="K1294" s="354"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4" t="str">
        <f>IF(ISBLANK(INDEX('Policy Characteristics'!I:I,MATCH($C1294,'Policy Characteristics'!$C:$C,0))),"",INDEX('Policy Characteristics'!I:I,MATCH($C1294,'Policy Characteristics'!$C:$C,0)))</f>
        <v>% of fuel shifted</v>
      </c>
      <c r="P1294" s="354"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4" t="str">
        <f>IF(ISBLANK(INDEX('Policy Characteristics'!K:K,MATCH($C1294,'Policy Characteristics'!$C:$C,0))),"",INDEX('Policy Characteristics'!K:K,MATCH($C1294,'Policy Characteristics'!$C:$C,0)))</f>
        <v>industry-ag-main.html#fuel-switching</v>
      </c>
      <c r="R1294" s="354" t="str">
        <f>IF(ISBLANK(INDEX('Policy Characteristics'!L:L,MATCH($C1294,'Policy Characteristics'!$C:$C,0))),"",INDEX('Policy Characteristics'!L:L,MATCH($C1294,'Policy Characteristics'!$C:$C,0)))</f>
        <v>industry-elec-and-hydrogen.html</v>
      </c>
    </row>
    <row r="1295" spans="1:18" s="345" customFormat="1" ht="20" customHeight="1">
      <c r="A1295" s="354" t="str">
        <f>IF(ISBLANK(INDEX('Policy Characteristics'!A:A,MATCH($C1295,'Policy Characteristics'!$C:$C,0))),"",INDEX('Policy Characteristics'!A:A,MATCH($C1295,'Policy Characteristics'!$C:$C,0)))</f>
        <v>Industry</v>
      </c>
      <c r="B1295" s="366" t="str">
        <f>IF(ISBLANK(INDEX('Policy Characteristics'!B:B,MATCH($C1295,'Policy Characteristics'!$C:$C,0))),"",INDEX('Policy Characteristics'!B:B,MATCH($C1295,'Policy Characteristics'!$C:$C,0)))</f>
        <v>Hydrogen Combustion</v>
      </c>
      <c r="C1295" s="354" t="str">
        <f t="shared" si="48"/>
        <v>Fraction of Eligible Industrial Energy Use Shifted to Hydrogen</v>
      </c>
      <c r="D1295" s="348" t="s">
        <v>822</v>
      </c>
      <c r="E1295" t="s">
        <v>846</v>
      </c>
      <c r="F1295" t="s">
        <v>823</v>
      </c>
      <c r="G1295" s="253" t="s">
        <v>847</v>
      </c>
      <c r="H1295" s="18">
        <v>2190</v>
      </c>
      <c r="I1295" s="367" t="s">
        <v>680</v>
      </c>
      <c r="J1295" s="368" t="str">
        <f>IF(ISBLANK(INDEX('Policy Characteristics'!D:D,MATCH($C1295,'Policy Characteristics'!$C:$C,0))),"",INDEX('Policy Characteristics'!D:D,MATCH($C1295,'Policy Characteristics'!$C:$C,0)))</f>
        <v>Hydrogen Combustion</v>
      </c>
      <c r="K1295" s="354"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4" t="str">
        <f>IF(ISBLANK(INDEX('Policy Characteristics'!I:I,MATCH($C1295,'Policy Characteristics'!$C:$C,0))),"",INDEX('Policy Characteristics'!I:I,MATCH($C1295,'Policy Characteristics'!$C:$C,0)))</f>
        <v>% of fuel shifted</v>
      </c>
      <c r="P1295" s="354"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4" t="str">
        <f>IF(ISBLANK(INDEX('Policy Characteristics'!K:K,MATCH($C1295,'Policy Characteristics'!$C:$C,0))),"",INDEX('Policy Characteristics'!K:K,MATCH($C1295,'Policy Characteristics'!$C:$C,0)))</f>
        <v>industry-ag-main.html#fuel-switching</v>
      </c>
      <c r="R1295" s="354" t="str">
        <f>IF(ISBLANK(INDEX('Policy Characteristics'!L:L,MATCH($C1295,'Policy Characteristics'!$C:$C,0))),"",INDEX('Policy Characteristics'!L:L,MATCH($C1295,'Policy Characteristics'!$C:$C,0)))</f>
        <v>industry-elec-and-hydrogen.html</v>
      </c>
    </row>
    <row r="1296" spans="1:18" s="345" customFormat="1" ht="20" customHeight="1">
      <c r="A1296" s="354" t="str">
        <f>IF(ISBLANK(INDEX('Policy Characteristics'!A:A,MATCH($C1296,'Policy Characteristics'!$C:$C,0))),"",INDEX('Policy Characteristics'!A:A,MATCH($C1296,'Policy Characteristics'!$C:$C,0)))</f>
        <v>Industry</v>
      </c>
      <c r="B1296" s="366" t="str">
        <f>IF(ISBLANK(INDEX('Policy Characteristics'!B:B,MATCH($C1296,'Policy Characteristics'!$C:$C,0))),"",INDEX('Policy Characteristics'!B:B,MATCH($C1296,'Policy Characteristics'!$C:$C,0)))</f>
        <v>Hydrogen Combustion</v>
      </c>
      <c r="C1296" s="354" t="str">
        <f t="shared" si="48"/>
        <v>Fraction of Eligible Industrial Energy Use Shifted to Hydrogen</v>
      </c>
      <c r="D1296" s="348" t="s">
        <v>822</v>
      </c>
      <c r="E1296" t="s">
        <v>848</v>
      </c>
      <c r="F1296" t="s">
        <v>823</v>
      </c>
      <c r="G1296" s="253" t="s">
        <v>849</v>
      </c>
      <c r="H1296" s="18">
        <v>2191</v>
      </c>
      <c r="I1296" s="367" t="s">
        <v>680</v>
      </c>
      <c r="J1296" s="368" t="str">
        <f>IF(ISBLANK(INDEX('Policy Characteristics'!D:D,MATCH($C1296,'Policy Characteristics'!$C:$C,0))),"",INDEX('Policy Characteristics'!D:D,MATCH($C1296,'Policy Characteristics'!$C:$C,0)))</f>
        <v>Hydrogen Combustion</v>
      </c>
      <c r="K1296" s="354"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4" t="str">
        <f>IF(ISBLANK(INDEX('Policy Characteristics'!I:I,MATCH($C1296,'Policy Characteristics'!$C:$C,0))),"",INDEX('Policy Characteristics'!I:I,MATCH($C1296,'Policy Characteristics'!$C:$C,0)))</f>
        <v>% of fuel shifted</v>
      </c>
      <c r="P1296" s="354"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4" t="str">
        <f>IF(ISBLANK(INDEX('Policy Characteristics'!K:K,MATCH($C1296,'Policy Characteristics'!$C:$C,0))),"",INDEX('Policy Characteristics'!K:K,MATCH($C1296,'Policy Characteristics'!$C:$C,0)))</f>
        <v>industry-ag-main.html#fuel-switching</v>
      </c>
      <c r="R1296" s="354" t="str">
        <f>IF(ISBLANK(INDEX('Policy Characteristics'!L:L,MATCH($C1296,'Policy Characteristics'!$C:$C,0))),"",INDEX('Policy Characteristics'!L:L,MATCH($C1296,'Policy Characteristics'!$C:$C,0)))</f>
        <v>industry-elec-and-hydrogen.html</v>
      </c>
    </row>
    <row r="1297" spans="1:18" s="345" customFormat="1" ht="20" customHeight="1">
      <c r="A1297" s="354" t="str">
        <f>IF(ISBLANK(INDEX('Policy Characteristics'!A:A,MATCH($C1297,'Policy Characteristics'!$C:$C,0))),"",INDEX('Policy Characteristics'!A:A,MATCH($C1297,'Policy Characteristics'!$C:$C,0)))</f>
        <v>Industry</v>
      </c>
      <c r="B1297" s="366" t="str">
        <f>IF(ISBLANK(INDEX('Policy Characteristics'!B:B,MATCH($C1297,'Policy Characteristics'!$C:$C,0))),"",INDEX('Policy Characteristics'!B:B,MATCH($C1297,'Policy Characteristics'!$C:$C,0)))</f>
        <v>Hydrogen Combustion</v>
      </c>
      <c r="C1297" s="354" t="str">
        <f t="shared" si="48"/>
        <v>Fraction of Eligible Industrial Energy Use Shifted to Hydrogen</v>
      </c>
      <c r="D1297" s="348" t="s">
        <v>822</v>
      </c>
      <c r="E1297" t="s">
        <v>850</v>
      </c>
      <c r="F1297" t="s">
        <v>823</v>
      </c>
      <c r="G1297" s="253" t="s">
        <v>851</v>
      </c>
      <c r="H1297" s="18">
        <v>2192</v>
      </c>
      <c r="I1297" s="367" t="s">
        <v>680</v>
      </c>
      <c r="J1297" s="368" t="str">
        <f>IF(ISBLANK(INDEX('Policy Characteristics'!D:D,MATCH($C1297,'Policy Characteristics'!$C:$C,0))),"",INDEX('Policy Characteristics'!D:D,MATCH($C1297,'Policy Characteristics'!$C:$C,0)))</f>
        <v>Hydrogen Combustion</v>
      </c>
      <c r="K1297" s="354"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4" t="str">
        <f>IF(ISBLANK(INDEX('Policy Characteristics'!I:I,MATCH($C1297,'Policy Characteristics'!$C:$C,0))),"",INDEX('Policy Characteristics'!I:I,MATCH($C1297,'Policy Characteristics'!$C:$C,0)))</f>
        <v>% of fuel shifted</v>
      </c>
      <c r="P1297" s="354"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4" t="str">
        <f>IF(ISBLANK(INDEX('Policy Characteristics'!K:K,MATCH($C1297,'Policy Characteristics'!$C:$C,0))),"",INDEX('Policy Characteristics'!K:K,MATCH($C1297,'Policy Characteristics'!$C:$C,0)))</f>
        <v>industry-ag-main.html#fuel-switching</v>
      </c>
      <c r="R1297" s="354" t="str">
        <f>IF(ISBLANK(INDEX('Policy Characteristics'!L:L,MATCH($C1297,'Policy Characteristics'!$C:$C,0))),"",INDEX('Policy Characteristics'!L:L,MATCH($C1297,'Policy Characteristics'!$C:$C,0)))</f>
        <v>industry-elec-and-hydrogen.html</v>
      </c>
    </row>
    <row r="1298" spans="1:18" s="345" customFormat="1" ht="20" customHeight="1">
      <c r="A1298" s="354" t="str">
        <f>IF(ISBLANK(INDEX('Policy Characteristics'!A:A,MATCH($C1298,'Policy Characteristics'!$C:$C,0))),"",INDEX('Policy Characteristics'!A:A,MATCH($C1298,'Policy Characteristics'!$C:$C,0)))</f>
        <v>Industry</v>
      </c>
      <c r="B1298" s="366" t="str">
        <f>IF(ISBLANK(INDEX('Policy Characteristics'!B:B,MATCH($C1298,'Policy Characteristics'!$C:$C,0))),"",INDEX('Policy Characteristics'!B:B,MATCH($C1298,'Policy Characteristics'!$C:$C,0)))</f>
        <v>Hydrogen Combustion</v>
      </c>
      <c r="C1298" s="354" t="str">
        <f t="shared" si="48"/>
        <v>Fraction of Eligible Industrial Energy Use Shifted to Hydrogen</v>
      </c>
      <c r="D1298" s="348" t="s">
        <v>822</v>
      </c>
      <c r="E1298" t="s">
        <v>852</v>
      </c>
      <c r="F1298" t="s">
        <v>823</v>
      </c>
      <c r="G1298" s="253" t="s">
        <v>852</v>
      </c>
      <c r="H1298" s="18">
        <v>2193</v>
      </c>
      <c r="I1298" s="367" t="s">
        <v>670</v>
      </c>
      <c r="J1298" s="368" t="str">
        <f>IF(ISBLANK(INDEX('Policy Characteristics'!D:D,MATCH($C1298,'Policy Characteristics'!$C:$C,0))),"",INDEX('Policy Characteristics'!D:D,MATCH($C1298,'Policy Characteristics'!$C:$C,0)))</f>
        <v>Hydrogen Combustion</v>
      </c>
      <c r="K1298" s="354"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4" t="str">
        <f>IF(ISBLANK(INDEX('Policy Characteristics'!I:I,MATCH($C1298,'Policy Characteristics'!$C:$C,0))),"",INDEX('Policy Characteristics'!I:I,MATCH($C1298,'Policy Characteristics'!$C:$C,0)))</f>
        <v>% of fuel shifted</v>
      </c>
      <c r="P1298" s="354"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4" t="str">
        <f>IF(ISBLANK(INDEX('Policy Characteristics'!K:K,MATCH($C1298,'Policy Characteristics'!$C:$C,0))),"",INDEX('Policy Characteristics'!K:K,MATCH($C1298,'Policy Characteristics'!$C:$C,0)))</f>
        <v>industry-ag-main.html#fuel-switching</v>
      </c>
      <c r="R1298" s="354" t="str">
        <f>IF(ISBLANK(INDEX('Policy Characteristics'!L:L,MATCH($C1298,'Policy Characteristics'!$C:$C,0))),"",INDEX('Policy Characteristics'!L:L,MATCH($C1298,'Policy Characteristics'!$C:$C,0)))</f>
        <v>industry-elec-and-hydrogen.html</v>
      </c>
    </row>
    <row r="1299" spans="1:18" s="345" customFormat="1" ht="20" customHeight="1">
      <c r="A1299" s="354" t="str">
        <f>IF(ISBLANK(INDEX('Policy Characteristics'!A:A,MATCH($C1299,'Policy Characteristics'!$C:$C,0))),"",INDEX('Policy Characteristics'!A:A,MATCH($C1299,'Policy Characteristics'!$C:$C,0)))</f>
        <v>Industry</v>
      </c>
      <c r="B1299" s="366" t="str">
        <f>IF(ISBLANK(INDEX('Policy Characteristics'!B:B,MATCH($C1299,'Policy Characteristics'!$C:$C,0))),"",INDEX('Policy Characteristics'!B:B,MATCH($C1299,'Policy Characteristics'!$C:$C,0)))</f>
        <v>Hydrogen Combustion</v>
      </c>
      <c r="C1299" s="354" t="str">
        <f t="shared" si="48"/>
        <v>Fraction of Eligible Industrial Energy Use Shifted to Hydrogen</v>
      </c>
      <c r="D1299" s="348" t="s">
        <v>824</v>
      </c>
      <c r="E1299" t="s">
        <v>838</v>
      </c>
      <c r="F1299" t="s">
        <v>825</v>
      </c>
      <c r="G1299" s="253" t="s">
        <v>839</v>
      </c>
      <c r="H1299" s="18">
        <v>2194</v>
      </c>
      <c r="I1299" s="367" t="s">
        <v>670</v>
      </c>
      <c r="J1299" s="368" t="str">
        <f>IF(ISBLANK(INDEX('Policy Characteristics'!D:D,MATCH($C1299,'Policy Characteristics'!$C:$C,0))),"",INDEX('Policy Characteristics'!D:D,MATCH($C1299,'Policy Characteristics'!$C:$C,0)))</f>
        <v>Hydrogen Combustion</v>
      </c>
      <c r="K1299" s="354"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4" t="str">
        <f>IF(ISBLANK(INDEX('Policy Characteristics'!I:I,MATCH($C1299,'Policy Characteristics'!$C:$C,0))),"",INDEX('Policy Characteristics'!I:I,MATCH($C1299,'Policy Characteristics'!$C:$C,0)))</f>
        <v>% of fuel shifted</v>
      </c>
      <c r="P1299" s="354"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4" t="str">
        <f>IF(ISBLANK(INDEX('Policy Characteristics'!K:K,MATCH($C1299,'Policy Characteristics'!$C:$C,0))),"",INDEX('Policy Characteristics'!K:K,MATCH($C1299,'Policy Characteristics'!$C:$C,0)))</f>
        <v>industry-ag-main.html#fuel-switching</v>
      </c>
      <c r="R1299" s="354" t="str">
        <f>IF(ISBLANK(INDEX('Policy Characteristics'!L:L,MATCH($C1299,'Policy Characteristics'!$C:$C,0))),"",INDEX('Policy Characteristics'!L:L,MATCH($C1299,'Policy Characteristics'!$C:$C,0)))</f>
        <v>industry-elec-and-hydrogen.html</v>
      </c>
    </row>
    <row r="1300" spans="1:18" s="345" customFormat="1" ht="20" customHeight="1">
      <c r="A1300" s="354" t="str">
        <f>IF(ISBLANK(INDEX('Policy Characteristics'!A:A,MATCH($C1300,'Policy Characteristics'!$C:$C,0))),"",INDEX('Policy Characteristics'!A:A,MATCH($C1300,'Policy Characteristics'!$C:$C,0)))</f>
        <v>Industry</v>
      </c>
      <c r="B1300" s="366" t="str">
        <f>IF(ISBLANK(INDEX('Policy Characteristics'!B:B,MATCH($C1300,'Policy Characteristics'!$C:$C,0))),"",INDEX('Policy Characteristics'!B:B,MATCH($C1300,'Policy Characteristics'!$C:$C,0)))</f>
        <v>Hydrogen Combustion</v>
      </c>
      <c r="C1300" s="354" t="str">
        <f t="shared" si="48"/>
        <v>Fraction of Eligible Industrial Energy Use Shifted to Hydrogen</v>
      </c>
      <c r="D1300" s="348" t="s">
        <v>824</v>
      </c>
      <c r="E1300" t="s">
        <v>840</v>
      </c>
      <c r="F1300" t="s">
        <v>825</v>
      </c>
      <c r="G1300" s="253" t="s">
        <v>841</v>
      </c>
      <c r="H1300" s="18">
        <v>2195</v>
      </c>
      <c r="I1300" s="367" t="s">
        <v>670</v>
      </c>
      <c r="J1300" s="368" t="str">
        <f>IF(ISBLANK(INDEX('Policy Characteristics'!D:D,MATCH($C1300,'Policy Characteristics'!$C:$C,0))),"",INDEX('Policy Characteristics'!D:D,MATCH($C1300,'Policy Characteristics'!$C:$C,0)))</f>
        <v>Hydrogen Combustion</v>
      </c>
      <c r="K1300" s="354"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4" t="str">
        <f>IF(ISBLANK(INDEX('Policy Characteristics'!I:I,MATCH($C1300,'Policy Characteristics'!$C:$C,0))),"",INDEX('Policy Characteristics'!I:I,MATCH($C1300,'Policy Characteristics'!$C:$C,0)))</f>
        <v>% of fuel shifted</v>
      </c>
      <c r="P1300" s="354"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4" t="str">
        <f>IF(ISBLANK(INDEX('Policy Characteristics'!K:K,MATCH($C1300,'Policy Characteristics'!$C:$C,0))),"",INDEX('Policy Characteristics'!K:K,MATCH($C1300,'Policy Characteristics'!$C:$C,0)))</f>
        <v>industry-ag-main.html#fuel-switching</v>
      </c>
      <c r="R1300" s="354" t="str">
        <f>IF(ISBLANK(INDEX('Policy Characteristics'!L:L,MATCH($C1300,'Policy Characteristics'!$C:$C,0))),"",INDEX('Policy Characteristics'!L:L,MATCH($C1300,'Policy Characteristics'!$C:$C,0)))</f>
        <v>industry-elec-and-hydrogen.html</v>
      </c>
    </row>
    <row r="1301" spans="1:18" s="345" customFormat="1" ht="20" customHeight="1">
      <c r="A1301" s="354" t="str">
        <f>IF(ISBLANK(INDEX('Policy Characteristics'!A:A,MATCH($C1301,'Policy Characteristics'!$C:$C,0))),"",INDEX('Policy Characteristics'!A:A,MATCH($C1301,'Policy Characteristics'!$C:$C,0)))</f>
        <v>Industry</v>
      </c>
      <c r="B1301" s="366" t="str">
        <f>IF(ISBLANK(INDEX('Policy Characteristics'!B:B,MATCH($C1301,'Policy Characteristics'!$C:$C,0))),"",INDEX('Policy Characteristics'!B:B,MATCH($C1301,'Policy Characteristics'!$C:$C,0)))</f>
        <v>Hydrogen Combustion</v>
      </c>
      <c r="C1301" s="354" t="str">
        <f t="shared" si="48"/>
        <v>Fraction of Eligible Industrial Energy Use Shifted to Hydrogen</v>
      </c>
      <c r="D1301" s="348" t="s">
        <v>824</v>
      </c>
      <c r="E1301" t="s">
        <v>842</v>
      </c>
      <c r="F1301" t="s">
        <v>825</v>
      </c>
      <c r="G1301" s="253" t="s">
        <v>843</v>
      </c>
      <c r="H1301" s="18">
        <v>2196</v>
      </c>
      <c r="I1301" s="367" t="s">
        <v>670</v>
      </c>
      <c r="J1301" s="368" t="str">
        <f>IF(ISBLANK(INDEX('Policy Characteristics'!D:D,MATCH($C1301,'Policy Characteristics'!$C:$C,0))),"",INDEX('Policy Characteristics'!D:D,MATCH($C1301,'Policy Characteristics'!$C:$C,0)))</f>
        <v>Hydrogen Combustion</v>
      </c>
      <c r="K1301" s="354"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4" t="str">
        <f>IF(ISBLANK(INDEX('Policy Characteristics'!I:I,MATCH($C1301,'Policy Characteristics'!$C:$C,0))),"",INDEX('Policy Characteristics'!I:I,MATCH($C1301,'Policy Characteristics'!$C:$C,0)))</f>
        <v>% of fuel shifted</v>
      </c>
      <c r="P1301" s="354"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4" t="str">
        <f>IF(ISBLANK(INDEX('Policy Characteristics'!K:K,MATCH($C1301,'Policy Characteristics'!$C:$C,0))),"",INDEX('Policy Characteristics'!K:K,MATCH($C1301,'Policy Characteristics'!$C:$C,0)))</f>
        <v>industry-ag-main.html#fuel-switching</v>
      </c>
      <c r="R1301" s="354" t="str">
        <f>IF(ISBLANK(INDEX('Policy Characteristics'!L:L,MATCH($C1301,'Policy Characteristics'!$C:$C,0))),"",INDEX('Policy Characteristics'!L:L,MATCH($C1301,'Policy Characteristics'!$C:$C,0)))</f>
        <v>industry-elec-and-hydrogen.html</v>
      </c>
    </row>
    <row r="1302" spans="1:18" s="345" customFormat="1" ht="20" customHeight="1">
      <c r="A1302" s="354" t="str">
        <f>IF(ISBLANK(INDEX('Policy Characteristics'!A:A,MATCH($C1302,'Policy Characteristics'!$C:$C,0))),"",INDEX('Policy Characteristics'!A:A,MATCH($C1302,'Policy Characteristics'!$C:$C,0)))</f>
        <v>Industry</v>
      </c>
      <c r="B1302" s="366" t="str">
        <f>IF(ISBLANK(INDEX('Policy Characteristics'!B:B,MATCH($C1302,'Policy Characteristics'!$C:$C,0))),"",INDEX('Policy Characteristics'!B:B,MATCH($C1302,'Policy Characteristics'!$C:$C,0)))</f>
        <v>Hydrogen Combustion</v>
      </c>
      <c r="C1302" s="354" t="str">
        <f t="shared" si="48"/>
        <v>Fraction of Eligible Industrial Energy Use Shifted to Hydrogen</v>
      </c>
      <c r="D1302" s="348" t="s">
        <v>824</v>
      </c>
      <c r="E1302" t="s">
        <v>844</v>
      </c>
      <c r="F1302" t="s">
        <v>825</v>
      </c>
      <c r="G1302" s="253" t="s">
        <v>845</v>
      </c>
      <c r="H1302" s="18">
        <v>2197</v>
      </c>
      <c r="I1302" s="367" t="s">
        <v>670</v>
      </c>
      <c r="J1302" s="368" t="str">
        <f>IF(ISBLANK(INDEX('Policy Characteristics'!D:D,MATCH($C1302,'Policy Characteristics'!$C:$C,0))),"",INDEX('Policy Characteristics'!D:D,MATCH($C1302,'Policy Characteristics'!$C:$C,0)))</f>
        <v>Hydrogen Combustion</v>
      </c>
      <c r="K1302" s="354"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4" t="str">
        <f>IF(ISBLANK(INDEX('Policy Characteristics'!I:I,MATCH($C1302,'Policy Characteristics'!$C:$C,0))),"",INDEX('Policy Characteristics'!I:I,MATCH($C1302,'Policy Characteristics'!$C:$C,0)))</f>
        <v>% of fuel shifted</v>
      </c>
      <c r="P1302" s="354"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4" t="str">
        <f>IF(ISBLANK(INDEX('Policy Characteristics'!K:K,MATCH($C1302,'Policy Characteristics'!$C:$C,0))),"",INDEX('Policy Characteristics'!K:K,MATCH($C1302,'Policy Characteristics'!$C:$C,0)))</f>
        <v>industry-ag-main.html#fuel-switching</v>
      </c>
      <c r="R1302" s="354" t="str">
        <f>IF(ISBLANK(INDEX('Policy Characteristics'!L:L,MATCH($C1302,'Policy Characteristics'!$C:$C,0))),"",INDEX('Policy Characteristics'!L:L,MATCH($C1302,'Policy Characteristics'!$C:$C,0)))</f>
        <v>industry-elec-and-hydrogen.html</v>
      </c>
    </row>
    <row r="1303" spans="1:18" s="345" customFormat="1" ht="20" customHeight="1">
      <c r="A1303" s="354" t="str">
        <f>IF(ISBLANK(INDEX('Policy Characteristics'!A:A,MATCH($C1303,'Policy Characteristics'!$C:$C,0))),"",INDEX('Policy Characteristics'!A:A,MATCH($C1303,'Policy Characteristics'!$C:$C,0)))</f>
        <v>Industry</v>
      </c>
      <c r="B1303" s="366" t="str">
        <f>IF(ISBLANK(INDEX('Policy Characteristics'!B:B,MATCH($C1303,'Policy Characteristics'!$C:$C,0))),"",INDEX('Policy Characteristics'!B:B,MATCH($C1303,'Policy Characteristics'!$C:$C,0)))</f>
        <v>Hydrogen Combustion</v>
      </c>
      <c r="C1303" s="354" t="str">
        <f t="shared" si="48"/>
        <v>Fraction of Eligible Industrial Energy Use Shifted to Hydrogen</v>
      </c>
      <c r="D1303" s="348" t="s">
        <v>824</v>
      </c>
      <c r="E1303" t="s">
        <v>846</v>
      </c>
      <c r="F1303" t="s">
        <v>825</v>
      </c>
      <c r="G1303" s="253" t="s">
        <v>847</v>
      </c>
      <c r="H1303" s="18">
        <v>2198</v>
      </c>
      <c r="I1303" s="367" t="s">
        <v>680</v>
      </c>
      <c r="J1303" s="368" t="str">
        <f>IF(ISBLANK(INDEX('Policy Characteristics'!D:D,MATCH($C1303,'Policy Characteristics'!$C:$C,0))),"",INDEX('Policy Characteristics'!D:D,MATCH($C1303,'Policy Characteristics'!$C:$C,0)))</f>
        <v>Hydrogen Combustion</v>
      </c>
      <c r="K1303" s="354"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4" t="str">
        <f>IF(ISBLANK(INDEX('Policy Characteristics'!I:I,MATCH($C1303,'Policy Characteristics'!$C:$C,0))),"",INDEX('Policy Characteristics'!I:I,MATCH($C1303,'Policy Characteristics'!$C:$C,0)))</f>
        <v>% of fuel shifted</v>
      </c>
      <c r="P1303" s="354"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4" t="str">
        <f>IF(ISBLANK(INDEX('Policy Characteristics'!K:K,MATCH($C1303,'Policy Characteristics'!$C:$C,0))),"",INDEX('Policy Characteristics'!K:K,MATCH($C1303,'Policy Characteristics'!$C:$C,0)))</f>
        <v>industry-ag-main.html#fuel-switching</v>
      </c>
      <c r="R1303" s="354" t="str">
        <f>IF(ISBLANK(INDEX('Policy Characteristics'!L:L,MATCH($C1303,'Policy Characteristics'!$C:$C,0))),"",INDEX('Policy Characteristics'!L:L,MATCH($C1303,'Policy Characteristics'!$C:$C,0)))</f>
        <v>industry-elec-and-hydrogen.html</v>
      </c>
    </row>
    <row r="1304" spans="1:18" s="345" customFormat="1" ht="20" customHeight="1">
      <c r="A1304" s="354" t="str">
        <f>IF(ISBLANK(INDEX('Policy Characteristics'!A:A,MATCH($C1304,'Policy Characteristics'!$C:$C,0))),"",INDEX('Policy Characteristics'!A:A,MATCH($C1304,'Policy Characteristics'!$C:$C,0)))</f>
        <v>Industry</v>
      </c>
      <c r="B1304" s="366" t="str">
        <f>IF(ISBLANK(INDEX('Policy Characteristics'!B:B,MATCH($C1304,'Policy Characteristics'!$C:$C,0))),"",INDEX('Policy Characteristics'!B:B,MATCH($C1304,'Policy Characteristics'!$C:$C,0)))</f>
        <v>Hydrogen Combustion</v>
      </c>
      <c r="C1304" s="354" t="str">
        <f t="shared" si="48"/>
        <v>Fraction of Eligible Industrial Energy Use Shifted to Hydrogen</v>
      </c>
      <c r="D1304" s="348" t="s">
        <v>824</v>
      </c>
      <c r="E1304" t="s">
        <v>848</v>
      </c>
      <c r="F1304" t="s">
        <v>825</v>
      </c>
      <c r="G1304" s="253" t="s">
        <v>849</v>
      </c>
      <c r="H1304" s="18">
        <v>2199</v>
      </c>
      <c r="I1304" s="367" t="s">
        <v>670</v>
      </c>
      <c r="J1304" s="368" t="str">
        <f>IF(ISBLANK(INDEX('Policy Characteristics'!D:D,MATCH($C1304,'Policy Characteristics'!$C:$C,0))),"",INDEX('Policy Characteristics'!D:D,MATCH($C1304,'Policy Characteristics'!$C:$C,0)))</f>
        <v>Hydrogen Combustion</v>
      </c>
      <c r="K1304" s="354"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4" t="str">
        <f>IF(ISBLANK(INDEX('Policy Characteristics'!I:I,MATCH($C1304,'Policy Characteristics'!$C:$C,0))),"",INDEX('Policy Characteristics'!I:I,MATCH($C1304,'Policy Characteristics'!$C:$C,0)))</f>
        <v>% of fuel shifted</v>
      </c>
      <c r="P1304" s="354"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4" t="str">
        <f>IF(ISBLANK(INDEX('Policy Characteristics'!K:K,MATCH($C1304,'Policy Characteristics'!$C:$C,0))),"",INDEX('Policy Characteristics'!K:K,MATCH($C1304,'Policy Characteristics'!$C:$C,0)))</f>
        <v>industry-ag-main.html#fuel-switching</v>
      </c>
      <c r="R1304" s="354" t="str">
        <f>IF(ISBLANK(INDEX('Policy Characteristics'!L:L,MATCH($C1304,'Policy Characteristics'!$C:$C,0))),"",INDEX('Policy Characteristics'!L:L,MATCH($C1304,'Policy Characteristics'!$C:$C,0)))</f>
        <v>industry-elec-and-hydrogen.html</v>
      </c>
    </row>
    <row r="1305" spans="1:18" s="345" customFormat="1" ht="20" customHeight="1">
      <c r="A1305" s="354" t="str">
        <f>IF(ISBLANK(INDEX('Policy Characteristics'!A:A,MATCH($C1305,'Policy Characteristics'!$C:$C,0))),"",INDEX('Policy Characteristics'!A:A,MATCH($C1305,'Policy Characteristics'!$C:$C,0)))</f>
        <v>Industry</v>
      </c>
      <c r="B1305" s="366" t="str">
        <f>IF(ISBLANK(INDEX('Policy Characteristics'!B:B,MATCH($C1305,'Policy Characteristics'!$C:$C,0))),"",INDEX('Policy Characteristics'!B:B,MATCH($C1305,'Policy Characteristics'!$C:$C,0)))</f>
        <v>Hydrogen Combustion</v>
      </c>
      <c r="C1305" s="354" t="str">
        <f t="shared" si="48"/>
        <v>Fraction of Eligible Industrial Energy Use Shifted to Hydrogen</v>
      </c>
      <c r="D1305" s="348" t="s">
        <v>824</v>
      </c>
      <c r="E1305" t="s">
        <v>850</v>
      </c>
      <c r="F1305" t="s">
        <v>825</v>
      </c>
      <c r="G1305" s="253" t="s">
        <v>851</v>
      </c>
      <c r="H1305" s="18">
        <v>2200</v>
      </c>
      <c r="I1305" s="367" t="s">
        <v>680</v>
      </c>
      <c r="J1305" s="368" t="str">
        <f>IF(ISBLANK(INDEX('Policy Characteristics'!D:D,MATCH($C1305,'Policy Characteristics'!$C:$C,0))),"",INDEX('Policy Characteristics'!D:D,MATCH($C1305,'Policy Characteristics'!$C:$C,0)))</f>
        <v>Hydrogen Combustion</v>
      </c>
      <c r="K1305" s="354"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4" t="str">
        <f>IF(ISBLANK(INDEX('Policy Characteristics'!I:I,MATCH($C1305,'Policy Characteristics'!$C:$C,0))),"",INDEX('Policy Characteristics'!I:I,MATCH($C1305,'Policy Characteristics'!$C:$C,0)))</f>
        <v>% of fuel shifted</v>
      </c>
      <c r="P1305" s="354"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4" t="str">
        <f>IF(ISBLANK(INDEX('Policy Characteristics'!K:K,MATCH($C1305,'Policy Characteristics'!$C:$C,0))),"",INDEX('Policy Characteristics'!K:K,MATCH($C1305,'Policy Characteristics'!$C:$C,0)))</f>
        <v>industry-ag-main.html#fuel-switching</v>
      </c>
      <c r="R1305" s="354" t="str">
        <f>IF(ISBLANK(INDEX('Policy Characteristics'!L:L,MATCH($C1305,'Policy Characteristics'!$C:$C,0))),"",INDEX('Policy Characteristics'!L:L,MATCH($C1305,'Policy Characteristics'!$C:$C,0)))</f>
        <v>industry-elec-and-hydrogen.html</v>
      </c>
    </row>
    <row r="1306" spans="1:18" s="345" customFormat="1" ht="20" customHeight="1">
      <c r="A1306" s="354" t="str">
        <f>IF(ISBLANK(INDEX('Policy Characteristics'!A:A,MATCH($C1306,'Policy Characteristics'!$C:$C,0))),"",INDEX('Policy Characteristics'!A:A,MATCH($C1306,'Policy Characteristics'!$C:$C,0)))</f>
        <v>Industry</v>
      </c>
      <c r="B1306" s="366" t="str">
        <f>IF(ISBLANK(INDEX('Policy Characteristics'!B:B,MATCH($C1306,'Policy Characteristics'!$C:$C,0))),"",INDEX('Policy Characteristics'!B:B,MATCH($C1306,'Policy Characteristics'!$C:$C,0)))</f>
        <v>Hydrogen Combustion</v>
      </c>
      <c r="C1306" s="354" t="str">
        <f t="shared" si="48"/>
        <v>Fraction of Eligible Industrial Energy Use Shifted to Hydrogen</v>
      </c>
      <c r="D1306" s="348" t="s">
        <v>824</v>
      </c>
      <c r="E1306" t="s">
        <v>852</v>
      </c>
      <c r="F1306" t="s">
        <v>825</v>
      </c>
      <c r="G1306" s="253" t="s">
        <v>852</v>
      </c>
      <c r="H1306" s="18">
        <v>2201</v>
      </c>
      <c r="I1306" s="367" t="s">
        <v>680</v>
      </c>
      <c r="J1306" s="368" t="str">
        <f>IF(ISBLANK(INDEX('Policy Characteristics'!D:D,MATCH($C1306,'Policy Characteristics'!$C:$C,0))),"",INDEX('Policy Characteristics'!D:D,MATCH($C1306,'Policy Characteristics'!$C:$C,0)))</f>
        <v>Hydrogen Combustion</v>
      </c>
      <c r="K1306" s="354"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4" t="str">
        <f>IF(ISBLANK(INDEX('Policy Characteristics'!I:I,MATCH($C1306,'Policy Characteristics'!$C:$C,0))),"",INDEX('Policy Characteristics'!I:I,MATCH($C1306,'Policy Characteristics'!$C:$C,0)))</f>
        <v>% of fuel shifted</v>
      </c>
      <c r="P1306" s="354"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4" t="str">
        <f>IF(ISBLANK(INDEX('Policy Characteristics'!K:K,MATCH($C1306,'Policy Characteristics'!$C:$C,0))),"",INDEX('Policy Characteristics'!K:K,MATCH($C1306,'Policy Characteristics'!$C:$C,0)))</f>
        <v>industry-ag-main.html#fuel-switching</v>
      </c>
      <c r="R1306" s="354" t="str">
        <f>IF(ISBLANK(INDEX('Policy Characteristics'!L:L,MATCH($C1306,'Policy Characteristics'!$C:$C,0))),"",INDEX('Policy Characteristics'!L:L,MATCH($C1306,'Policy Characteristics'!$C:$C,0)))</f>
        <v>industry-elec-and-hydrogen.html</v>
      </c>
    </row>
    <row r="1307" spans="1:18" s="345" customFormat="1" ht="20" customHeight="1">
      <c r="A1307" s="354" t="str">
        <f>IF(ISBLANK(INDEX('Policy Characteristics'!A:A,MATCH($C1307,'Policy Characteristics'!$C:$C,0))),"",INDEX('Policy Characteristics'!A:A,MATCH($C1307,'Policy Characteristics'!$C:$C,0)))</f>
        <v>Industry</v>
      </c>
      <c r="B1307" s="366" t="str">
        <f>IF(ISBLANK(INDEX('Policy Characteristics'!B:B,MATCH($C1307,'Policy Characteristics'!$C:$C,0))),"",INDEX('Policy Characteristics'!B:B,MATCH($C1307,'Policy Characteristics'!$C:$C,0)))</f>
        <v>Hydrogen Combustion</v>
      </c>
      <c r="C1307" s="354" t="str">
        <f t="shared" si="48"/>
        <v>Fraction of Eligible Industrial Energy Use Shifted to Hydrogen</v>
      </c>
      <c r="D1307" s="348" t="s">
        <v>826</v>
      </c>
      <c r="E1307" t="s">
        <v>838</v>
      </c>
      <c r="F1307" t="s">
        <v>827</v>
      </c>
      <c r="G1307" s="253" t="s">
        <v>839</v>
      </c>
      <c r="H1307" s="18">
        <v>2202</v>
      </c>
      <c r="I1307" s="367" t="s">
        <v>670</v>
      </c>
      <c r="J1307" s="368" t="str">
        <f>IF(ISBLANK(INDEX('Policy Characteristics'!D:D,MATCH($C1307,'Policy Characteristics'!$C:$C,0))),"",INDEX('Policy Characteristics'!D:D,MATCH($C1307,'Policy Characteristics'!$C:$C,0)))</f>
        <v>Hydrogen Combustion</v>
      </c>
      <c r="K1307" s="354"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4" t="str">
        <f>IF(ISBLANK(INDEX('Policy Characteristics'!I:I,MATCH($C1307,'Policy Characteristics'!$C:$C,0))),"",INDEX('Policy Characteristics'!I:I,MATCH($C1307,'Policy Characteristics'!$C:$C,0)))</f>
        <v>% of fuel shifted</v>
      </c>
      <c r="P1307" s="354"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4" t="str">
        <f>IF(ISBLANK(INDEX('Policy Characteristics'!K:K,MATCH($C1307,'Policy Characteristics'!$C:$C,0))),"",INDEX('Policy Characteristics'!K:K,MATCH($C1307,'Policy Characteristics'!$C:$C,0)))</f>
        <v>industry-ag-main.html#fuel-switching</v>
      </c>
      <c r="R1307" s="354" t="str">
        <f>IF(ISBLANK(INDEX('Policy Characteristics'!L:L,MATCH($C1307,'Policy Characteristics'!$C:$C,0))),"",INDEX('Policy Characteristics'!L:L,MATCH($C1307,'Policy Characteristics'!$C:$C,0)))</f>
        <v>industry-elec-and-hydrogen.html</v>
      </c>
    </row>
    <row r="1308" spans="1:18" s="345" customFormat="1" ht="20" customHeight="1">
      <c r="A1308" s="354" t="str">
        <f>IF(ISBLANK(INDEX('Policy Characteristics'!A:A,MATCH($C1308,'Policy Characteristics'!$C:$C,0))),"",INDEX('Policy Characteristics'!A:A,MATCH($C1308,'Policy Characteristics'!$C:$C,0)))</f>
        <v>Industry</v>
      </c>
      <c r="B1308" s="366" t="str">
        <f>IF(ISBLANK(INDEX('Policy Characteristics'!B:B,MATCH($C1308,'Policy Characteristics'!$C:$C,0))),"",INDEX('Policy Characteristics'!B:B,MATCH($C1308,'Policy Characteristics'!$C:$C,0)))</f>
        <v>Hydrogen Combustion</v>
      </c>
      <c r="C1308" s="354" t="str">
        <f t="shared" si="48"/>
        <v>Fraction of Eligible Industrial Energy Use Shifted to Hydrogen</v>
      </c>
      <c r="D1308" s="348" t="s">
        <v>826</v>
      </c>
      <c r="E1308" t="s">
        <v>840</v>
      </c>
      <c r="F1308" t="s">
        <v>827</v>
      </c>
      <c r="G1308" s="253" t="s">
        <v>841</v>
      </c>
      <c r="H1308" s="18">
        <v>2203</v>
      </c>
      <c r="I1308" s="367" t="s">
        <v>670</v>
      </c>
      <c r="J1308" s="368" t="str">
        <f>IF(ISBLANK(INDEX('Policy Characteristics'!D:D,MATCH($C1308,'Policy Characteristics'!$C:$C,0))),"",INDEX('Policy Characteristics'!D:D,MATCH($C1308,'Policy Characteristics'!$C:$C,0)))</f>
        <v>Hydrogen Combustion</v>
      </c>
      <c r="K1308" s="354"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4" t="str">
        <f>IF(ISBLANK(INDEX('Policy Characteristics'!I:I,MATCH($C1308,'Policy Characteristics'!$C:$C,0))),"",INDEX('Policy Characteristics'!I:I,MATCH($C1308,'Policy Characteristics'!$C:$C,0)))</f>
        <v>% of fuel shifted</v>
      </c>
      <c r="P1308" s="354"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4" t="str">
        <f>IF(ISBLANK(INDEX('Policy Characteristics'!K:K,MATCH($C1308,'Policy Characteristics'!$C:$C,0))),"",INDEX('Policy Characteristics'!K:K,MATCH($C1308,'Policy Characteristics'!$C:$C,0)))</f>
        <v>industry-ag-main.html#fuel-switching</v>
      </c>
      <c r="R1308" s="354" t="str">
        <f>IF(ISBLANK(INDEX('Policy Characteristics'!L:L,MATCH($C1308,'Policy Characteristics'!$C:$C,0))),"",INDEX('Policy Characteristics'!L:L,MATCH($C1308,'Policy Characteristics'!$C:$C,0)))</f>
        <v>industry-elec-and-hydrogen.html</v>
      </c>
    </row>
    <row r="1309" spans="1:18" s="345" customFormat="1" ht="20" customHeight="1">
      <c r="A1309" s="354" t="str">
        <f>IF(ISBLANK(INDEX('Policy Characteristics'!A:A,MATCH($C1309,'Policy Characteristics'!$C:$C,0))),"",INDEX('Policy Characteristics'!A:A,MATCH($C1309,'Policy Characteristics'!$C:$C,0)))</f>
        <v>Industry</v>
      </c>
      <c r="B1309" s="366" t="str">
        <f>IF(ISBLANK(INDEX('Policy Characteristics'!B:B,MATCH($C1309,'Policy Characteristics'!$C:$C,0))),"",INDEX('Policy Characteristics'!B:B,MATCH($C1309,'Policy Characteristics'!$C:$C,0)))</f>
        <v>Hydrogen Combustion</v>
      </c>
      <c r="C1309" s="354" t="str">
        <f t="shared" si="48"/>
        <v>Fraction of Eligible Industrial Energy Use Shifted to Hydrogen</v>
      </c>
      <c r="D1309" s="348" t="s">
        <v>826</v>
      </c>
      <c r="E1309" t="s">
        <v>842</v>
      </c>
      <c r="F1309" t="s">
        <v>827</v>
      </c>
      <c r="G1309" s="253" t="s">
        <v>843</v>
      </c>
      <c r="H1309" s="18">
        <v>2204</v>
      </c>
      <c r="I1309" s="367" t="s">
        <v>670</v>
      </c>
      <c r="J1309" s="368" t="str">
        <f>IF(ISBLANK(INDEX('Policy Characteristics'!D:D,MATCH($C1309,'Policy Characteristics'!$C:$C,0))),"",INDEX('Policy Characteristics'!D:D,MATCH($C1309,'Policy Characteristics'!$C:$C,0)))</f>
        <v>Hydrogen Combustion</v>
      </c>
      <c r="K1309" s="354"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4" t="str">
        <f>IF(ISBLANK(INDEX('Policy Characteristics'!I:I,MATCH($C1309,'Policy Characteristics'!$C:$C,0))),"",INDEX('Policy Characteristics'!I:I,MATCH($C1309,'Policy Characteristics'!$C:$C,0)))</f>
        <v>% of fuel shifted</v>
      </c>
      <c r="P1309" s="354"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4" t="str">
        <f>IF(ISBLANK(INDEX('Policy Characteristics'!K:K,MATCH($C1309,'Policy Characteristics'!$C:$C,0))),"",INDEX('Policy Characteristics'!K:K,MATCH($C1309,'Policy Characteristics'!$C:$C,0)))</f>
        <v>industry-ag-main.html#fuel-switching</v>
      </c>
      <c r="R1309" s="354" t="str">
        <f>IF(ISBLANK(INDEX('Policy Characteristics'!L:L,MATCH($C1309,'Policy Characteristics'!$C:$C,0))),"",INDEX('Policy Characteristics'!L:L,MATCH($C1309,'Policy Characteristics'!$C:$C,0)))</f>
        <v>industry-elec-and-hydrogen.html</v>
      </c>
    </row>
    <row r="1310" spans="1:18" s="345" customFormat="1" ht="20" customHeight="1">
      <c r="A1310" s="354" t="str">
        <f>IF(ISBLANK(INDEX('Policy Characteristics'!A:A,MATCH($C1310,'Policy Characteristics'!$C:$C,0))),"",INDEX('Policy Characteristics'!A:A,MATCH($C1310,'Policy Characteristics'!$C:$C,0)))</f>
        <v>Industry</v>
      </c>
      <c r="B1310" s="366" t="str">
        <f>IF(ISBLANK(INDEX('Policy Characteristics'!B:B,MATCH($C1310,'Policy Characteristics'!$C:$C,0))),"",INDEX('Policy Characteristics'!B:B,MATCH($C1310,'Policy Characteristics'!$C:$C,0)))</f>
        <v>Hydrogen Combustion</v>
      </c>
      <c r="C1310" s="354" t="str">
        <f t="shared" si="48"/>
        <v>Fraction of Eligible Industrial Energy Use Shifted to Hydrogen</v>
      </c>
      <c r="D1310" s="348" t="s">
        <v>826</v>
      </c>
      <c r="E1310" t="s">
        <v>844</v>
      </c>
      <c r="F1310" t="s">
        <v>827</v>
      </c>
      <c r="G1310" s="253" t="s">
        <v>845</v>
      </c>
      <c r="H1310" s="18">
        <v>2205</v>
      </c>
      <c r="I1310" s="367" t="s">
        <v>670</v>
      </c>
      <c r="J1310" s="368" t="str">
        <f>IF(ISBLANK(INDEX('Policy Characteristics'!D:D,MATCH($C1310,'Policy Characteristics'!$C:$C,0))),"",INDEX('Policy Characteristics'!D:D,MATCH($C1310,'Policy Characteristics'!$C:$C,0)))</f>
        <v>Hydrogen Combustion</v>
      </c>
      <c r="K1310" s="354"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4" t="str">
        <f>IF(ISBLANK(INDEX('Policy Characteristics'!I:I,MATCH($C1310,'Policy Characteristics'!$C:$C,0))),"",INDEX('Policy Characteristics'!I:I,MATCH($C1310,'Policy Characteristics'!$C:$C,0)))</f>
        <v>% of fuel shifted</v>
      </c>
      <c r="P1310" s="354"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4" t="str">
        <f>IF(ISBLANK(INDEX('Policy Characteristics'!K:K,MATCH($C1310,'Policy Characteristics'!$C:$C,0))),"",INDEX('Policy Characteristics'!K:K,MATCH($C1310,'Policy Characteristics'!$C:$C,0)))</f>
        <v>industry-ag-main.html#fuel-switching</v>
      </c>
      <c r="R1310" s="354" t="str">
        <f>IF(ISBLANK(INDEX('Policy Characteristics'!L:L,MATCH($C1310,'Policy Characteristics'!$C:$C,0))),"",INDEX('Policy Characteristics'!L:L,MATCH($C1310,'Policy Characteristics'!$C:$C,0)))</f>
        <v>industry-elec-and-hydrogen.html</v>
      </c>
    </row>
    <row r="1311" spans="1:18" s="345" customFormat="1" ht="20" customHeight="1">
      <c r="A1311" s="354" t="str">
        <f>IF(ISBLANK(INDEX('Policy Characteristics'!A:A,MATCH($C1311,'Policy Characteristics'!$C:$C,0))),"",INDEX('Policy Characteristics'!A:A,MATCH($C1311,'Policy Characteristics'!$C:$C,0)))</f>
        <v>Industry</v>
      </c>
      <c r="B1311" s="366" t="str">
        <f>IF(ISBLANK(INDEX('Policy Characteristics'!B:B,MATCH($C1311,'Policy Characteristics'!$C:$C,0))),"",INDEX('Policy Characteristics'!B:B,MATCH($C1311,'Policy Characteristics'!$C:$C,0)))</f>
        <v>Hydrogen Combustion</v>
      </c>
      <c r="C1311" s="354" t="str">
        <f t="shared" si="48"/>
        <v>Fraction of Eligible Industrial Energy Use Shifted to Hydrogen</v>
      </c>
      <c r="D1311" s="348" t="s">
        <v>826</v>
      </c>
      <c r="E1311" t="s">
        <v>846</v>
      </c>
      <c r="F1311" t="s">
        <v>827</v>
      </c>
      <c r="G1311" s="253" t="s">
        <v>847</v>
      </c>
      <c r="H1311" s="18">
        <v>2206</v>
      </c>
      <c r="I1311" s="367" t="s">
        <v>680</v>
      </c>
      <c r="J1311" s="368" t="str">
        <f>IF(ISBLANK(INDEX('Policy Characteristics'!D:D,MATCH($C1311,'Policy Characteristics'!$C:$C,0))),"",INDEX('Policy Characteristics'!D:D,MATCH($C1311,'Policy Characteristics'!$C:$C,0)))</f>
        <v>Hydrogen Combustion</v>
      </c>
      <c r="K1311" s="354"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4" t="str">
        <f>IF(ISBLANK(INDEX('Policy Characteristics'!I:I,MATCH($C1311,'Policy Characteristics'!$C:$C,0))),"",INDEX('Policy Characteristics'!I:I,MATCH($C1311,'Policy Characteristics'!$C:$C,0)))</f>
        <v>% of fuel shifted</v>
      </c>
      <c r="P1311" s="354"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4" t="str">
        <f>IF(ISBLANK(INDEX('Policy Characteristics'!K:K,MATCH($C1311,'Policy Characteristics'!$C:$C,0))),"",INDEX('Policy Characteristics'!K:K,MATCH($C1311,'Policy Characteristics'!$C:$C,0)))</f>
        <v>industry-ag-main.html#fuel-switching</v>
      </c>
      <c r="R1311" s="354" t="str">
        <f>IF(ISBLANK(INDEX('Policy Characteristics'!L:L,MATCH($C1311,'Policy Characteristics'!$C:$C,0))),"",INDEX('Policy Characteristics'!L:L,MATCH($C1311,'Policy Characteristics'!$C:$C,0)))</f>
        <v>industry-elec-and-hydrogen.html</v>
      </c>
    </row>
    <row r="1312" spans="1:18" s="345" customFormat="1" ht="20" customHeight="1">
      <c r="A1312" s="354" t="str">
        <f>IF(ISBLANK(INDEX('Policy Characteristics'!A:A,MATCH($C1312,'Policy Characteristics'!$C:$C,0))),"",INDEX('Policy Characteristics'!A:A,MATCH($C1312,'Policy Characteristics'!$C:$C,0)))</f>
        <v>Industry</v>
      </c>
      <c r="B1312" s="366" t="str">
        <f>IF(ISBLANK(INDEX('Policy Characteristics'!B:B,MATCH($C1312,'Policy Characteristics'!$C:$C,0))),"",INDEX('Policy Characteristics'!B:B,MATCH($C1312,'Policy Characteristics'!$C:$C,0)))</f>
        <v>Hydrogen Combustion</v>
      </c>
      <c r="C1312" s="354" t="str">
        <f t="shared" si="48"/>
        <v>Fraction of Eligible Industrial Energy Use Shifted to Hydrogen</v>
      </c>
      <c r="D1312" s="348" t="s">
        <v>826</v>
      </c>
      <c r="E1312" t="s">
        <v>848</v>
      </c>
      <c r="F1312" t="s">
        <v>827</v>
      </c>
      <c r="G1312" s="253" t="s">
        <v>849</v>
      </c>
      <c r="H1312" s="18">
        <v>2207</v>
      </c>
      <c r="I1312" s="367" t="s">
        <v>670</v>
      </c>
      <c r="J1312" s="368" t="str">
        <f>IF(ISBLANK(INDEX('Policy Characteristics'!D:D,MATCH($C1312,'Policy Characteristics'!$C:$C,0))),"",INDEX('Policy Characteristics'!D:D,MATCH($C1312,'Policy Characteristics'!$C:$C,0)))</f>
        <v>Hydrogen Combustion</v>
      </c>
      <c r="K1312" s="354"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4" t="str">
        <f>IF(ISBLANK(INDEX('Policy Characteristics'!I:I,MATCH($C1312,'Policy Characteristics'!$C:$C,0))),"",INDEX('Policy Characteristics'!I:I,MATCH($C1312,'Policy Characteristics'!$C:$C,0)))</f>
        <v>% of fuel shifted</v>
      </c>
      <c r="P1312" s="354"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4" t="str">
        <f>IF(ISBLANK(INDEX('Policy Characteristics'!K:K,MATCH($C1312,'Policy Characteristics'!$C:$C,0))),"",INDEX('Policy Characteristics'!K:K,MATCH($C1312,'Policy Characteristics'!$C:$C,0)))</f>
        <v>industry-ag-main.html#fuel-switching</v>
      </c>
      <c r="R1312" s="354" t="str">
        <f>IF(ISBLANK(INDEX('Policy Characteristics'!L:L,MATCH($C1312,'Policy Characteristics'!$C:$C,0))),"",INDEX('Policy Characteristics'!L:L,MATCH($C1312,'Policy Characteristics'!$C:$C,0)))</f>
        <v>industry-elec-and-hydrogen.html</v>
      </c>
    </row>
    <row r="1313" spans="1:18" s="345" customFormat="1" ht="20" customHeight="1">
      <c r="A1313" s="354" t="str">
        <f>IF(ISBLANK(INDEX('Policy Characteristics'!A:A,MATCH($C1313,'Policy Characteristics'!$C:$C,0))),"",INDEX('Policy Characteristics'!A:A,MATCH($C1313,'Policy Characteristics'!$C:$C,0)))</f>
        <v>Industry</v>
      </c>
      <c r="B1313" s="366" t="str">
        <f>IF(ISBLANK(INDEX('Policy Characteristics'!B:B,MATCH($C1313,'Policy Characteristics'!$C:$C,0))),"",INDEX('Policy Characteristics'!B:B,MATCH($C1313,'Policy Characteristics'!$C:$C,0)))</f>
        <v>Hydrogen Combustion</v>
      </c>
      <c r="C1313" s="354" t="str">
        <f t="shared" si="48"/>
        <v>Fraction of Eligible Industrial Energy Use Shifted to Hydrogen</v>
      </c>
      <c r="D1313" s="348" t="s">
        <v>826</v>
      </c>
      <c r="E1313" t="s">
        <v>850</v>
      </c>
      <c r="F1313" t="s">
        <v>827</v>
      </c>
      <c r="G1313" s="253" t="s">
        <v>851</v>
      </c>
      <c r="H1313" s="18">
        <v>2208</v>
      </c>
      <c r="I1313" s="367" t="s">
        <v>680</v>
      </c>
      <c r="J1313" s="368" t="str">
        <f>IF(ISBLANK(INDEX('Policy Characteristics'!D:D,MATCH($C1313,'Policy Characteristics'!$C:$C,0))),"",INDEX('Policy Characteristics'!D:D,MATCH($C1313,'Policy Characteristics'!$C:$C,0)))</f>
        <v>Hydrogen Combustion</v>
      </c>
      <c r="K1313" s="354"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4" t="str">
        <f>IF(ISBLANK(INDEX('Policy Characteristics'!I:I,MATCH($C1313,'Policy Characteristics'!$C:$C,0))),"",INDEX('Policy Characteristics'!I:I,MATCH($C1313,'Policy Characteristics'!$C:$C,0)))</f>
        <v>% of fuel shifted</v>
      </c>
      <c r="P1313" s="354"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4" t="str">
        <f>IF(ISBLANK(INDEX('Policy Characteristics'!K:K,MATCH($C1313,'Policy Characteristics'!$C:$C,0))),"",INDEX('Policy Characteristics'!K:K,MATCH($C1313,'Policy Characteristics'!$C:$C,0)))</f>
        <v>industry-ag-main.html#fuel-switching</v>
      </c>
      <c r="R1313" s="354" t="str">
        <f>IF(ISBLANK(INDEX('Policy Characteristics'!L:L,MATCH($C1313,'Policy Characteristics'!$C:$C,0))),"",INDEX('Policy Characteristics'!L:L,MATCH($C1313,'Policy Characteristics'!$C:$C,0)))</f>
        <v>industry-elec-and-hydrogen.html</v>
      </c>
    </row>
    <row r="1314" spans="1:18" s="345" customFormat="1" ht="20" customHeight="1">
      <c r="A1314" s="354" t="str">
        <f>IF(ISBLANK(INDEX('Policy Characteristics'!A:A,MATCH($C1314,'Policy Characteristics'!$C:$C,0))),"",INDEX('Policy Characteristics'!A:A,MATCH($C1314,'Policy Characteristics'!$C:$C,0)))</f>
        <v>Industry</v>
      </c>
      <c r="B1314" s="366" t="str">
        <f>IF(ISBLANK(INDEX('Policy Characteristics'!B:B,MATCH($C1314,'Policy Characteristics'!$C:$C,0))),"",INDEX('Policy Characteristics'!B:B,MATCH($C1314,'Policy Characteristics'!$C:$C,0)))</f>
        <v>Hydrogen Combustion</v>
      </c>
      <c r="C1314" s="354" t="str">
        <f t="shared" si="48"/>
        <v>Fraction of Eligible Industrial Energy Use Shifted to Hydrogen</v>
      </c>
      <c r="D1314" s="348" t="s">
        <v>826</v>
      </c>
      <c r="E1314" t="s">
        <v>852</v>
      </c>
      <c r="F1314" t="s">
        <v>827</v>
      </c>
      <c r="G1314" s="253" t="s">
        <v>852</v>
      </c>
      <c r="H1314" s="18">
        <v>2209</v>
      </c>
      <c r="I1314" s="367" t="s">
        <v>680</v>
      </c>
      <c r="J1314" s="368" t="str">
        <f>IF(ISBLANK(INDEX('Policy Characteristics'!D:D,MATCH($C1314,'Policy Characteristics'!$C:$C,0))),"",INDEX('Policy Characteristics'!D:D,MATCH($C1314,'Policy Characteristics'!$C:$C,0)))</f>
        <v>Hydrogen Combustion</v>
      </c>
      <c r="K1314" s="354" t="str">
        <f>IF(ISBLANK(INDEX('Policy Characteristics'!E:E,MATCH($C1314,'Policy Characteristics'!$C:$C,0))),"",INDEX('Policy Characteristics'!E:E,MATCH($C1314,'Policy Characteristics'!$C:$C,0)))</f>
        <v>indst shift to hydrogen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4" t="str">
        <f>IF(ISBLANK(INDEX('Policy Characteristics'!I:I,MATCH($C1314,'Policy Characteristics'!$C:$C,0))),"",INDEX('Policy Characteristics'!I:I,MATCH($C1314,'Policy Characteristics'!$C:$C,0)))</f>
        <v>% of fuel shifted</v>
      </c>
      <c r="P1314" s="354" t="str">
        <f>IF(ISBLANK(INDEX('Policy Characteristics'!J:J,MATCH($C1314,'Policy Characteristics'!$C:$C,0))),"",INDEX('Policy Characteristics'!J:J,MATCH($C1314,'Policy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4" s="354" t="str">
        <f>IF(ISBLANK(INDEX('Policy Characteristics'!K:K,MATCH($C1314,'Policy Characteristics'!$C:$C,0))),"",INDEX('Policy Characteristics'!K:K,MATCH($C1314,'Policy Characteristics'!$C:$C,0)))</f>
        <v>industry-ag-main.html#fuel-switching</v>
      </c>
      <c r="R1314" s="354" t="str">
        <f>IF(ISBLANK(INDEX('Policy Characteristics'!L:L,MATCH($C1314,'Policy Characteristics'!$C:$C,0))),"",INDEX('Policy Characteristics'!L:L,MATCH($C1314,'Policy Characteristics'!$C:$C,0)))</f>
        <v>industry-elec-and-hydrogen.html</v>
      </c>
    </row>
    <row r="1315" spans="1:18" s="345" customFormat="1" ht="20" customHeight="1">
      <c r="A1315" s="354" t="str">
        <f>IF(ISBLANK(INDEX('Policy Characteristics'!A:A,MATCH($C1315,'Policy Characteristics'!$C:$C,0))),"",INDEX('Policy Characteristics'!A:A,MATCH($C1315,'Policy Characteristics'!$C:$C,0)))</f>
        <v>Industry</v>
      </c>
      <c r="B1315" s="366" t="str">
        <f>IF(ISBLANK(INDEX('Policy Characteristics'!B:B,MATCH($C1315,'Policy Characteristics'!$C:$C,0))),"",INDEX('Policy Characteristics'!B:B,MATCH($C1315,'Policy Characteristics'!$C:$C,0)))</f>
        <v>Hydrogen Combustion</v>
      </c>
      <c r="C1315" s="354" t="str">
        <f t="shared" si="48"/>
        <v>Fraction of Eligible Industrial Energy Use Shifted to Hydrogen</v>
      </c>
      <c r="D1315" s="348" t="s">
        <v>828</v>
      </c>
      <c r="E1315" t="s">
        <v>838</v>
      </c>
      <c r="F1315" t="s">
        <v>829</v>
      </c>
      <c r="G1315" s="253" t="s">
        <v>839</v>
      </c>
      <c r="H1315" s="18">
        <v>2210</v>
      </c>
      <c r="I1315" s="367" t="s">
        <v>680</v>
      </c>
      <c r="J1315" s="368" t="str">
        <f>IF(ISBLANK(INDEX('Policy Characteristics'!D:D,MATCH($C1315,'Policy Characteristics'!$C:$C,0))),"",INDEX('Policy Characteristics'!D:D,MATCH($C1315,'Policy Characteristics'!$C:$C,0)))</f>
        <v>Hydrogen Combustion</v>
      </c>
      <c r="K1315" s="354" t="str">
        <f>IF(ISBLANK(INDEX('Policy Characteristics'!E:E,MATCH($C1315,'Policy Characteristics'!$C:$C,0))),"",INDEX('Policy Characteristics'!E:E,MATCH($C1315,'Policy Characteristics'!$C:$C,0)))</f>
        <v>indst shift to hydrogen</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1</v>
      </c>
      <c r="N1315" s="222">
        <f>IF(ISBLANK(INDEX('Policy Characteristics'!H:H,MATCH($C1315,'Policy Characteristics'!$C:$C,0))),"",INDEX('Policy Characteristics'!H:H,MATCH($C1315,'Policy Characteristics'!$C:$C,0)))</f>
        <v>0.01</v>
      </c>
      <c r="O1315" s="354" t="str">
        <f>IF(ISBLANK(INDEX('Policy Characteristics'!I:I,MATCH($C1315,'Policy Characteristics'!$C:$C,0))),"",INDEX('Policy Characteristics'!I:I,MATCH($C1315,'Policy Characteristics'!$C:$C,0)))</f>
        <v>% of fuel shifted</v>
      </c>
      <c r="P1315" s="354" t="str">
        <f>IF(ISBLANK(INDEX('Policy Characteristics'!J:J,MATCH($C1315,'Policy Characteristics'!$C:$C,0))),"",INDEX('Policy Characteristics'!J:J,MATCH($C1315,'Policy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5" s="354" t="str">
        <f>IF(ISBLANK(INDEX('Policy Characteristics'!K:K,MATCH($C1315,'Policy Characteristics'!$C:$C,0))),"",INDEX('Policy Characteristics'!K:K,MATCH($C1315,'Policy Characteristics'!$C:$C,0)))</f>
        <v>industry-ag-main.html#fuel-switching</v>
      </c>
      <c r="R1315" s="354" t="str">
        <f>IF(ISBLANK(INDEX('Policy Characteristics'!L:L,MATCH($C1315,'Policy Characteristics'!$C:$C,0))),"",INDEX('Policy Characteristics'!L:L,MATCH($C1315,'Policy Characteristics'!$C:$C,0)))</f>
        <v>industry-elec-and-hydrogen.html</v>
      </c>
    </row>
    <row r="1316" spans="1:18" s="345" customFormat="1" ht="20" customHeight="1">
      <c r="A1316" s="354" t="str">
        <f>IF(ISBLANK(INDEX('Policy Characteristics'!A:A,MATCH($C1316,'Policy Characteristics'!$C:$C,0))),"",INDEX('Policy Characteristics'!A:A,MATCH($C1316,'Policy Characteristics'!$C:$C,0)))</f>
        <v>Industry</v>
      </c>
      <c r="B1316" s="366" t="str">
        <f>IF(ISBLANK(INDEX('Policy Characteristics'!B:B,MATCH($C1316,'Policy Characteristics'!$C:$C,0))),"",INDEX('Policy Characteristics'!B:B,MATCH($C1316,'Policy Characteristics'!$C:$C,0)))</f>
        <v>Hydrogen Combustion</v>
      </c>
      <c r="C1316" s="354" t="str">
        <f t="shared" si="48"/>
        <v>Fraction of Eligible Industrial Energy Use Shifted to Hydrogen</v>
      </c>
      <c r="D1316" s="348" t="s">
        <v>828</v>
      </c>
      <c r="E1316" t="s">
        <v>840</v>
      </c>
      <c r="F1316" t="s">
        <v>829</v>
      </c>
      <c r="G1316" s="253" t="s">
        <v>841</v>
      </c>
      <c r="H1316" s="18">
        <v>2211</v>
      </c>
      <c r="I1316" s="367" t="s">
        <v>680</v>
      </c>
      <c r="J1316" s="368" t="str">
        <f>IF(ISBLANK(INDEX('Policy Characteristics'!D:D,MATCH($C1316,'Policy Characteristics'!$C:$C,0))),"",INDEX('Policy Characteristics'!D:D,MATCH($C1316,'Policy Characteristics'!$C:$C,0)))</f>
        <v>Hydrogen Combustion</v>
      </c>
      <c r="K1316" s="354" t="str">
        <f>IF(ISBLANK(INDEX('Policy Characteristics'!E:E,MATCH($C1316,'Policy Characteristics'!$C:$C,0))),"",INDEX('Policy Characteristics'!E:E,MATCH($C1316,'Policy Characteristics'!$C:$C,0)))</f>
        <v>indst shift to hydrogen</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1</v>
      </c>
      <c r="N1316" s="222">
        <f>IF(ISBLANK(INDEX('Policy Characteristics'!H:H,MATCH($C1316,'Policy Characteristics'!$C:$C,0))),"",INDEX('Policy Characteristics'!H:H,MATCH($C1316,'Policy Characteristics'!$C:$C,0)))</f>
        <v>0.01</v>
      </c>
      <c r="O1316" s="354" t="str">
        <f>IF(ISBLANK(INDEX('Policy Characteristics'!I:I,MATCH($C1316,'Policy Characteristics'!$C:$C,0))),"",INDEX('Policy Characteristics'!I:I,MATCH($C1316,'Policy Characteristics'!$C:$C,0)))</f>
        <v>% of fuel shifted</v>
      </c>
      <c r="P1316" s="354" t="str">
        <f>IF(ISBLANK(INDEX('Policy Characteristics'!J:J,MATCH($C1316,'Policy Characteristics'!$C:$C,0))),"",INDEX('Policy Characteristics'!J:J,MATCH($C1316,'Policy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6" s="354" t="str">
        <f>IF(ISBLANK(INDEX('Policy Characteristics'!K:K,MATCH($C1316,'Policy Characteristics'!$C:$C,0))),"",INDEX('Policy Characteristics'!K:K,MATCH($C1316,'Policy Characteristics'!$C:$C,0)))</f>
        <v>industry-ag-main.html#fuel-switching</v>
      </c>
      <c r="R1316" s="354" t="str">
        <f>IF(ISBLANK(INDEX('Policy Characteristics'!L:L,MATCH($C1316,'Policy Characteristics'!$C:$C,0))),"",INDEX('Policy Characteristics'!L:L,MATCH($C1316,'Policy Characteristics'!$C:$C,0)))</f>
        <v>industry-elec-and-hydrogen.html</v>
      </c>
    </row>
    <row r="1317" spans="1:18" s="345" customFormat="1" ht="20" customHeight="1">
      <c r="A1317" s="354" t="str">
        <f>IF(ISBLANK(INDEX('Policy Characteristics'!A:A,MATCH($C1317,'Policy Characteristics'!$C:$C,0))),"",INDEX('Policy Characteristics'!A:A,MATCH($C1317,'Policy Characteristics'!$C:$C,0)))</f>
        <v>Industry</v>
      </c>
      <c r="B1317" s="366" t="str">
        <f>IF(ISBLANK(INDEX('Policy Characteristics'!B:B,MATCH($C1317,'Policy Characteristics'!$C:$C,0))),"",INDEX('Policy Characteristics'!B:B,MATCH($C1317,'Policy Characteristics'!$C:$C,0)))</f>
        <v>Hydrogen Combustion</v>
      </c>
      <c r="C1317" s="354" t="str">
        <f t="shared" si="48"/>
        <v>Fraction of Eligible Industrial Energy Use Shifted to Hydrogen</v>
      </c>
      <c r="D1317" s="348" t="s">
        <v>828</v>
      </c>
      <c r="E1317" t="s">
        <v>842</v>
      </c>
      <c r="F1317" t="s">
        <v>829</v>
      </c>
      <c r="G1317" s="253" t="s">
        <v>843</v>
      </c>
      <c r="H1317" s="18">
        <v>2212</v>
      </c>
      <c r="I1317" s="367" t="s">
        <v>680</v>
      </c>
      <c r="J1317" s="368" t="str">
        <f>IF(ISBLANK(INDEX('Policy Characteristics'!D:D,MATCH($C1317,'Policy Characteristics'!$C:$C,0))),"",INDEX('Policy Characteristics'!D:D,MATCH($C1317,'Policy Characteristics'!$C:$C,0)))</f>
        <v>Hydrogen Combustion</v>
      </c>
      <c r="K1317" s="354" t="str">
        <f>IF(ISBLANK(INDEX('Policy Characteristics'!E:E,MATCH($C1317,'Policy Characteristics'!$C:$C,0))),"",INDEX('Policy Characteristics'!E:E,MATCH($C1317,'Policy Characteristics'!$C:$C,0)))</f>
        <v>indst shift to hydrogen</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1</v>
      </c>
      <c r="N1317" s="222">
        <f>IF(ISBLANK(INDEX('Policy Characteristics'!H:H,MATCH($C1317,'Policy Characteristics'!$C:$C,0))),"",INDEX('Policy Characteristics'!H:H,MATCH($C1317,'Policy Characteristics'!$C:$C,0)))</f>
        <v>0.01</v>
      </c>
      <c r="O1317" s="354" t="str">
        <f>IF(ISBLANK(INDEX('Policy Characteristics'!I:I,MATCH($C1317,'Policy Characteristics'!$C:$C,0))),"",INDEX('Policy Characteristics'!I:I,MATCH($C1317,'Policy Characteristics'!$C:$C,0)))</f>
        <v>% of fuel shifted</v>
      </c>
      <c r="P1317" s="354" t="str">
        <f>IF(ISBLANK(INDEX('Policy Characteristics'!J:J,MATCH($C1317,'Policy Characteristics'!$C:$C,0))),"",INDEX('Policy Characteristics'!J:J,MATCH($C1317,'Policy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7" s="354" t="str">
        <f>IF(ISBLANK(INDEX('Policy Characteristics'!K:K,MATCH($C1317,'Policy Characteristics'!$C:$C,0))),"",INDEX('Policy Characteristics'!K:K,MATCH($C1317,'Policy Characteristics'!$C:$C,0)))</f>
        <v>industry-ag-main.html#fuel-switching</v>
      </c>
      <c r="R1317" s="354" t="str">
        <f>IF(ISBLANK(INDEX('Policy Characteristics'!L:L,MATCH($C1317,'Policy Characteristics'!$C:$C,0))),"",INDEX('Policy Characteristics'!L:L,MATCH($C1317,'Policy Characteristics'!$C:$C,0)))</f>
        <v>industry-elec-and-hydrogen.html</v>
      </c>
    </row>
    <row r="1318" spans="1:18" s="345" customFormat="1" ht="20" customHeight="1">
      <c r="A1318" s="354" t="str">
        <f>IF(ISBLANK(INDEX('Policy Characteristics'!A:A,MATCH($C1318,'Policy Characteristics'!$C:$C,0))),"",INDEX('Policy Characteristics'!A:A,MATCH($C1318,'Policy Characteristics'!$C:$C,0)))</f>
        <v>Industry</v>
      </c>
      <c r="B1318" s="366" t="str">
        <f>IF(ISBLANK(INDEX('Policy Characteristics'!B:B,MATCH($C1318,'Policy Characteristics'!$C:$C,0))),"",INDEX('Policy Characteristics'!B:B,MATCH($C1318,'Policy Characteristics'!$C:$C,0)))</f>
        <v>Hydrogen Combustion</v>
      </c>
      <c r="C1318" s="354" t="str">
        <f t="shared" si="48"/>
        <v>Fraction of Eligible Industrial Energy Use Shifted to Hydrogen</v>
      </c>
      <c r="D1318" s="348" t="s">
        <v>828</v>
      </c>
      <c r="E1318" t="s">
        <v>844</v>
      </c>
      <c r="F1318" t="s">
        <v>829</v>
      </c>
      <c r="G1318" s="253" t="s">
        <v>845</v>
      </c>
      <c r="H1318" s="18">
        <v>2213</v>
      </c>
      <c r="I1318" s="367" t="s">
        <v>680</v>
      </c>
      <c r="J1318" s="368" t="str">
        <f>IF(ISBLANK(INDEX('Policy Characteristics'!D:D,MATCH($C1318,'Policy Characteristics'!$C:$C,0))),"",INDEX('Policy Characteristics'!D:D,MATCH($C1318,'Policy Characteristics'!$C:$C,0)))</f>
        <v>Hydrogen Combustion</v>
      </c>
      <c r="K1318" s="354" t="str">
        <f>IF(ISBLANK(INDEX('Policy Characteristics'!E:E,MATCH($C1318,'Policy Characteristics'!$C:$C,0))),"",INDEX('Policy Characteristics'!E:E,MATCH($C1318,'Policy Characteristics'!$C:$C,0)))</f>
        <v>indst shift to hydrogen</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1</v>
      </c>
      <c r="N1318" s="222">
        <f>IF(ISBLANK(INDEX('Policy Characteristics'!H:H,MATCH($C1318,'Policy Characteristics'!$C:$C,0))),"",INDEX('Policy Characteristics'!H:H,MATCH($C1318,'Policy Characteristics'!$C:$C,0)))</f>
        <v>0.01</v>
      </c>
      <c r="O1318" s="354" t="str">
        <f>IF(ISBLANK(INDEX('Policy Characteristics'!I:I,MATCH($C1318,'Policy Characteristics'!$C:$C,0))),"",INDEX('Policy Characteristics'!I:I,MATCH($C1318,'Policy Characteristics'!$C:$C,0)))</f>
        <v>% of fuel shifted</v>
      </c>
      <c r="P1318" s="354" t="str">
        <f>IF(ISBLANK(INDEX('Policy Characteristics'!J:J,MATCH($C1318,'Policy Characteristics'!$C:$C,0))),"",INDEX('Policy Characteristics'!J:J,MATCH($C1318,'Policy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8" s="354" t="str">
        <f>IF(ISBLANK(INDEX('Policy Characteristics'!K:K,MATCH($C1318,'Policy Characteristics'!$C:$C,0))),"",INDEX('Policy Characteristics'!K:K,MATCH($C1318,'Policy Characteristics'!$C:$C,0)))</f>
        <v>industry-ag-main.html#fuel-switching</v>
      </c>
      <c r="R1318" s="354" t="str">
        <f>IF(ISBLANK(INDEX('Policy Characteristics'!L:L,MATCH($C1318,'Policy Characteristics'!$C:$C,0))),"",INDEX('Policy Characteristics'!L:L,MATCH($C1318,'Policy Characteristics'!$C:$C,0)))</f>
        <v>industry-elec-and-hydrogen.html</v>
      </c>
    </row>
    <row r="1319" spans="1:18" s="345" customFormat="1" ht="20" customHeight="1">
      <c r="A1319" s="354" t="str">
        <f>IF(ISBLANK(INDEX('Policy Characteristics'!A:A,MATCH($C1319,'Policy Characteristics'!$C:$C,0))),"",INDEX('Policy Characteristics'!A:A,MATCH($C1319,'Policy Characteristics'!$C:$C,0)))</f>
        <v>Industry</v>
      </c>
      <c r="B1319" s="366" t="str">
        <f>IF(ISBLANK(INDEX('Policy Characteristics'!B:B,MATCH($C1319,'Policy Characteristics'!$C:$C,0))),"",INDEX('Policy Characteristics'!B:B,MATCH($C1319,'Policy Characteristics'!$C:$C,0)))</f>
        <v>Hydrogen Combustion</v>
      </c>
      <c r="C1319" s="354" t="str">
        <f t="shared" si="48"/>
        <v>Fraction of Eligible Industrial Energy Use Shifted to Hydrogen</v>
      </c>
      <c r="D1319" s="348" t="s">
        <v>828</v>
      </c>
      <c r="E1319" t="s">
        <v>846</v>
      </c>
      <c r="F1319" t="s">
        <v>829</v>
      </c>
      <c r="G1319" s="253" t="s">
        <v>847</v>
      </c>
      <c r="H1319" s="18">
        <v>2214</v>
      </c>
      <c r="I1319" s="367" t="s">
        <v>680</v>
      </c>
      <c r="J1319" s="368" t="str">
        <f>IF(ISBLANK(INDEX('Policy Characteristics'!D:D,MATCH($C1319,'Policy Characteristics'!$C:$C,0))),"",INDEX('Policy Characteristics'!D:D,MATCH($C1319,'Policy Characteristics'!$C:$C,0)))</f>
        <v>Hydrogen Combustion</v>
      </c>
      <c r="K1319" s="354" t="str">
        <f>IF(ISBLANK(INDEX('Policy Characteristics'!E:E,MATCH($C1319,'Policy Characteristics'!$C:$C,0))),"",INDEX('Policy Characteristics'!E:E,MATCH($C1319,'Policy Characteristics'!$C:$C,0)))</f>
        <v>indst shift to hydrogen</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1</v>
      </c>
      <c r="N1319" s="222">
        <f>IF(ISBLANK(INDEX('Policy Characteristics'!H:H,MATCH($C1319,'Policy Characteristics'!$C:$C,0))),"",INDEX('Policy Characteristics'!H:H,MATCH($C1319,'Policy Characteristics'!$C:$C,0)))</f>
        <v>0.01</v>
      </c>
      <c r="O1319" s="354" t="str">
        <f>IF(ISBLANK(INDEX('Policy Characteristics'!I:I,MATCH($C1319,'Policy Characteristics'!$C:$C,0))),"",INDEX('Policy Characteristics'!I:I,MATCH($C1319,'Policy Characteristics'!$C:$C,0)))</f>
        <v>% of fuel shifted</v>
      </c>
      <c r="P1319" s="354" t="str">
        <f>IF(ISBLANK(INDEX('Policy Characteristics'!J:J,MATCH($C1319,'Policy Characteristics'!$C:$C,0))),"",INDEX('Policy Characteristics'!J:J,MATCH($C1319,'Policy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9" s="354" t="str">
        <f>IF(ISBLANK(INDEX('Policy Characteristics'!K:K,MATCH($C1319,'Policy Characteristics'!$C:$C,0))),"",INDEX('Policy Characteristics'!K:K,MATCH($C1319,'Policy Characteristics'!$C:$C,0)))</f>
        <v>industry-ag-main.html#fuel-switching</v>
      </c>
      <c r="R1319" s="354" t="str">
        <f>IF(ISBLANK(INDEX('Policy Characteristics'!L:L,MATCH($C1319,'Policy Characteristics'!$C:$C,0))),"",INDEX('Policy Characteristics'!L:L,MATCH($C1319,'Policy Characteristics'!$C:$C,0)))</f>
        <v>industry-elec-and-hydrogen.html</v>
      </c>
    </row>
    <row r="1320" spans="1:18" s="345" customFormat="1" ht="20" customHeight="1">
      <c r="A1320" s="354" t="str">
        <f>IF(ISBLANK(INDEX('Policy Characteristics'!A:A,MATCH($C1320,'Policy Characteristics'!$C:$C,0))),"",INDEX('Policy Characteristics'!A:A,MATCH($C1320,'Policy Characteristics'!$C:$C,0)))</f>
        <v>Industry</v>
      </c>
      <c r="B1320" s="366" t="str">
        <f>IF(ISBLANK(INDEX('Policy Characteristics'!B:B,MATCH($C1320,'Policy Characteristics'!$C:$C,0))),"",INDEX('Policy Characteristics'!B:B,MATCH($C1320,'Policy Characteristics'!$C:$C,0)))</f>
        <v>Hydrogen Combustion</v>
      </c>
      <c r="C1320" s="354" t="str">
        <f t="shared" si="48"/>
        <v>Fraction of Eligible Industrial Energy Use Shifted to Hydrogen</v>
      </c>
      <c r="D1320" s="348" t="s">
        <v>828</v>
      </c>
      <c r="E1320" t="s">
        <v>848</v>
      </c>
      <c r="F1320" t="s">
        <v>829</v>
      </c>
      <c r="G1320" s="253" t="s">
        <v>849</v>
      </c>
      <c r="H1320" s="18">
        <v>2215</v>
      </c>
      <c r="I1320" s="367" t="s">
        <v>670</v>
      </c>
      <c r="J1320" s="368" t="str">
        <f>IF(ISBLANK(INDEX('Policy Characteristics'!D:D,MATCH($C1320,'Policy Characteristics'!$C:$C,0))),"",INDEX('Policy Characteristics'!D:D,MATCH($C1320,'Policy Characteristics'!$C:$C,0)))</f>
        <v>Hydrogen Combustion</v>
      </c>
      <c r="K1320" s="354" t="str">
        <f>IF(ISBLANK(INDEX('Policy Characteristics'!E:E,MATCH($C1320,'Policy Characteristics'!$C:$C,0))),"",INDEX('Policy Characteristics'!E:E,MATCH($C1320,'Policy Characteristics'!$C:$C,0)))</f>
        <v>indst shift to hydrogen</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1</v>
      </c>
      <c r="N1320" s="222">
        <f>IF(ISBLANK(INDEX('Policy Characteristics'!H:H,MATCH($C1320,'Policy Characteristics'!$C:$C,0))),"",INDEX('Policy Characteristics'!H:H,MATCH($C1320,'Policy Characteristics'!$C:$C,0)))</f>
        <v>0.01</v>
      </c>
      <c r="O1320" s="354" t="str">
        <f>IF(ISBLANK(INDEX('Policy Characteristics'!I:I,MATCH($C1320,'Policy Characteristics'!$C:$C,0))),"",INDEX('Policy Characteristics'!I:I,MATCH($C1320,'Policy Characteristics'!$C:$C,0)))</f>
        <v>% of fuel shifted</v>
      </c>
      <c r="P1320" s="354" t="str">
        <f>IF(ISBLANK(INDEX('Policy Characteristics'!J:J,MATCH($C1320,'Policy Characteristics'!$C:$C,0))),"",INDEX('Policy Characteristics'!J:J,MATCH($C1320,'Policy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0" s="354" t="str">
        <f>IF(ISBLANK(INDEX('Policy Characteristics'!K:K,MATCH($C1320,'Policy Characteristics'!$C:$C,0))),"",INDEX('Policy Characteristics'!K:K,MATCH($C1320,'Policy Characteristics'!$C:$C,0)))</f>
        <v>industry-ag-main.html#fuel-switching</v>
      </c>
      <c r="R1320" s="354" t="str">
        <f>IF(ISBLANK(INDEX('Policy Characteristics'!L:L,MATCH($C1320,'Policy Characteristics'!$C:$C,0))),"",INDEX('Policy Characteristics'!L:L,MATCH($C1320,'Policy Characteristics'!$C:$C,0)))</f>
        <v>industry-elec-and-hydrogen.html</v>
      </c>
    </row>
    <row r="1321" spans="1:18" s="345" customFormat="1" ht="20" customHeight="1">
      <c r="A1321" s="354" t="str">
        <f>IF(ISBLANK(INDEX('Policy Characteristics'!A:A,MATCH($C1321,'Policy Characteristics'!$C:$C,0))),"",INDEX('Policy Characteristics'!A:A,MATCH($C1321,'Policy Characteristics'!$C:$C,0)))</f>
        <v>Industry</v>
      </c>
      <c r="B1321" s="366" t="str">
        <f>IF(ISBLANK(INDEX('Policy Characteristics'!B:B,MATCH($C1321,'Policy Characteristics'!$C:$C,0))),"",INDEX('Policy Characteristics'!B:B,MATCH($C1321,'Policy Characteristics'!$C:$C,0)))</f>
        <v>Hydrogen Combustion</v>
      </c>
      <c r="C1321" s="354" t="str">
        <f t="shared" si="48"/>
        <v>Fraction of Eligible Industrial Energy Use Shifted to Hydrogen</v>
      </c>
      <c r="D1321" s="348" t="s">
        <v>828</v>
      </c>
      <c r="E1321" t="s">
        <v>850</v>
      </c>
      <c r="F1321" t="s">
        <v>829</v>
      </c>
      <c r="G1321" s="253" t="s">
        <v>851</v>
      </c>
      <c r="H1321" s="18">
        <v>2216</v>
      </c>
      <c r="I1321" s="367" t="s">
        <v>680</v>
      </c>
      <c r="J1321" s="368" t="str">
        <f>IF(ISBLANK(INDEX('Policy Characteristics'!D:D,MATCH($C1321,'Policy Characteristics'!$C:$C,0))),"",INDEX('Policy Characteristics'!D:D,MATCH($C1321,'Policy Characteristics'!$C:$C,0)))</f>
        <v>Hydrogen Combustion</v>
      </c>
      <c r="K1321" s="354" t="str">
        <f>IF(ISBLANK(INDEX('Policy Characteristics'!E:E,MATCH($C1321,'Policy Characteristics'!$C:$C,0))),"",INDEX('Policy Characteristics'!E:E,MATCH($C1321,'Policy Characteristics'!$C:$C,0)))</f>
        <v>indst shift to hydrogen</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1</v>
      </c>
      <c r="N1321" s="222">
        <f>IF(ISBLANK(INDEX('Policy Characteristics'!H:H,MATCH($C1321,'Policy Characteristics'!$C:$C,0))),"",INDEX('Policy Characteristics'!H:H,MATCH($C1321,'Policy Characteristics'!$C:$C,0)))</f>
        <v>0.01</v>
      </c>
      <c r="O1321" s="354" t="str">
        <f>IF(ISBLANK(INDEX('Policy Characteristics'!I:I,MATCH($C1321,'Policy Characteristics'!$C:$C,0))),"",INDEX('Policy Characteristics'!I:I,MATCH($C1321,'Policy Characteristics'!$C:$C,0)))</f>
        <v>% of fuel shifted</v>
      </c>
      <c r="P1321" s="354" t="str">
        <f>IF(ISBLANK(INDEX('Policy Characteristics'!J:J,MATCH($C1321,'Policy Characteristics'!$C:$C,0))),"",INDEX('Policy Characteristics'!J:J,MATCH($C1321,'Policy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1" s="354" t="str">
        <f>IF(ISBLANK(INDEX('Policy Characteristics'!K:K,MATCH($C1321,'Policy Characteristics'!$C:$C,0))),"",INDEX('Policy Characteristics'!K:K,MATCH($C1321,'Policy Characteristics'!$C:$C,0)))</f>
        <v>industry-ag-main.html#fuel-switching</v>
      </c>
      <c r="R1321" s="354" t="str">
        <f>IF(ISBLANK(INDEX('Policy Characteristics'!L:L,MATCH($C1321,'Policy Characteristics'!$C:$C,0))),"",INDEX('Policy Characteristics'!L:L,MATCH($C1321,'Policy Characteristics'!$C:$C,0)))</f>
        <v>industry-elec-and-hydrogen.html</v>
      </c>
    </row>
    <row r="1322" spans="1:18" s="345" customFormat="1" ht="20" customHeight="1">
      <c r="A1322" s="354" t="str">
        <f>IF(ISBLANK(INDEX('Policy Characteristics'!A:A,MATCH($C1322,'Policy Characteristics'!$C:$C,0))),"",INDEX('Policy Characteristics'!A:A,MATCH($C1322,'Policy Characteristics'!$C:$C,0)))</f>
        <v>Industry</v>
      </c>
      <c r="B1322" s="366" t="str">
        <f>IF(ISBLANK(INDEX('Policy Characteristics'!B:B,MATCH($C1322,'Policy Characteristics'!$C:$C,0))),"",INDEX('Policy Characteristics'!B:B,MATCH($C1322,'Policy Characteristics'!$C:$C,0)))</f>
        <v>Hydrogen Combustion</v>
      </c>
      <c r="C1322" s="354" t="str">
        <f t="shared" si="48"/>
        <v>Fraction of Eligible Industrial Energy Use Shifted to Hydrogen</v>
      </c>
      <c r="D1322" s="348" t="s">
        <v>828</v>
      </c>
      <c r="E1322" t="s">
        <v>852</v>
      </c>
      <c r="F1322" t="s">
        <v>829</v>
      </c>
      <c r="G1322" s="253" t="s">
        <v>852</v>
      </c>
      <c r="H1322" s="18">
        <v>2217</v>
      </c>
      <c r="I1322" s="367" t="s">
        <v>680</v>
      </c>
      <c r="J1322" s="368" t="str">
        <f>IF(ISBLANK(INDEX('Policy Characteristics'!D:D,MATCH($C1322,'Policy Characteristics'!$C:$C,0))),"",INDEX('Policy Characteristics'!D:D,MATCH($C1322,'Policy Characteristics'!$C:$C,0)))</f>
        <v>Hydrogen Combustion</v>
      </c>
      <c r="K1322" s="354" t="str">
        <f>IF(ISBLANK(INDEX('Policy Characteristics'!E:E,MATCH($C1322,'Policy Characteristics'!$C:$C,0))),"",INDEX('Policy Characteristics'!E:E,MATCH($C1322,'Policy Characteristics'!$C:$C,0)))</f>
        <v>indst shift to hydrogen</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1</v>
      </c>
      <c r="N1322" s="222">
        <f>IF(ISBLANK(INDEX('Policy Characteristics'!H:H,MATCH($C1322,'Policy Characteristics'!$C:$C,0))),"",INDEX('Policy Characteristics'!H:H,MATCH($C1322,'Policy Characteristics'!$C:$C,0)))</f>
        <v>0.01</v>
      </c>
      <c r="O1322" s="354" t="str">
        <f>IF(ISBLANK(INDEX('Policy Characteristics'!I:I,MATCH($C1322,'Policy Characteristics'!$C:$C,0))),"",INDEX('Policy Characteristics'!I:I,MATCH($C1322,'Policy Characteristics'!$C:$C,0)))</f>
        <v>% of fuel shifted</v>
      </c>
      <c r="P1322" s="354" t="str">
        <f>IF(ISBLANK(INDEX('Policy Characteristics'!J:J,MATCH($C1322,'Policy Characteristics'!$C:$C,0))),"",INDEX('Policy Characteristics'!J:J,MATCH($C1322,'Policy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2" s="354" t="str">
        <f>IF(ISBLANK(INDEX('Policy Characteristics'!K:K,MATCH($C1322,'Policy Characteristics'!$C:$C,0))),"",INDEX('Policy Characteristics'!K:K,MATCH($C1322,'Policy Characteristics'!$C:$C,0)))</f>
        <v>industry-ag-main.html#fuel-switching</v>
      </c>
      <c r="R1322" s="354" t="str">
        <f>IF(ISBLANK(INDEX('Policy Characteristics'!L:L,MATCH($C1322,'Policy Characteristics'!$C:$C,0))),"",INDEX('Policy Characteristics'!L:L,MATCH($C1322,'Policy Characteristics'!$C:$C,0)))</f>
        <v>industry-elec-and-hydrogen.html</v>
      </c>
    </row>
    <row r="1323" spans="1:18" s="345" customFormat="1" ht="20" customHeight="1">
      <c r="A1323" s="354" t="str">
        <f>IF(ISBLANK(INDEX('Policy Characteristics'!A:A,MATCH($C1323,'Policy Characteristics'!$C:$C,0))),"",INDEX('Policy Characteristics'!A:A,MATCH($C1323,'Policy Characteristics'!$C:$C,0)))</f>
        <v>Industry</v>
      </c>
      <c r="B1323" s="366" t="str">
        <f>IF(ISBLANK(INDEX('Policy Characteristics'!B:B,MATCH($C1323,'Policy Characteristics'!$C:$C,0))),"",INDEX('Policy Characteristics'!B:B,MATCH($C1323,'Policy Characteristics'!$C:$C,0)))</f>
        <v>Hydrogen Combustion</v>
      </c>
      <c r="C1323" s="354" t="str">
        <f t="shared" si="48"/>
        <v>Fraction of Eligible Industrial Energy Use Shifted to Hydrogen</v>
      </c>
      <c r="D1323" s="348" t="s">
        <v>830</v>
      </c>
      <c r="E1323" t="s">
        <v>838</v>
      </c>
      <c r="F1323" t="s">
        <v>831</v>
      </c>
      <c r="G1323" s="253" t="s">
        <v>839</v>
      </c>
      <c r="H1323" s="18">
        <v>2218</v>
      </c>
      <c r="I1323" s="367" t="s">
        <v>670</v>
      </c>
      <c r="J1323" s="368" t="str">
        <f>IF(ISBLANK(INDEX('Policy Characteristics'!D:D,MATCH($C1323,'Policy Characteristics'!$C:$C,0))),"",INDEX('Policy Characteristics'!D:D,MATCH($C1323,'Policy Characteristics'!$C:$C,0)))</f>
        <v>Hydrogen Combustion</v>
      </c>
      <c r="K1323" s="354" t="str">
        <f>IF(ISBLANK(INDEX('Policy Characteristics'!E:E,MATCH($C1323,'Policy Characteristics'!$C:$C,0))),"",INDEX('Policy Characteristics'!E:E,MATCH($C1323,'Policy Characteristics'!$C:$C,0)))</f>
        <v>indst shift to hydrogen</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1</v>
      </c>
      <c r="N1323" s="222">
        <f>IF(ISBLANK(INDEX('Policy Characteristics'!H:H,MATCH($C1323,'Policy Characteristics'!$C:$C,0))),"",INDEX('Policy Characteristics'!H:H,MATCH($C1323,'Policy Characteristics'!$C:$C,0)))</f>
        <v>0.01</v>
      </c>
      <c r="O1323" s="354" t="str">
        <f>IF(ISBLANK(INDEX('Policy Characteristics'!I:I,MATCH($C1323,'Policy Characteristics'!$C:$C,0))),"",INDEX('Policy Characteristics'!I:I,MATCH($C1323,'Policy Characteristics'!$C:$C,0)))</f>
        <v>% of fuel shifted</v>
      </c>
      <c r="P1323" s="354" t="str">
        <f>IF(ISBLANK(INDEX('Policy Characteristics'!J:J,MATCH($C1323,'Policy Characteristics'!$C:$C,0))),"",INDEX('Policy Characteristics'!J:J,MATCH($C1323,'Policy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3" s="354" t="str">
        <f>IF(ISBLANK(INDEX('Policy Characteristics'!K:K,MATCH($C1323,'Policy Characteristics'!$C:$C,0))),"",INDEX('Policy Characteristics'!K:K,MATCH($C1323,'Policy Characteristics'!$C:$C,0)))</f>
        <v>industry-ag-main.html#fuel-switching</v>
      </c>
      <c r="R1323" s="354" t="str">
        <f>IF(ISBLANK(INDEX('Policy Characteristics'!L:L,MATCH($C1323,'Policy Characteristics'!$C:$C,0))),"",INDEX('Policy Characteristics'!L:L,MATCH($C1323,'Policy Characteristics'!$C:$C,0)))</f>
        <v>industry-elec-and-hydrogen.html</v>
      </c>
    </row>
    <row r="1324" spans="1:18" s="345" customFormat="1" ht="20" customHeight="1">
      <c r="A1324" s="354" t="str">
        <f>IF(ISBLANK(INDEX('Policy Characteristics'!A:A,MATCH($C1324,'Policy Characteristics'!$C:$C,0))),"",INDEX('Policy Characteristics'!A:A,MATCH($C1324,'Policy Characteristics'!$C:$C,0)))</f>
        <v>Industry</v>
      </c>
      <c r="B1324" s="366" t="str">
        <f>IF(ISBLANK(INDEX('Policy Characteristics'!B:B,MATCH($C1324,'Policy Characteristics'!$C:$C,0))),"",INDEX('Policy Characteristics'!B:B,MATCH($C1324,'Policy Characteristics'!$C:$C,0)))</f>
        <v>Hydrogen Combustion</v>
      </c>
      <c r="C1324" s="354" t="str">
        <f t="shared" si="48"/>
        <v>Fraction of Eligible Industrial Energy Use Shifted to Hydrogen</v>
      </c>
      <c r="D1324" s="348" t="s">
        <v>830</v>
      </c>
      <c r="E1324" t="s">
        <v>840</v>
      </c>
      <c r="F1324" t="s">
        <v>831</v>
      </c>
      <c r="G1324" s="253" t="s">
        <v>841</v>
      </c>
      <c r="H1324" s="18">
        <v>2219</v>
      </c>
      <c r="I1324" s="367" t="s">
        <v>680</v>
      </c>
      <c r="J1324" s="368" t="str">
        <f>IF(ISBLANK(INDEX('Policy Characteristics'!D:D,MATCH($C1324,'Policy Characteristics'!$C:$C,0))),"",INDEX('Policy Characteristics'!D:D,MATCH($C1324,'Policy Characteristics'!$C:$C,0)))</f>
        <v>Hydrogen Combustion</v>
      </c>
      <c r="K1324" s="354" t="str">
        <f>IF(ISBLANK(INDEX('Policy Characteristics'!E:E,MATCH($C1324,'Policy Characteristics'!$C:$C,0))),"",INDEX('Policy Characteristics'!E:E,MATCH($C1324,'Policy Characteristics'!$C:$C,0)))</f>
        <v>indst shift to hydrogen</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1</v>
      </c>
      <c r="N1324" s="222">
        <f>IF(ISBLANK(INDEX('Policy Characteristics'!H:H,MATCH($C1324,'Policy Characteristics'!$C:$C,0))),"",INDEX('Policy Characteristics'!H:H,MATCH($C1324,'Policy Characteristics'!$C:$C,0)))</f>
        <v>0.01</v>
      </c>
      <c r="O1324" s="354" t="str">
        <f>IF(ISBLANK(INDEX('Policy Characteristics'!I:I,MATCH($C1324,'Policy Characteristics'!$C:$C,0))),"",INDEX('Policy Characteristics'!I:I,MATCH($C1324,'Policy Characteristics'!$C:$C,0)))</f>
        <v>% of fuel shifted</v>
      </c>
      <c r="P1324" s="354" t="str">
        <f>IF(ISBLANK(INDEX('Policy Characteristics'!J:J,MATCH($C1324,'Policy Characteristics'!$C:$C,0))),"",INDEX('Policy Characteristics'!J:J,MATCH($C1324,'Policy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4" s="354" t="str">
        <f>IF(ISBLANK(INDEX('Policy Characteristics'!K:K,MATCH($C1324,'Policy Characteristics'!$C:$C,0))),"",INDEX('Policy Characteristics'!K:K,MATCH($C1324,'Policy Characteristics'!$C:$C,0)))</f>
        <v>industry-ag-main.html#fuel-switching</v>
      </c>
      <c r="R1324" s="354" t="str">
        <f>IF(ISBLANK(INDEX('Policy Characteristics'!L:L,MATCH($C1324,'Policy Characteristics'!$C:$C,0))),"",INDEX('Policy Characteristics'!L:L,MATCH($C1324,'Policy Characteristics'!$C:$C,0)))</f>
        <v>industry-elec-and-hydrogen.html</v>
      </c>
    </row>
    <row r="1325" spans="1:18" s="345" customFormat="1" ht="20" customHeight="1">
      <c r="A1325" s="354" t="str">
        <f>IF(ISBLANK(INDEX('Policy Characteristics'!A:A,MATCH($C1325,'Policy Characteristics'!$C:$C,0))),"",INDEX('Policy Characteristics'!A:A,MATCH($C1325,'Policy Characteristics'!$C:$C,0)))</f>
        <v>Industry</v>
      </c>
      <c r="B1325" s="366" t="str">
        <f>IF(ISBLANK(INDEX('Policy Characteristics'!B:B,MATCH($C1325,'Policy Characteristics'!$C:$C,0))),"",INDEX('Policy Characteristics'!B:B,MATCH($C1325,'Policy Characteristics'!$C:$C,0)))</f>
        <v>Hydrogen Combustion</v>
      </c>
      <c r="C1325" s="354" t="str">
        <f t="shared" si="48"/>
        <v>Fraction of Eligible Industrial Energy Use Shifted to Hydrogen</v>
      </c>
      <c r="D1325" s="348" t="s">
        <v>830</v>
      </c>
      <c r="E1325" t="s">
        <v>842</v>
      </c>
      <c r="F1325" t="s">
        <v>831</v>
      </c>
      <c r="G1325" s="253" t="s">
        <v>843</v>
      </c>
      <c r="H1325" s="18">
        <v>2220</v>
      </c>
      <c r="I1325" s="367" t="s">
        <v>680</v>
      </c>
      <c r="J1325" s="368" t="str">
        <f>IF(ISBLANK(INDEX('Policy Characteristics'!D:D,MATCH($C1325,'Policy Characteristics'!$C:$C,0))),"",INDEX('Policy Characteristics'!D:D,MATCH($C1325,'Policy Characteristics'!$C:$C,0)))</f>
        <v>Hydrogen Combustion</v>
      </c>
      <c r="K1325" s="354" t="str">
        <f>IF(ISBLANK(INDEX('Policy Characteristics'!E:E,MATCH($C1325,'Policy Characteristics'!$C:$C,0))),"",INDEX('Policy Characteristics'!E:E,MATCH($C1325,'Policy Characteristics'!$C:$C,0)))</f>
        <v>indst shift to hydrogen</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1</v>
      </c>
      <c r="N1325" s="222">
        <f>IF(ISBLANK(INDEX('Policy Characteristics'!H:H,MATCH($C1325,'Policy Characteristics'!$C:$C,0))),"",INDEX('Policy Characteristics'!H:H,MATCH($C1325,'Policy Characteristics'!$C:$C,0)))</f>
        <v>0.01</v>
      </c>
      <c r="O1325" s="354" t="str">
        <f>IF(ISBLANK(INDEX('Policy Characteristics'!I:I,MATCH($C1325,'Policy Characteristics'!$C:$C,0))),"",INDEX('Policy Characteristics'!I:I,MATCH($C1325,'Policy Characteristics'!$C:$C,0)))</f>
        <v>% of fuel shifted</v>
      </c>
      <c r="P1325" s="354" t="str">
        <f>IF(ISBLANK(INDEX('Policy Characteristics'!J:J,MATCH($C1325,'Policy Characteristics'!$C:$C,0))),"",INDEX('Policy Characteristics'!J:J,MATCH($C1325,'Policy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5" s="354" t="str">
        <f>IF(ISBLANK(INDEX('Policy Characteristics'!K:K,MATCH($C1325,'Policy Characteristics'!$C:$C,0))),"",INDEX('Policy Characteristics'!K:K,MATCH($C1325,'Policy Characteristics'!$C:$C,0)))</f>
        <v>industry-ag-main.html#fuel-switching</v>
      </c>
      <c r="R1325" s="354" t="str">
        <f>IF(ISBLANK(INDEX('Policy Characteristics'!L:L,MATCH($C1325,'Policy Characteristics'!$C:$C,0))),"",INDEX('Policy Characteristics'!L:L,MATCH($C1325,'Policy Characteristics'!$C:$C,0)))</f>
        <v>industry-elec-and-hydrogen.html</v>
      </c>
    </row>
    <row r="1326" spans="1:18" s="345" customFormat="1" ht="20" customHeight="1">
      <c r="A1326" s="354" t="str">
        <f>IF(ISBLANK(INDEX('Policy Characteristics'!A:A,MATCH($C1326,'Policy Characteristics'!$C:$C,0))),"",INDEX('Policy Characteristics'!A:A,MATCH($C1326,'Policy Characteristics'!$C:$C,0)))</f>
        <v>Industry</v>
      </c>
      <c r="B1326" s="366" t="str">
        <f>IF(ISBLANK(INDEX('Policy Characteristics'!B:B,MATCH($C1326,'Policy Characteristics'!$C:$C,0))),"",INDEX('Policy Characteristics'!B:B,MATCH($C1326,'Policy Characteristics'!$C:$C,0)))</f>
        <v>Hydrogen Combustion</v>
      </c>
      <c r="C1326" s="354" t="str">
        <f t="shared" si="48"/>
        <v>Fraction of Eligible Industrial Energy Use Shifted to Hydrogen</v>
      </c>
      <c r="D1326" s="348" t="s">
        <v>830</v>
      </c>
      <c r="E1326" t="s">
        <v>844</v>
      </c>
      <c r="F1326" t="s">
        <v>831</v>
      </c>
      <c r="G1326" s="253" t="s">
        <v>845</v>
      </c>
      <c r="H1326" s="18">
        <v>2221</v>
      </c>
      <c r="I1326" s="367" t="s">
        <v>680</v>
      </c>
      <c r="J1326" s="368" t="str">
        <f>IF(ISBLANK(INDEX('Policy Characteristics'!D:D,MATCH($C1326,'Policy Characteristics'!$C:$C,0))),"",INDEX('Policy Characteristics'!D:D,MATCH($C1326,'Policy Characteristics'!$C:$C,0)))</f>
        <v>Hydrogen Combustion</v>
      </c>
      <c r="K1326" s="354" t="str">
        <f>IF(ISBLANK(INDEX('Policy Characteristics'!E:E,MATCH($C1326,'Policy Characteristics'!$C:$C,0))),"",INDEX('Policy Characteristics'!E:E,MATCH($C1326,'Policy Characteristics'!$C:$C,0)))</f>
        <v>indst shift to hydrogen</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1</v>
      </c>
      <c r="N1326" s="222">
        <f>IF(ISBLANK(INDEX('Policy Characteristics'!H:H,MATCH($C1326,'Policy Characteristics'!$C:$C,0))),"",INDEX('Policy Characteristics'!H:H,MATCH($C1326,'Policy Characteristics'!$C:$C,0)))</f>
        <v>0.01</v>
      </c>
      <c r="O1326" s="354" t="str">
        <f>IF(ISBLANK(INDEX('Policy Characteristics'!I:I,MATCH($C1326,'Policy Characteristics'!$C:$C,0))),"",INDEX('Policy Characteristics'!I:I,MATCH($C1326,'Policy Characteristics'!$C:$C,0)))</f>
        <v>% of fuel shifted</v>
      </c>
      <c r="P1326" s="354" t="str">
        <f>IF(ISBLANK(INDEX('Policy Characteristics'!J:J,MATCH($C1326,'Policy Characteristics'!$C:$C,0))),"",INDEX('Policy Characteristics'!J:J,MATCH($C1326,'Policy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6" s="354" t="str">
        <f>IF(ISBLANK(INDEX('Policy Characteristics'!K:K,MATCH($C1326,'Policy Characteristics'!$C:$C,0))),"",INDEX('Policy Characteristics'!K:K,MATCH($C1326,'Policy Characteristics'!$C:$C,0)))</f>
        <v>industry-ag-main.html#fuel-switching</v>
      </c>
      <c r="R1326" s="354" t="str">
        <f>IF(ISBLANK(INDEX('Policy Characteristics'!L:L,MATCH($C1326,'Policy Characteristics'!$C:$C,0))),"",INDEX('Policy Characteristics'!L:L,MATCH($C1326,'Policy Characteristics'!$C:$C,0)))</f>
        <v>industry-elec-and-hydrogen.html</v>
      </c>
    </row>
    <row r="1327" spans="1:18" s="345" customFormat="1" ht="20" customHeight="1">
      <c r="A1327" s="354" t="str">
        <f>IF(ISBLANK(INDEX('Policy Characteristics'!A:A,MATCH($C1327,'Policy Characteristics'!$C:$C,0))),"",INDEX('Policy Characteristics'!A:A,MATCH($C1327,'Policy Characteristics'!$C:$C,0)))</f>
        <v>Industry</v>
      </c>
      <c r="B1327" s="366" t="str">
        <f>IF(ISBLANK(INDEX('Policy Characteristics'!B:B,MATCH($C1327,'Policy Characteristics'!$C:$C,0))),"",INDEX('Policy Characteristics'!B:B,MATCH($C1327,'Policy Characteristics'!$C:$C,0)))</f>
        <v>Hydrogen Combustion</v>
      </c>
      <c r="C1327" s="354" t="str">
        <f t="shared" si="48"/>
        <v>Fraction of Eligible Industrial Energy Use Shifted to Hydrogen</v>
      </c>
      <c r="D1327" s="348" t="s">
        <v>830</v>
      </c>
      <c r="E1327" t="s">
        <v>846</v>
      </c>
      <c r="F1327" t="s">
        <v>831</v>
      </c>
      <c r="G1327" s="253" t="s">
        <v>847</v>
      </c>
      <c r="H1327" s="18">
        <v>2222</v>
      </c>
      <c r="I1327" s="367" t="s">
        <v>680</v>
      </c>
      <c r="J1327" s="368" t="str">
        <f>IF(ISBLANK(INDEX('Policy Characteristics'!D:D,MATCH($C1327,'Policy Characteristics'!$C:$C,0))),"",INDEX('Policy Characteristics'!D:D,MATCH($C1327,'Policy Characteristics'!$C:$C,0)))</f>
        <v>Hydrogen Combustion</v>
      </c>
      <c r="K1327" s="354" t="str">
        <f>IF(ISBLANK(INDEX('Policy Characteristics'!E:E,MATCH($C1327,'Policy Characteristics'!$C:$C,0))),"",INDEX('Policy Characteristics'!E:E,MATCH($C1327,'Policy Characteristics'!$C:$C,0)))</f>
        <v>indst shift to hydrogen</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1</v>
      </c>
      <c r="N1327" s="222">
        <f>IF(ISBLANK(INDEX('Policy Characteristics'!H:H,MATCH($C1327,'Policy Characteristics'!$C:$C,0))),"",INDEX('Policy Characteristics'!H:H,MATCH($C1327,'Policy Characteristics'!$C:$C,0)))</f>
        <v>0.01</v>
      </c>
      <c r="O1327" s="354" t="str">
        <f>IF(ISBLANK(INDEX('Policy Characteristics'!I:I,MATCH($C1327,'Policy Characteristics'!$C:$C,0))),"",INDEX('Policy Characteristics'!I:I,MATCH($C1327,'Policy Characteristics'!$C:$C,0)))</f>
        <v>% of fuel shifted</v>
      </c>
      <c r="P1327" s="354" t="str">
        <f>IF(ISBLANK(INDEX('Policy Characteristics'!J:J,MATCH($C1327,'Policy Characteristics'!$C:$C,0))),"",INDEX('Policy Characteristics'!J:J,MATCH($C1327,'Policy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7" s="354" t="str">
        <f>IF(ISBLANK(INDEX('Policy Characteristics'!K:K,MATCH($C1327,'Policy Characteristics'!$C:$C,0))),"",INDEX('Policy Characteristics'!K:K,MATCH($C1327,'Policy Characteristics'!$C:$C,0)))</f>
        <v>industry-ag-main.html#fuel-switching</v>
      </c>
      <c r="R1327" s="354" t="str">
        <f>IF(ISBLANK(INDEX('Policy Characteristics'!L:L,MATCH($C1327,'Policy Characteristics'!$C:$C,0))),"",INDEX('Policy Characteristics'!L:L,MATCH($C1327,'Policy Characteristics'!$C:$C,0)))</f>
        <v>industry-elec-and-hydrogen.html</v>
      </c>
    </row>
    <row r="1328" spans="1:18" s="345" customFormat="1" ht="20" customHeight="1">
      <c r="A1328" s="354" t="str">
        <f>IF(ISBLANK(INDEX('Policy Characteristics'!A:A,MATCH($C1328,'Policy Characteristics'!$C:$C,0))),"",INDEX('Policy Characteristics'!A:A,MATCH($C1328,'Policy Characteristics'!$C:$C,0)))</f>
        <v>Industry</v>
      </c>
      <c r="B1328" s="366" t="str">
        <f>IF(ISBLANK(INDEX('Policy Characteristics'!B:B,MATCH($C1328,'Policy Characteristics'!$C:$C,0))),"",INDEX('Policy Characteristics'!B:B,MATCH($C1328,'Policy Characteristics'!$C:$C,0)))</f>
        <v>Hydrogen Combustion</v>
      </c>
      <c r="C1328" s="354" t="str">
        <f t="shared" si="48"/>
        <v>Fraction of Eligible Industrial Energy Use Shifted to Hydrogen</v>
      </c>
      <c r="D1328" s="348" t="s">
        <v>830</v>
      </c>
      <c r="E1328" t="s">
        <v>848</v>
      </c>
      <c r="F1328" t="s">
        <v>831</v>
      </c>
      <c r="G1328" s="253" t="s">
        <v>849</v>
      </c>
      <c r="H1328" s="18">
        <v>2223</v>
      </c>
      <c r="I1328" s="367" t="s">
        <v>680</v>
      </c>
      <c r="J1328" s="368" t="str">
        <f>IF(ISBLANK(INDEX('Policy Characteristics'!D:D,MATCH($C1328,'Policy Characteristics'!$C:$C,0))),"",INDEX('Policy Characteristics'!D:D,MATCH($C1328,'Policy Characteristics'!$C:$C,0)))</f>
        <v>Hydrogen Combustion</v>
      </c>
      <c r="K1328" s="354" t="str">
        <f>IF(ISBLANK(INDEX('Policy Characteristics'!E:E,MATCH($C1328,'Policy Characteristics'!$C:$C,0))),"",INDEX('Policy Characteristics'!E:E,MATCH($C1328,'Policy Characteristics'!$C:$C,0)))</f>
        <v>indst shift to hydrogen</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1</v>
      </c>
      <c r="N1328" s="222">
        <f>IF(ISBLANK(INDEX('Policy Characteristics'!H:H,MATCH($C1328,'Policy Characteristics'!$C:$C,0))),"",INDEX('Policy Characteristics'!H:H,MATCH($C1328,'Policy Characteristics'!$C:$C,0)))</f>
        <v>0.01</v>
      </c>
      <c r="O1328" s="354" t="str">
        <f>IF(ISBLANK(INDEX('Policy Characteristics'!I:I,MATCH($C1328,'Policy Characteristics'!$C:$C,0))),"",INDEX('Policy Characteristics'!I:I,MATCH($C1328,'Policy Characteristics'!$C:$C,0)))</f>
        <v>% of fuel shifted</v>
      </c>
      <c r="P1328" s="354" t="str">
        <f>IF(ISBLANK(INDEX('Policy Characteristics'!J:J,MATCH($C1328,'Policy Characteristics'!$C:$C,0))),"",INDEX('Policy Characteristics'!J:J,MATCH($C1328,'Policy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8" s="354" t="str">
        <f>IF(ISBLANK(INDEX('Policy Characteristics'!K:K,MATCH($C1328,'Policy Characteristics'!$C:$C,0))),"",INDEX('Policy Characteristics'!K:K,MATCH($C1328,'Policy Characteristics'!$C:$C,0)))</f>
        <v>industry-ag-main.html#fuel-switching</v>
      </c>
      <c r="R1328" s="354" t="str">
        <f>IF(ISBLANK(INDEX('Policy Characteristics'!L:L,MATCH($C1328,'Policy Characteristics'!$C:$C,0))),"",INDEX('Policy Characteristics'!L:L,MATCH($C1328,'Policy Characteristics'!$C:$C,0)))</f>
        <v>industry-elec-and-hydrogen.html</v>
      </c>
    </row>
    <row r="1329" spans="1:18" s="345" customFormat="1" ht="20" customHeight="1">
      <c r="A1329" s="354" t="str">
        <f>IF(ISBLANK(INDEX('Policy Characteristics'!A:A,MATCH($C1329,'Policy Characteristics'!$C:$C,0))),"",INDEX('Policy Characteristics'!A:A,MATCH($C1329,'Policy Characteristics'!$C:$C,0)))</f>
        <v>Industry</v>
      </c>
      <c r="B1329" s="366" t="str">
        <f>IF(ISBLANK(INDEX('Policy Characteristics'!B:B,MATCH($C1329,'Policy Characteristics'!$C:$C,0))),"",INDEX('Policy Characteristics'!B:B,MATCH($C1329,'Policy Characteristics'!$C:$C,0)))</f>
        <v>Hydrogen Combustion</v>
      </c>
      <c r="C1329" s="354" t="str">
        <f t="shared" si="48"/>
        <v>Fraction of Eligible Industrial Energy Use Shifted to Hydrogen</v>
      </c>
      <c r="D1329" s="348" t="s">
        <v>830</v>
      </c>
      <c r="E1329" t="s">
        <v>850</v>
      </c>
      <c r="F1329" t="s">
        <v>831</v>
      </c>
      <c r="G1329" s="253" t="s">
        <v>851</v>
      </c>
      <c r="H1329" s="18">
        <v>2224</v>
      </c>
      <c r="I1329" s="367" t="s">
        <v>680</v>
      </c>
      <c r="J1329" s="368" t="str">
        <f>IF(ISBLANK(INDEX('Policy Characteristics'!D:D,MATCH($C1329,'Policy Characteristics'!$C:$C,0))),"",INDEX('Policy Characteristics'!D:D,MATCH($C1329,'Policy Characteristics'!$C:$C,0)))</f>
        <v>Hydrogen Combustion</v>
      </c>
      <c r="K1329" s="354" t="str">
        <f>IF(ISBLANK(INDEX('Policy Characteristics'!E:E,MATCH($C1329,'Policy Characteristics'!$C:$C,0))),"",INDEX('Policy Characteristics'!E:E,MATCH($C1329,'Policy Characteristics'!$C:$C,0)))</f>
        <v>indst shift to hydrogen</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1</v>
      </c>
      <c r="N1329" s="222">
        <f>IF(ISBLANK(INDEX('Policy Characteristics'!H:H,MATCH($C1329,'Policy Characteristics'!$C:$C,0))),"",INDEX('Policy Characteristics'!H:H,MATCH($C1329,'Policy Characteristics'!$C:$C,0)))</f>
        <v>0.01</v>
      </c>
      <c r="O1329" s="354" t="str">
        <f>IF(ISBLANK(INDEX('Policy Characteristics'!I:I,MATCH($C1329,'Policy Characteristics'!$C:$C,0))),"",INDEX('Policy Characteristics'!I:I,MATCH($C1329,'Policy Characteristics'!$C:$C,0)))</f>
        <v>% of fuel shifted</v>
      </c>
      <c r="P1329" s="354" t="str">
        <f>IF(ISBLANK(INDEX('Policy Characteristics'!J:J,MATCH($C1329,'Policy Characteristics'!$C:$C,0))),"",INDEX('Policy Characteristics'!J:J,MATCH($C1329,'Policy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29" s="354" t="str">
        <f>IF(ISBLANK(INDEX('Policy Characteristics'!K:K,MATCH($C1329,'Policy Characteristics'!$C:$C,0))),"",INDEX('Policy Characteristics'!K:K,MATCH($C1329,'Policy Characteristics'!$C:$C,0)))</f>
        <v>industry-ag-main.html#fuel-switching</v>
      </c>
      <c r="R1329" s="354" t="str">
        <f>IF(ISBLANK(INDEX('Policy Characteristics'!L:L,MATCH($C1329,'Policy Characteristics'!$C:$C,0))),"",INDEX('Policy Characteristics'!L:L,MATCH($C1329,'Policy Characteristics'!$C:$C,0)))</f>
        <v>industry-elec-and-hydrogen.html</v>
      </c>
    </row>
    <row r="1330" spans="1:18" s="345" customFormat="1" ht="20" customHeight="1">
      <c r="A1330" s="354" t="str">
        <f>IF(ISBLANK(INDEX('Policy Characteristics'!A:A,MATCH($C1330,'Policy Characteristics'!$C:$C,0))),"",INDEX('Policy Characteristics'!A:A,MATCH($C1330,'Policy Characteristics'!$C:$C,0)))</f>
        <v>Industry</v>
      </c>
      <c r="B1330" s="366" t="str">
        <f>IF(ISBLANK(INDEX('Policy Characteristics'!B:B,MATCH($C1330,'Policy Characteristics'!$C:$C,0))),"",INDEX('Policy Characteristics'!B:B,MATCH($C1330,'Policy Characteristics'!$C:$C,0)))</f>
        <v>Hydrogen Combustion</v>
      </c>
      <c r="C1330" s="354" t="str">
        <f t="shared" si="48"/>
        <v>Fraction of Eligible Industrial Energy Use Shifted to Hydrogen</v>
      </c>
      <c r="D1330" s="348" t="s">
        <v>830</v>
      </c>
      <c r="E1330" t="s">
        <v>852</v>
      </c>
      <c r="F1330" t="s">
        <v>831</v>
      </c>
      <c r="G1330" s="253" t="s">
        <v>852</v>
      </c>
      <c r="H1330" s="18">
        <v>2225</v>
      </c>
      <c r="I1330" s="367" t="s">
        <v>680</v>
      </c>
      <c r="J1330" s="368" t="str">
        <f>IF(ISBLANK(INDEX('Policy Characteristics'!D:D,MATCH($C1330,'Policy Characteristics'!$C:$C,0))),"",INDEX('Policy Characteristics'!D:D,MATCH($C1330,'Policy Characteristics'!$C:$C,0)))</f>
        <v>Hydrogen Combustion</v>
      </c>
      <c r="K1330" s="354" t="str">
        <f>IF(ISBLANK(INDEX('Policy Characteristics'!E:E,MATCH($C1330,'Policy Characteristics'!$C:$C,0))),"",INDEX('Policy Characteristics'!E:E,MATCH($C1330,'Policy Characteristics'!$C:$C,0)))</f>
        <v>indst shift to hydrogen</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1</v>
      </c>
      <c r="N1330" s="222">
        <f>IF(ISBLANK(INDEX('Policy Characteristics'!H:H,MATCH($C1330,'Policy Characteristics'!$C:$C,0))),"",INDEX('Policy Characteristics'!H:H,MATCH($C1330,'Policy Characteristics'!$C:$C,0)))</f>
        <v>0.01</v>
      </c>
      <c r="O1330" s="354" t="str">
        <f>IF(ISBLANK(INDEX('Policy Characteristics'!I:I,MATCH($C1330,'Policy Characteristics'!$C:$C,0))),"",INDEX('Policy Characteristics'!I:I,MATCH($C1330,'Policy Characteristics'!$C:$C,0)))</f>
        <v>% of fuel shifted</v>
      </c>
      <c r="P1330" s="354" t="str">
        <f>IF(ISBLANK(INDEX('Policy Characteristics'!J:J,MATCH($C1330,'Policy Characteristics'!$C:$C,0))),"",INDEX('Policy Characteristics'!J:J,MATCH($C1330,'Policy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0" s="354" t="str">
        <f>IF(ISBLANK(INDEX('Policy Characteristics'!K:K,MATCH($C1330,'Policy Characteristics'!$C:$C,0))),"",INDEX('Policy Characteristics'!K:K,MATCH($C1330,'Policy Characteristics'!$C:$C,0)))</f>
        <v>industry-ag-main.html#fuel-switching</v>
      </c>
      <c r="R1330" s="354" t="str">
        <f>IF(ISBLANK(INDEX('Policy Characteristics'!L:L,MATCH($C1330,'Policy Characteristics'!$C:$C,0))),"",INDEX('Policy Characteristics'!L:L,MATCH($C1330,'Policy Characteristics'!$C:$C,0)))</f>
        <v>industry-elec-and-hydrogen.html</v>
      </c>
    </row>
    <row r="1331" spans="1:18" s="345" customFormat="1" ht="20" customHeight="1">
      <c r="A1331" s="354" t="str">
        <f>IF(ISBLANK(INDEX('Policy Characteristics'!A:A,MATCH($C1331,'Policy Characteristics'!$C:$C,0))),"",INDEX('Policy Characteristics'!A:A,MATCH($C1331,'Policy Characteristics'!$C:$C,0)))</f>
        <v>Industry</v>
      </c>
      <c r="B1331" s="366" t="str">
        <f>IF(ISBLANK(INDEX('Policy Characteristics'!B:B,MATCH($C1331,'Policy Characteristics'!$C:$C,0))),"",INDEX('Policy Characteristics'!B:B,MATCH($C1331,'Policy Characteristics'!$C:$C,0)))</f>
        <v>Hydrogen Combustion</v>
      </c>
      <c r="C1331" s="354" t="str">
        <f t="shared" si="48"/>
        <v>Fraction of Eligible Industrial Energy Use Shifted to Hydrogen</v>
      </c>
      <c r="D1331" s="348" t="s">
        <v>832</v>
      </c>
      <c r="E1331" t="s">
        <v>838</v>
      </c>
      <c r="F1331" t="s">
        <v>833</v>
      </c>
      <c r="G1331" s="253" t="s">
        <v>839</v>
      </c>
      <c r="H1331" s="18">
        <v>2226</v>
      </c>
      <c r="I1331" s="367" t="s">
        <v>680</v>
      </c>
      <c r="J1331" s="368" t="str">
        <f>IF(ISBLANK(INDEX('Policy Characteristics'!D:D,MATCH($C1331,'Policy Characteristics'!$C:$C,0))),"",INDEX('Policy Characteristics'!D:D,MATCH($C1331,'Policy Characteristics'!$C:$C,0)))</f>
        <v>Hydrogen Combustion</v>
      </c>
      <c r="K1331" s="354" t="str">
        <f>IF(ISBLANK(INDEX('Policy Characteristics'!E:E,MATCH($C1331,'Policy Characteristics'!$C:$C,0))),"",INDEX('Policy Characteristics'!E:E,MATCH($C1331,'Policy Characteristics'!$C:$C,0)))</f>
        <v>indst shift to hydrogen</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1</v>
      </c>
      <c r="N1331" s="222">
        <f>IF(ISBLANK(INDEX('Policy Characteristics'!H:H,MATCH($C1331,'Policy Characteristics'!$C:$C,0))),"",INDEX('Policy Characteristics'!H:H,MATCH($C1331,'Policy Characteristics'!$C:$C,0)))</f>
        <v>0.01</v>
      </c>
      <c r="O1331" s="354" t="str">
        <f>IF(ISBLANK(INDEX('Policy Characteristics'!I:I,MATCH($C1331,'Policy Characteristics'!$C:$C,0))),"",INDEX('Policy Characteristics'!I:I,MATCH($C1331,'Policy Characteristics'!$C:$C,0)))</f>
        <v>% of fuel shifted</v>
      </c>
      <c r="P1331" s="354" t="str">
        <f>IF(ISBLANK(INDEX('Policy Characteristics'!J:J,MATCH($C1331,'Policy Characteristics'!$C:$C,0))),"",INDEX('Policy Characteristics'!J:J,MATCH($C1331,'Policy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1" s="354" t="str">
        <f>IF(ISBLANK(INDEX('Policy Characteristics'!K:K,MATCH($C1331,'Policy Characteristics'!$C:$C,0))),"",INDEX('Policy Characteristics'!K:K,MATCH($C1331,'Policy Characteristics'!$C:$C,0)))</f>
        <v>industry-ag-main.html#fuel-switching</v>
      </c>
      <c r="R1331" s="354" t="str">
        <f>IF(ISBLANK(INDEX('Policy Characteristics'!L:L,MATCH($C1331,'Policy Characteristics'!$C:$C,0))),"",INDEX('Policy Characteristics'!L:L,MATCH($C1331,'Policy Characteristics'!$C:$C,0)))</f>
        <v>industry-elec-and-hydrogen.html</v>
      </c>
    </row>
    <row r="1332" spans="1:18" s="345" customFormat="1" ht="20" customHeight="1">
      <c r="A1332" s="354" t="str">
        <f>IF(ISBLANK(INDEX('Policy Characteristics'!A:A,MATCH($C1332,'Policy Characteristics'!$C:$C,0))),"",INDEX('Policy Characteristics'!A:A,MATCH($C1332,'Policy Characteristics'!$C:$C,0)))</f>
        <v>Industry</v>
      </c>
      <c r="B1332" s="366" t="str">
        <f>IF(ISBLANK(INDEX('Policy Characteristics'!B:B,MATCH($C1332,'Policy Characteristics'!$C:$C,0))),"",INDEX('Policy Characteristics'!B:B,MATCH($C1332,'Policy Characteristics'!$C:$C,0)))</f>
        <v>Hydrogen Combustion</v>
      </c>
      <c r="C1332" s="354" t="str">
        <f t="shared" si="48"/>
        <v>Fraction of Eligible Industrial Energy Use Shifted to Hydrogen</v>
      </c>
      <c r="D1332" s="348" t="s">
        <v>832</v>
      </c>
      <c r="E1332" t="s">
        <v>840</v>
      </c>
      <c r="F1332" t="s">
        <v>833</v>
      </c>
      <c r="G1332" s="253" t="s">
        <v>841</v>
      </c>
      <c r="H1332" s="18">
        <v>2227</v>
      </c>
      <c r="I1332" s="367" t="s">
        <v>670</v>
      </c>
      <c r="J1332" s="368" t="str">
        <f>IF(ISBLANK(INDEX('Policy Characteristics'!D:D,MATCH($C1332,'Policy Characteristics'!$C:$C,0))),"",INDEX('Policy Characteristics'!D:D,MATCH($C1332,'Policy Characteristics'!$C:$C,0)))</f>
        <v>Hydrogen Combustion</v>
      </c>
      <c r="K1332" s="354" t="str">
        <f>IF(ISBLANK(INDEX('Policy Characteristics'!E:E,MATCH($C1332,'Policy Characteristics'!$C:$C,0))),"",INDEX('Policy Characteristics'!E:E,MATCH($C1332,'Policy Characteristics'!$C:$C,0)))</f>
        <v>indst shift to hydrogen</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1</v>
      </c>
      <c r="N1332" s="222">
        <f>IF(ISBLANK(INDEX('Policy Characteristics'!H:H,MATCH($C1332,'Policy Characteristics'!$C:$C,0))),"",INDEX('Policy Characteristics'!H:H,MATCH($C1332,'Policy Characteristics'!$C:$C,0)))</f>
        <v>0.01</v>
      </c>
      <c r="O1332" s="354" t="str">
        <f>IF(ISBLANK(INDEX('Policy Characteristics'!I:I,MATCH($C1332,'Policy Characteristics'!$C:$C,0))),"",INDEX('Policy Characteristics'!I:I,MATCH($C1332,'Policy Characteristics'!$C:$C,0)))</f>
        <v>% of fuel shifted</v>
      </c>
      <c r="P1332" s="354" t="str">
        <f>IF(ISBLANK(INDEX('Policy Characteristics'!J:J,MATCH($C1332,'Policy Characteristics'!$C:$C,0))),"",INDEX('Policy Characteristics'!J:J,MATCH($C1332,'Policy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2" s="354" t="str">
        <f>IF(ISBLANK(INDEX('Policy Characteristics'!K:K,MATCH($C1332,'Policy Characteristics'!$C:$C,0))),"",INDEX('Policy Characteristics'!K:K,MATCH($C1332,'Policy Characteristics'!$C:$C,0)))</f>
        <v>industry-ag-main.html#fuel-switching</v>
      </c>
      <c r="R1332" s="354" t="str">
        <f>IF(ISBLANK(INDEX('Policy Characteristics'!L:L,MATCH($C1332,'Policy Characteristics'!$C:$C,0))),"",INDEX('Policy Characteristics'!L:L,MATCH($C1332,'Policy Characteristics'!$C:$C,0)))</f>
        <v>industry-elec-and-hydrogen.html</v>
      </c>
    </row>
    <row r="1333" spans="1:18" s="345" customFormat="1" ht="20" customHeight="1">
      <c r="A1333" s="354" t="str">
        <f>IF(ISBLANK(INDEX('Policy Characteristics'!A:A,MATCH($C1333,'Policy Characteristics'!$C:$C,0))),"",INDEX('Policy Characteristics'!A:A,MATCH($C1333,'Policy Characteristics'!$C:$C,0)))</f>
        <v>Industry</v>
      </c>
      <c r="B1333" s="366" t="str">
        <f>IF(ISBLANK(INDEX('Policy Characteristics'!B:B,MATCH($C1333,'Policy Characteristics'!$C:$C,0))),"",INDEX('Policy Characteristics'!B:B,MATCH($C1333,'Policy Characteristics'!$C:$C,0)))</f>
        <v>Hydrogen Combustion</v>
      </c>
      <c r="C1333" s="354" t="str">
        <f t="shared" ref="C1333:C1338" si="49">C$1139</f>
        <v>Fraction of Eligible Industrial Energy Use Shifted to Hydrogen</v>
      </c>
      <c r="D1333" s="348" t="s">
        <v>832</v>
      </c>
      <c r="E1333" t="s">
        <v>842</v>
      </c>
      <c r="F1333" t="s">
        <v>833</v>
      </c>
      <c r="G1333" s="253" t="s">
        <v>843</v>
      </c>
      <c r="H1333" s="18">
        <v>2228</v>
      </c>
      <c r="I1333" s="367" t="s">
        <v>680</v>
      </c>
      <c r="J1333" s="368" t="str">
        <f>IF(ISBLANK(INDEX('Policy Characteristics'!D:D,MATCH($C1333,'Policy Characteristics'!$C:$C,0))),"",INDEX('Policy Characteristics'!D:D,MATCH($C1333,'Policy Characteristics'!$C:$C,0)))</f>
        <v>Hydrogen Combustion</v>
      </c>
      <c r="K1333" s="354" t="str">
        <f>IF(ISBLANK(INDEX('Policy Characteristics'!E:E,MATCH($C1333,'Policy Characteristics'!$C:$C,0))),"",INDEX('Policy Characteristics'!E:E,MATCH($C1333,'Policy Characteristics'!$C:$C,0)))</f>
        <v>indst shift to hydrogen</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1</v>
      </c>
      <c r="N1333" s="222">
        <f>IF(ISBLANK(INDEX('Policy Characteristics'!H:H,MATCH($C1333,'Policy Characteristics'!$C:$C,0))),"",INDEX('Policy Characteristics'!H:H,MATCH($C1333,'Policy Characteristics'!$C:$C,0)))</f>
        <v>0.01</v>
      </c>
      <c r="O1333" s="354" t="str">
        <f>IF(ISBLANK(INDEX('Policy Characteristics'!I:I,MATCH($C1333,'Policy Characteristics'!$C:$C,0))),"",INDEX('Policy Characteristics'!I:I,MATCH($C1333,'Policy Characteristics'!$C:$C,0)))</f>
        <v>% of fuel shifted</v>
      </c>
      <c r="P1333" s="354" t="str">
        <f>IF(ISBLANK(INDEX('Policy Characteristics'!J:J,MATCH($C1333,'Policy Characteristics'!$C:$C,0))),"",INDEX('Policy Characteristics'!J:J,MATCH($C1333,'Policy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3" s="354" t="str">
        <f>IF(ISBLANK(INDEX('Policy Characteristics'!K:K,MATCH($C1333,'Policy Characteristics'!$C:$C,0))),"",INDEX('Policy Characteristics'!K:K,MATCH($C1333,'Policy Characteristics'!$C:$C,0)))</f>
        <v>industry-ag-main.html#fuel-switching</v>
      </c>
      <c r="R1333" s="354" t="str">
        <f>IF(ISBLANK(INDEX('Policy Characteristics'!L:L,MATCH($C1333,'Policy Characteristics'!$C:$C,0))),"",INDEX('Policy Characteristics'!L:L,MATCH($C1333,'Policy Characteristics'!$C:$C,0)))</f>
        <v>industry-elec-and-hydrogen.html</v>
      </c>
    </row>
    <row r="1334" spans="1:18" s="345" customFormat="1" ht="20" customHeight="1">
      <c r="A1334" s="354" t="str">
        <f>IF(ISBLANK(INDEX('Policy Characteristics'!A:A,MATCH($C1334,'Policy Characteristics'!$C:$C,0))),"",INDEX('Policy Characteristics'!A:A,MATCH($C1334,'Policy Characteristics'!$C:$C,0)))</f>
        <v>Industry</v>
      </c>
      <c r="B1334" s="366" t="str">
        <f>IF(ISBLANK(INDEX('Policy Characteristics'!B:B,MATCH($C1334,'Policy Characteristics'!$C:$C,0))),"",INDEX('Policy Characteristics'!B:B,MATCH($C1334,'Policy Characteristics'!$C:$C,0)))</f>
        <v>Hydrogen Combustion</v>
      </c>
      <c r="C1334" s="354" t="str">
        <f t="shared" si="49"/>
        <v>Fraction of Eligible Industrial Energy Use Shifted to Hydrogen</v>
      </c>
      <c r="D1334" s="348" t="s">
        <v>832</v>
      </c>
      <c r="E1334" t="s">
        <v>844</v>
      </c>
      <c r="F1334" t="s">
        <v>833</v>
      </c>
      <c r="G1334" s="253" t="s">
        <v>845</v>
      </c>
      <c r="H1334" s="18">
        <v>2229</v>
      </c>
      <c r="I1334" s="367" t="s">
        <v>680</v>
      </c>
      <c r="J1334" s="368" t="str">
        <f>IF(ISBLANK(INDEX('Policy Characteristics'!D:D,MATCH($C1334,'Policy Characteristics'!$C:$C,0))),"",INDEX('Policy Characteristics'!D:D,MATCH($C1334,'Policy Characteristics'!$C:$C,0)))</f>
        <v>Hydrogen Combustion</v>
      </c>
      <c r="K1334" s="354" t="str">
        <f>IF(ISBLANK(INDEX('Policy Characteristics'!E:E,MATCH($C1334,'Policy Characteristics'!$C:$C,0))),"",INDEX('Policy Characteristics'!E:E,MATCH($C1334,'Policy Characteristics'!$C:$C,0)))</f>
        <v>indst shift to hydrogen</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1</v>
      </c>
      <c r="N1334" s="222">
        <f>IF(ISBLANK(INDEX('Policy Characteristics'!H:H,MATCH($C1334,'Policy Characteristics'!$C:$C,0))),"",INDEX('Policy Characteristics'!H:H,MATCH($C1334,'Policy Characteristics'!$C:$C,0)))</f>
        <v>0.01</v>
      </c>
      <c r="O1334" s="354" t="str">
        <f>IF(ISBLANK(INDEX('Policy Characteristics'!I:I,MATCH($C1334,'Policy Characteristics'!$C:$C,0))),"",INDEX('Policy Characteristics'!I:I,MATCH($C1334,'Policy Characteristics'!$C:$C,0)))</f>
        <v>% of fuel shifted</v>
      </c>
      <c r="P1334" s="354" t="str">
        <f>IF(ISBLANK(INDEX('Policy Characteristics'!J:J,MATCH($C1334,'Policy Characteristics'!$C:$C,0))),"",INDEX('Policy Characteristics'!J:J,MATCH($C1334,'Policy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4" s="354" t="str">
        <f>IF(ISBLANK(INDEX('Policy Characteristics'!K:K,MATCH($C1334,'Policy Characteristics'!$C:$C,0))),"",INDEX('Policy Characteristics'!K:K,MATCH($C1334,'Policy Characteristics'!$C:$C,0)))</f>
        <v>industry-ag-main.html#fuel-switching</v>
      </c>
      <c r="R1334" s="354" t="str">
        <f>IF(ISBLANK(INDEX('Policy Characteristics'!L:L,MATCH($C1334,'Policy Characteristics'!$C:$C,0))),"",INDEX('Policy Characteristics'!L:L,MATCH($C1334,'Policy Characteristics'!$C:$C,0)))</f>
        <v>industry-elec-and-hydrogen.html</v>
      </c>
    </row>
    <row r="1335" spans="1:18" s="345" customFormat="1" ht="20" customHeight="1">
      <c r="A1335" s="354" t="str">
        <f>IF(ISBLANK(INDEX('Policy Characteristics'!A:A,MATCH($C1335,'Policy Characteristics'!$C:$C,0))),"",INDEX('Policy Characteristics'!A:A,MATCH($C1335,'Policy Characteristics'!$C:$C,0)))</f>
        <v>Industry</v>
      </c>
      <c r="B1335" s="366" t="str">
        <f>IF(ISBLANK(INDEX('Policy Characteristics'!B:B,MATCH($C1335,'Policy Characteristics'!$C:$C,0))),"",INDEX('Policy Characteristics'!B:B,MATCH($C1335,'Policy Characteristics'!$C:$C,0)))</f>
        <v>Hydrogen Combustion</v>
      </c>
      <c r="C1335" s="354" t="str">
        <f t="shared" si="49"/>
        <v>Fraction of Eligible Industrial Energy Use Shifted to Hydrogen</v>
      </c>
      <c r="D1335" s="348" t="s">
        <v>832</v>
      </c>
      <c r="E1335" t="s">
        <v>846</v>
      </c>
      <c r="F1335" t="s">
        <v>833</v>
      </c>
      <c r="G1335" s="253" t="s">
        <v>847</v>
      </c>
      <c r="H1335" s="18">
        <v>2230</v>
      </c>
      <c r="I1335" s="367" t="s">
        <v>680</v>
      </c>
      <c r="J1335" s="368" t="str">
        <f>IF(ISBLANK(INDEX('Policy Characteristics'!D:D,MATCH($C1335,'Policy Characteristics'!$C:$C,0))),"",INDEX('Policy Characteristics'!D:D,MATCH($C1335,'Policy Characteristics'!$C:$C,0)))</f>
        <v>Hydrogen Combustion</v>
      </c>
      <c r="K1335" s="354" t="str">
        <f>IF(ISBLANK(INDEX('Policy Characteristics'!E:E,MATCH($C1335,'Policy Characteristics'!$C:$C,0))),"",INDEX('Policy Characteristics'!E:E,MATCH($C1335,'Policy Characteristics'!$C:$C,0)))</f>
        <v>indst shift to hydrogen</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1</v>
      </c>
      <c r="N1335" s="222">
        <f>IF(ISBLANK(INDEX('Policy Characteristics'!H:H,MATCH($C1335,'Policy Characteristics'!$C:$C,0))),"",INDEX('Policy Characteristics'!H:H,MATCH($C1335,'Policy Characteristics'!$C:$C,0)))</f>
        <v>0.01</v>
      </c>
      <c r="O1335" s="354" t="str">
        <f>IF(ISBLANK(INDEX('Policy Characteristics'!I:I,MATCH($C1335,'Policy Characteristics'!$C:$C,0))),"",INDEX('Policy Characteristics'!I:I,MATCH($C1335,'Policy Characteristics'!$C:$C,0)))</f>
        <v>% of fuel shifted</v>
      </c>
      <c r="P1335" s="354" t="str">
        <f>IF(ISBLANK(INDEX('Policy Characteristics'!J:J,MATCH($C1335,'Policy Characteristics'!$C:$C,0))),"",INDEX('Policy Characteristics'!J:J,MATCH($C1335,'Policy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5" s="354" t="str">
        <f>IF(ISBLANK(INDEX('Policy Characteristics'!K:K,MATCH($C1335,'Policy Characteristics'!$C:$C,0))),"",INDEX('Policy Characteristics'!K:K,MATCH($C1335,'Policy Characteristics'!$C:$C,0)))</f>
        <v>industry-ag-main.html#fuel-switching</v>
      </c>
      <c r="R1335" s="354" t="str">
        <f>IF(ISBLANK(INDEX('Policy Characteristics'!L:L,MATCH($C1335,'Policy Characteristics'!$C:$C,0))),"",INDEX('Policy Characteristics'!L:L,MATCH($C1335,'Policy Characteristics'!$C:$C,0)))</f>
        <v>industry-elec-and-hydrogen.html</v>
      </c>
    </row>
    <row r="1336" spans="1:18" s="345" customFormat="1" ht="20" customHeight="1">
      <c r="A1336" s="354" t="str">
        <f>IF(ISBLANK(INDEX('Policy Characteristics'!A:A,MATCH($C1336,'Policy Characteristics'!$C:$C,0))),"",INDEX('Policy Characteristics'!A:A,MATCH($C1336,'Policy Characteristics'!$C:$C,0)))</f>
        <v>Industry</v>
      </c>
      <c r="B1336" s="366" t="str">
        <f>IF(ISBLANK(INDEX('Policy Characteristics'!B:B,MATCH($C1336,'Policy Characteristics'!$C:$C,0))),"",INDEX('Policy Characteristics'!B:B,MATCH($C1336,'Policy Characteristics'!$C:$C,0)))</f>
        <v>Hydrogen Combustion</v>
      </c>
      <c r="C1336" s="354" t="str">
        <f t="shared" si="49"/>
        <v>Fraction of Eligible Industrial Energy Use Shifted to Hydrogen</v>
      </c>
      <c r="D1336" s="348" t="s">
        <v>832</v>
      </c>
      <c r="E1336" t="s">
        <v>848</v>
      </c>
      <c r="F1336" t="s">
        <v>833</v>
      </c>
      <c r="G1336" s="253" t="s">
        <v>849</v>
      </c>
      <c r="H1336" s="18">
        <v>2231</v>
      </c>
      <c r="I1336" s="367" t="s">
        <v>680</v>
      </c>
      <c r="J1336" s="368" t="str">
        <f>IF(ISBLANK(INDEX('Policy Characteristics'!D:D,MATCH($C1336,'Policy Characteristics'!$C:$C,0))),"",INDEX('Policy Characteristics'!D:D,MATCH($C1336,'Policy Characteristics'!$C:$C,0)))</f>
        <v>Hydrogen Combustion</v>
      </c>
      <c r="K1336" s="354" t="str">
        <f>IF(ISBLANK(INDEX('Policy Characteristics'!E:E,MATCH($C1336,'Policy Characteristics'!$C:$C,0))),"",INDEX('Policy Characteristics'!E:E,MATCH($C1336,'Policy Characteristics'!$C:$C,0)))</f>
        <v>indst shift to hydrogen</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1</v>
      </c>
      <c r="N1336" s="222">
        <f>IF(ISBLANK(INDEX('Policy Characteristics'!H:H,MATCH($C1336,'Policy Characteristics'!$C:$C,0))),"",INDEX('Policy Characteristics'!H:H,MATCH($C1336,'Policy Characteristics'!$C:$C,0)))</f>
        <v>0.01</v>
      </c>
      <c r="O1336" s="354" t="str">
        <f>IF(ISBLANK(INDEX('Policy Characteristics'!I:I,MATCH($C1336,'Policy Characteristics'!$C:$C,0))),"",INDEX('Policy Characteristics'!I:I,MATCH($C1336,'Policy Characteristics'!$C:$C,0)))</f>
        <v>% of fuel shifted</v>
      </c>
      <c r="P1336" s="354" t="str">
        <f>IF(ISBLANK(INDEX('Policy Characteristics'!J:J,MATCH($C1336,'Policy Characteristics'!$C:$C,0))),"",INDEX('Policy Characteristics'!J:J,MATCH($C1336,'Policy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6" s="354" t="str">
        <f>IF(ISBLANK(INDEX('Policy Characteristics'!K:K,MATCH($C1336,'Policy Characteristics'!$C:$C,0))),"",INDEX('Policy Characteristics'!K:K,MATCH($C1336,'Policy Characteristics'!$C:$C,0)))</f>
        <v>industry-ag-main.html#fuel-switching</v>
      </c>
      <c r="R1336" s="354" t="str">
        <f>IF(ISBLANK(INDEX('Policy Characteristics'!L:L,MATCH($C1336,'Policy Characteristics'!$C:$C,0))),"",INDEX('Policy Characteristics'!L:L,MATCH($C1336,'Policy Characteristics'!$C:$C,0)))</f>
        <v>industry-elec-and-hydrogen.html</v>
      </c>
    </row>
    <row r="1337" spans="1:18" s="345" customFormat="1" ht="20" customHeight="1">
      <c r="A1337" s="354" t="str">
        <f>IF(ISBLANK(INDEX('Policy Characteristics'!A:A,MATCH($C1337,'Policy Characteristics'!$C:$C,0))),"",INDEX('Policy Characteristics'!A:A,MATCH($C1337,'Policy Characteristics'!$C:$C,0)))</f>
        <v>Industry</v>
      </c>
      <c r="B1337" s="366" t="str">
        <f>IF(ISBLANK(INDEX('Policy Characteristics'!B:B,MATCH($C1337,'Policy Characteristics'!$C:$C,0))),"",INDEX('Policy Characteristics'!B:B,MATCH($C1337,'Policy Characteristics'!$C:$C,0)))</f>
        <v>Hydrogen Combustion</v>
      </c>
      <c r="C1337" s="354" t="str">
        <f t="shared" si="49"/>
        <v>Fraction of Eligible Industrial Energy Use Shifted to Hydrogen</v>
      </c>
      <c r="D1337" s="348" t="s">
        <v>832</v>
      </c>
      <c r="E1337" t="s">
        <v>850</v>
      </c>
      <c r="F1337" t="s">
        <v>833</v>
      </c>
      <c r="G1337" s="253" t="s">
        <v>851</v>
      </c>
      <c r="H1337" s="18">
        <v>2232</v>
      </c>
      <c r="I1337" s="367" t="s">
        <v>680</v>
      </c>
      <c r="J1337" s="368" t="str">
        <f>IF(ISBLANK(INDEX('Policy Characteristics'!D:D,MATCH($C1337,'Policy Characteristics'!$C:$C,0))),"",INDEX('Policy Characteristics'!D:D,MATCH($C1337,'Policy Characteristics'!$C:$C,0)))</f>
        <v>Hydrogen Combustion</v>
      </c>
      <c r="K1337" s="354" t="str">
        <f>IF(ISBLANK(INDEX('Policy Characteristics'!E:E,MATCH($C1337,'Policy Characteristics'!$C:$C,0))),"",INDEX('Policy Characteristics'!E:E,MATCH($C1337,'Policy Characteristics'!$C:$C,0)))</f>
        <v>indst shift to hydrogen</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1</v>
      </c>
      <c r="N1337" s="222">
        <f>IF(ISBLANK(INDEX('Policy Characteristics'!H:H,MATCH($C1337,'Policy Characteristics'!$C:$C,0))),"",INDEX('Policy Characteristics'!H:H,MATCH($C1337,'Policy Characteristics'!$C:$C,0)))</f>
        <v>0.01</v>
      </c>
      <c r="O1337" s="354" t="str">
        <f>IF(ISBLANK(INDEX('Policy Characteristics'!I:I,MATCH($C1337,'Policy Characteristics'!$C:$C,0))),"",INDEX('Policy Characteristics'!I:I,MATCH($C1337,'Policy Characteristics'!$C:$C,0)))</f>
        <v>% of fuel shifted</v>
      </c>
      <c r="P1337" s="354" t="str">
        <f>IF(ISBLANK(INDEX('Policy Characteristics'!J:J,MATCH($C1337,'Policy Characteristics'!$C:$C,0))),"",INDEX('Policy Characteristics'!J:J,MATCH($C1337,'Policy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7" s="354" t="str">
        <f>IF(ISBLANK(INDEX('Policy Characteristics'!K:K,MATCH($C1337,'Policy Characteristics'!$C:$C,0))),"",INDEX('Policy Characteristics'!K:K,MATCH($C1337,'Policy Characteristics'!$C:$C,0)))</f>
        <v>industry-ag-main.html#fuel-switching</v>
      </c>
      <c r="R1337" s="354" t="str">
        <f>IF(ISBLANK(INDEX('Policy Characteristics'!L:L,MATCH($C1337,'Policy Characteristics'!$C:$C,0))),"",INDEX('Policy Characteristics'!L:L,MATCH($C1337,'Policy Characteristics'!$C:$C,0)))</f>
        <v>industry-elec-and-hydrogen.html</v>
      </c>
    </row>
    <row r="1338" spans="1:18" s="345" customFormat="1" ht="20" customHeight="1">
      <c r="A1338" s="354" t="str">
        <f>IF(ISBLANK(INDEX('Policy Characteristics'!A:A,MATCH($C1338,'Policy Characteristics'!$C:$C,0))),"",INDEX('Policy Characteristics'!A:A,MATCH($C1338,'Policy Characteristics'!$C:$C,0)))</f>
        <v>Industry</v>
      </c>
      <c r="B1338" s="366" t="str">
        <f>IF(ISBLANK(INDEX('Policy Characteristics'!B:B,MATCH($C1338,'Policy Characteristics'!$C:$C,0))),"",INDEX('Policy Characteristics'!B:B,MATCH($C1338,'Policy Characteristics'!$C:$C,0)))</f>
        <v>Hydrogen Combustion</v>
      </c>
      <c r="C1338" s="354" t="str">
        <f t="shared" si="49"/>
        <v>Fraction of Eligible Industrial Energy Use Shifted to Hydrogen</v>
      </c>
      <c r="D1338" s="348" t="s">
        <v>832</v>
      </c>
      <c r="E1338" t="s">
        <v>852</v>
      </c>
      <c r="F1338" t="s">
        <v>833</v>
      </c>
      <c r="G1338" s="253" t="s">
        <v>852</v>
      </c>
      <c r="H1338" s="18">
        <v>2233</v>
      </c>
      <c r="I1338" s="367" t="s">
        <v>680</v>
      </c>
      <c r="J1338" s="368" t="str">
        <f>IF(ISBLANK(INDEX('Policy Characteristics'!D:D,MATCH($C1338,'Policy Characteristics'!$C:$C,0))),"",INDEX('Policy Characteristics'!D:D,MATCH($C1338,'Policy Characteristics'!$C:$C,0)))</f>
        <v>Hydrogen Combustion</v>
      </c>
      <c r="K1338" s="354" t="str">
        <f>IF(ISBLANK(INDEX('Policy Characteristics'!E:E,MATCH($C1338,'Policy Characteristics'!$C:$C,0))),"",INDEX('Policy Characteristics'!E:E,MATCH($C1338,'Policy Characteristics'!$C:$C,0)))</f>
        <v>indst shift to hydrogen</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1</v>
      </c>
      <c r="N1338" s="222">
        <f>IF(ISBLANK(INDEX('Policy Characteristics'!H:H,MATCH($C1338,'Policy Characteristics'!$C:$C,0))),"",INDEX('Policy Characteristics'!H:H,MATCH($C1338,'Policy Characteristics'!$C:$C,0)))</f>
        <v>0.01</v>
      </c>
      <c r="O1338" s="354" t="str">
        <f>IF(ISBLANK(INDEX('Policy Characteristics'!I:I,MATCH($C1338,'Policy Characteristics'!$C:$C,0))),"",INDEX('Policy Characteristics'!I:I,MATCH($C1338,'Policy Characteristics'!$C:$C,0)))</f>
        <v>% of fuel shifted</v>
      </c>
      <c r="P1338" s="354" t="str">
        <f>IF(ISBLANK(INDEX('Policy Characteristics'!J:J,MATCH($C1338,'Policy Characteristics'!$C:$C,0))),"",INDEX('Policy Characteristics'!J:J,MATCH($C1338,'Policy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38" s="354" t="str">
        <f>IF(ISBLANK(INDEX('Policy Characteristics'!K:K,MATCH($C1338,'Policy Characteristics'!$C:$C,0))),"",INDEX('Policy Characteristics'!K:K,MATCH($C1338,'Policy Characteristics'!$C:$C,0)))</f>
        <v>industry-ag-main.html#fuel-switching</v>
      </c>
      <c r="R1338" s="354" t="str">
        <f>IF(ISBLANK(INDEX('Policy Characteristics'!L:L,MATCH($C1338,'Policy Characteristics'!$C:$C,0))),"",INDEX('Policy Characteristics'!L:L,MATCH($C1338,'Policy Characteristics'!$C:$C,0)))</f>
        <v>industry-elec-and-hydrogen.html</v>
      </c>
    </row>
    <row r="1339" spans="1:18" s="354" customFormat="1" ht="20" customHeight="1">
      <c r="A1339" s="354" t="str">
        <f>IF(ISBLANK(INDEX('Policy Characteristics'!A:A,MATCH($C1339,'Policy Characteristics'!$C:$C,0))),"",INDEX('Policy Characteristics'!A:A,MATCH($C1339,'Policy Characteristics'!$C:$C,0)))</f>
        <v>Industry</v>
      </c>
      <c r="B1339" s="366" t="str">
        <f>IF(ISBLANK(INDEX('Policy Characteristics'!B:B,MATCH($C1339,'Policy Characteristics'!$C:$C,0))),"",INDEX('Policy Characteristics'!B:B,MATCH($C1339,'Policy Characteristics'!$C:$C,0)))</f>
        <v>Improved System Design</v>
      </c>
      <c r="C1339" t="s">
        <v>381</v>
      </c>
      <c r="D1339" s="253"/>
      <c r="E1339" s="253"/>
      <c r="F1339" s="253"/>
      <c r="G1339" s="253"/>
      <c r="H1339" s="18">
        <v>54</v>
      </c>
      <c r="I1339" s="367" t="s">
        <v>670</v>
      </c>
      <c r="J1339" s="368" t="str">
        <f>IF(ISBLANK(INDEX('Policy Characteristics'!D:D,MATCH($C1339,'Policy Characteristics'!$C:$C,0))),"",INDEX('Policy Characteristics'!D:D,MATCH($C1339,'Policy Characteristics'!$C:$C,0)))</f>
        <v>Improved System Design</v>
      </c>
      <c r="K1339" s="354" t="str">
        <f>IF(ISBLANK(INDEX('Policy Characteristics'!E:E,MATCH($C1339,'Policy Characteristics'!$C:$C,0))),"",INDEX('Policy Characteristics'!E:E,MATCH($C1339,'Policy Characteristics'!$C:$C,0)))</f>
        <v>indst system integration</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1</v>
      </c>
      <c r="N1339" s="222">
        <f>IF(ISBLANK(INDEX('Policy Characteristics'!H:H,MATCH($C1339,'Policy Characteristics'!$C:$C,0))),"",INDEX('Policy Characteristics'!H:H,MATCH($C1339,'Policy Characteristics'!$C:$C,0)))</f>
        <v>0.01</v>
      </c>
      <c r="O1339" s="354" t="str">
        <f>IF(ISBLANK(INDEX('Policy Characteristics'!I:I,MATCH($C1339,'Policy Characteristics'!$C:$C,0))),"",INDEX('Policy Characteristics'!I:I,MATCH($C1339,'Policy Characteristics'!$C:$C,0)))</f>
        <v>% of potential achieved</v>
      </c>
      <c r="P1339" s="354"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354" t="str">
        <f>IF(ISBLANK(INDEX('Policy Characteristics'!K:K,MATCH($C1339,'Policy Characteristics'!$C:$C,0))),"",INDEX('Policy Characteristics'!K:K,MATCH($C1339,'Policy Characteristics'!$C:$C,0)))</f>
        <v>industry-ag-main.html#system-integ</v>
      </c>
      <c r="R1339" s="354" t="str">
        <f>IF(ISBLANK(INDEX('Policy Characteristics'!L:L,MATCH($C1339,'Policy Characteristics'!$C:$C,0))),"",INDEX('Policy Characteristics'!L:L,MATCH($C1339,'Policy Characteristics'!$C:$C,0)))</f>
        <v>improved-system-design.html</v>
      </c>
    </row>
    <row r="1340" spans="1:18" s="354" customFormat="1" ht="20" customHeight="1">
      <c r="A1340" s="354" t="str">
        <f>IF(ISBLANK(INDEX('Policy Characteristics'!A:A,MATCH($C1340,'Policy Characteristics'!$C:$C,0))),"",INDEX('Policy Characteristics'!A:A,MATCH($C1340,'Policy Characteristics'!$C:$C,0)))</f>
        <v>Industry</v>
      </c>
      <c r="B1340" s="366" t="str">
        <f>IF(ISBLANK(INDEX('Policy Characteristics'!B:B,MATCH($C1340,'Policy Characteristics'!$C:$C,0))),"",INDEX('Policy Characteristics'!B:B,MATCH($C1340,'Policy Characteristics'!$C:$C,0)))</f>
        <v>Industry Energy Efficiency Standards</v>
      </c>
      <c r="C1340" t="s">
        <v>375</v>
      </c>
      <c r="D1340" s="253" t="s">
        <v>784</v>
      </c>
      <c r="E1340" s="253" t="s">
        <v>853</v>
      </c>
      <c r="F1340" t="s">
        <v>785</v>
      </c>
      <c r="G1340" s="253" t="s">
        <v>854</v>
      </c>
      <c r="H1340" s="18">
        <v>958</v>
      </c>
      <c r="I1340" s="367" t="s">
        <v>670</v>
      </c>
      <c r="J1340" s="368" t="str">
        <f>IF(ISBLANK(INDEX('Policy Characteristics'!D:D,MATCH($C1340,'Policy Characteristics'!$C:$C,0))),"",INDEX('Policy Characteristics'!D:D,MATCH($C1340,'Policy Characteristics'!$C:$C,0)))</f>
        <v>Industry Energy Efficiency Standards</v>
      </c>
      <c r="K1340" s="354"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54" t="str">
        <f>IF(ISBLANK(INDEX('Policy Characteristics'!I:I,MATCH($C1340,'Policy Characteristics'!$C:$C,0))),"",INDEX('Policy Characteristics'!I:I,MATCH($C1340,'Policy Characteristics'!$C:$C,0)))</f>
        <v>% reduction in energy use</v>
      </c>
      <c r="P1340" s="3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54" t="str">
        <f>IF(ISBLANK(INDEX('Policy Characteristics'!K:K,MATCH($C1340,'Policy Characteristics'!$C:$C,0))),"",INDEX('Policy Characteristics'!K:K,MATCH($C1340,'Policy Characteristics'!$C:$C,0)))</f>
        <v>industry-ag-main.html#eff-stds</v>
      </c>
      <c r="R1340" s="354" t="str">
        <f>IF(ISBLANK(INDEX('Policy Characteristics'!L:L,MATCH($C1340,'Policy Characteristics'!$C:$C,0))),"",INDEX('Policy Characteristics'!L:L,MATCH($C1340,'Policy Characteristics'!$C:$C,0)))</f>
        <v>industry-energy-efficiency-standards.html</v>
      </c>
    </row>
    <row r="1341" spans="1:18" s="354" customFormat="1" ht="20" customHeight="1">
      <c r="A1341" s="354" t="str">
        <f>IF(ISBLANK(INDEX('Policy Characteristics'!A:A,MATCH($C1341,'Policy Characteristics'!$C:$C,0))),"",INDEX('Policy Characteristics'!A:A,MATCH($C1341,'Policy Characteristics'!$C:$C,0)))</f>
        <v>Industry</v>
      </c>
      <c r="B1341" s="366" t="str">
        <f>IF(ISBLANK(INDEX('Policy Characteristics'!B:B,MATCH($C1341,'Policy Characteristics'!$C:$C,0))),"",INDEX('Policy Characteristics'!B:B,MATCH($C1341,'Policy Characteristics'!$C:$C,0)))</f>
        <v>Industry Energy Efficiency Standards</v>
      </c>
      <c r="C1341" s="354" t="str">
        <f t="shared" ref="C1341:C1404" si="50">C$1340</f>
        <v>Percentage Improvement in Eqpt Efficiency Standards above BAU</v>
      </c>
      <c r="D1341" s="253" t="s">
        <v>784</v>
      </c>
      <c r="E1341" s="253" t="s">
        <v>855</v>
      </c>
      <c r="F1341" t="s">
        <v>785</v>
      </c>
      <c r="G1341" s="253" t="s">
        <v>856</v>
      </c>
      <c r="H1341" s="18">
        <v>959</v>
      </c>
      <c r="I1341" s="367" t="s">
        <v>680</v>
      </c>
      <c r="J1341" s="368" t="str">
        <f>IF(ISBLANK(INDEX('Policy Characteristics'!D:D,MATCH($C1341,'Policy Characteristics'!$C:$C,0))),"",INDEX('Policy Characteristics'!D:D,MATCH($C1341,'Policy Characteristics'!$C:$C,0)))</f>
        <v>Industry Energy Efficiency Standards</v>
      </c>
      <c r="K1341" s="354"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4" t="str">
        <f>IF(ISBLANK(INDEX('Policy Characteristics'!I:I,MATCH($C1341,'Policy Characteristics'!$C:$C,0))),"",INDEX('Policy Characteristics'!I:I,MATCH($C1341,'Policy Characteristics'!$C:$C,0)))</f>
        <v>% reduction in energy use</v>
      </c>
      <c r="P1341" s="3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4" t="str">
        <f>IF(ISBLANK(INDEX('Policy Characteristics'!K:K,MATCH($C1341,'Policy Characteristics'!$C:$C,0))),"",INDEX('Policy Characteristics'!K:K,MATCH($C1341,'Policy Characteristics'!$C:$C,0)))</f>
        <v>industry-ag-main.html#eff-stds</v>
      </c>
      <c r="R1341" s="354" t="str">
        <f>IF(ISBLANK(INDEX('Policy Characteristics'!L:L,MATCH($C1341,'Policy Characteristics'!$C:$C,0))),"",INDEX('Policy Characteristics'!L:L,MATCH($C1341,'Policy Characteristics'!$C:$C,0)))</f>
        <v>industry-energy-efficiency-standards.html</v>
      </c>
    </row>
    <row r="1342" spans="1:18" s="354" customFormat="1" ht="20" customHeight="1">
      <c r="A1342" s="354" t="str">
        <f>IF(ISBLANK(INDEX('Policy Characteristics'!A:A,MATCH($C1342,'Policy Characteristics'!$C:$C,0))),"",INDEX('Policy Characteristics'!A:A,MATCH($C1342,'Policy Characteristics'!$C:$C,0)))</f>
        <v>Industry</v>
      </c>
      <c r="B1342" s="366" t="str">
        <f>IF(ISBLANK(INDEX('Policy Characteristics'!B:B,MATCH($C1342,'Policy Characteristics'!$C:$C,0))),"",INDEX('Policy Characteristics'!B:B,MATCH($C1342,'Policy Characteristics'!$C:$C,0)))</f>
        <v>Industry Energy Efficiency Standards</v>
      </c>
      <c r="C1342" s="354" t="str">
        <f t="shared" si="50"/>
        <v>Percentage Improvement in Eqpt Efficiency Standards above BAU</v>
      </c>
      <c r="D1342" s="253" t="s">
        <v>784</v>
      </c>
      <c r="E1342" s="253" t="s">
        <v>857</v>
      </c>
      <c r="F1342" t="s">
        <v>785</v>
      </c>
      <c r="G1342" s="253" t="s">
        <v>858</v>
      </c>
      <c r="H1342" s="18">
        <v>960</v>
      </c>
      <c r="I1342" s="367" t="s">
        <v>670</v>
      </c>
      <c r="J1342" s="368" t="str">
        <f>IF(ISBLANK(INDEX('Policy Characteristics'!D:D,MATCH($C1342,'Policy Characteristics'!$C:$C,0))),"",INDEX('Policy Characteristics'!D:D,MATCH($C1342,'Policy Characteristics'!$C:$C,0)))</f>
        <v>Industry Energy Efficiency Standards</v>
      </c>
      <c r="K1342" s="354"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4" t="str">
        <f>IF(ISBLANK(INDEX('Policy Characteristics'!I:I,MATCH($C1342,'Policy Characteristics'!$C:$C,0))),"",INDEX('Policy Characteristics'!I:I,MATCH($C1342,'Policy Characteristics'!$C:$C,0)))</f>
        <v>% reduction in energy use</v>
      </c>
      <c r="P1342" s="3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4" t="str">
        <f>IF(ISBLANK(INDEX('Policy Characteristics'!K:K,MATCH($C1342,'Policy Characteristics'!$C:$C,0))),"",INDEX('Policy Characteristics'!K:K,MATCH($C1342,'Policy Characteristics'!$C:$C,0)))</f>
        <v>industry-ag-main.html#eff-stds</v>
      </c>
      <c r="R1342" s="354" t="str">
        <f>IF(ISBLANK(INDEX('Policy Characteristics'!L:L,MATCH($C1342,'Policy Characteristics'!$C:$C,0))),"",INDEX('Policy Characteristics'!L:L,MATCH($C1342,'Policy Characteristics'!$C:$C,0)))</f>
        <v>industry-energy-efficiency-standards.html</v>
      </c>
    </row>
    <row r="1343" spans="1:18" s="354" customFormat="1" ht="20" customHeight="1">
      <c r="A1343" s="354" t="str">
        <f>IF(ISBLANK(INDEX('Policy Characteristics'!A:A,MATCH($C1343,'Policy Characteristics'!$C:$C,0))),"",INDEX('Policy Characteristics'!A:A,MATCH($C1343,'Policy Characteristics'!$C:$C,0)))</f>
        <v>Industry</v>
      </c>
      <c r="B1343" s="366" t="str">
        <f>IF(ISBLANK(INDEX('Policy Characteristics'!B:B,MATCH($C1343,'Policy Characteristics'!$C:$C,0))),"",INDEX('Policy Characteristics'!B:B,MATCH($C1343,'Policy Characteristics'!$C:$C,0)))</f>
        <v>Industry Energy Efficiency Standards</v>
      </c>
      <c r="C1343" s="354" t="str">
        <f t="shared" si="50"/>
        <v>Percentage Improvement in Eqpt Efficiency Standards above BAU</v>
      </c>
      <c r="D1343" s="253" t="s">
        <v>784</v>
      </c>
      <c r="E1343" s="253" t="s">
        <v>859</v>
      </c>
      <c r="F1343" t="s">
        <v>785</v>
      </c>
      <c r="G1343" s="253" t="s">
        <v>860</v>
      </c>
      <c r="H1343" s="18">
        <v>961</v>
      </c>
      <c r="I1343" s="367" t="s">
        <v>680</v>
      </c>
      <c r="J1343" s="368" t="str">
        <f>IF(ISBLANK(INDEX('Policy Characteristics'!D:D,MATCH($C1343,'Policy Characteristics'!$C:$C,0))),"",INDEX('Policy Characteristics'!D:D,MATCH($C1343,'Policy Characteristics'!$C:$C,0)))</f>
        <v>Industry Energy Efficiency Standards</v>
      </c>
      <c r="K1343" s="354"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4" t="str">
        <f>IF(ISBLANK(INDEX('Policy Characteristics'!I:I,MATCH($C1343,'Policy Characteristics'!$C:$C,0))),"",INDEX('Policy Characteristics'!I:I,MATCH($C1343,'Policy Characteristics'!$C:$C,0)))</f>
        <v>% reduction in energy use</v>
      </c>
      <c r="P1343" s="3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4" t="str">
        <f>IF(ISBLANK(INDEX('Policy Characteristics'!K:K,MATCH($C1343,'Policy Characteristics'!$C:$C,0))),"",INDEX('Policy Characteristics'!K:K,MATCH($C1343,'Policy Characteristics'!$C:$C,0)))</f>
        <v>industry-ag-main.html#eff-stds</v>
      </c>
      <c r="R1343" s="354" t="str">
        <f>IF(ISBLANK(INDEX('Policy Characteristics'!L:L,MATCH($C1343,'Policy Characteristics'!$C:$C,0))),"",INDEX('Policy Characteristics'!L:L,MATCH($C1343,'Policy Characteristics'!$C:$C,0)))</f>
        <v>industry-energy-efficiency-standards.html</v>
      </c>
    </row>
    <row r="1344" spans="1:18" s="354" customFormat="1" ht="20" customHeight="1">
      <c r="A1344" s="354" t="str">
        <f>IF(ISBLANK(INDEX('Policy Characteristics'!A:A,MATCH($C1344,'Policy Characteristics'!$C:$C,0))),"",INDEX('Policy Characteristics'!A:A,MATCH($C1344,'Policy Characteristics'!$C:$C,0)))</f>
        <v>Industry</v>
      </c>
      <c r="B1344" s="366" t="str">
        <f>IF(ISBLANK(INDEX('Policy Characteristics'!B:B,MATCH($C1344,'Policy Characteristics'!$C:$C,0))),"",INDEX('Policy Characteristics'!B:B,MATCH($C1344,'Policy Characteristics'!$C:$C,0)))</f>
        <v>Industry Energy Efficiency Standards</v>
      </c>
      <c r="C1344" s="354" t="str">
        <f t="shared" si="50"/>
        <v>Percentage Improvement in Eqpt Efficiency Standards above BAU</v>
      </c>
      <c r="D1344" s="253" t="s">
        <v>784</v>
      </c>
      <c r="E1344" s="253" t="s">
        <v>861</v>
      </c>
      <c r="F1344" t="s">
        <v>785</v>
      </c>
      <c r="G1344" s="253" t="s">
        <v>862</v>
      </c>
      <c r="H1344" s="18">
        <v>962</v>
      </c>
      <c r="I1344" s="367" t="s">
        <v>670</v>
      </c>
      <c r="J1344" s="368" t="str">
        <f>IF(ISBLANK(INDEX('Policy Characteristics'!D:D,MATCH($C1344,'Policy Characteristics'!$C:$C,0))),"",INDEX('Policy Characteristics'!D:D,MATCH($C1344,'Policy Characteristics'!$C:$C,0)))</f>
        <v>Industry Energy Efficiency Standards</v>
      </c>
      <c r="K1344" s="354"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4" t="str">
        <f>IF(ISBLANK(INDEX('Policy Characteristics'!I:I,MATCH($C1344,'Policy Characteristics'!$C:$C,0))),"",INDEX('Policy Characteristics'!I:I,MATCH($C1344,'Policy Characteristics'!$C:$C,0)))</f>
        <v>% reduction in energy use</v>
      </c>
      <c r="P1344" s="3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4" t="str">
        <f>IF(ISBLANK(INDEX('Policy Characteristics'!K:K,MATCH($C1344,'Policy Characteristics'!$C:$C,0))),"",INDEX('Policy Characteristics'!K:K,MATCH($C1344,'Policy Characteristics'!$C:$C,0)))</f>
        <v>industry-ag-main.html#eff-stds</v>
      </c>
      <c r="R1344" s="354" t="str">
        <f>IF(ISBLANK(INDEX('Policy Characteristics'!L:L,MATCH($C1344,'Policy Characteristics'!$C:$C,0))),"",INDEX('Policy Characteristics'!L:L,MATCH($C1344,'Policy Characteristics'!$C:$C,0)))</f>
        <v>industry-energy-efficiency-standards.html</v>
      </c>
    </row>
    <row r="1345" spans="1:18" s="354" customFormat="1" ht="20" customHeight="1">
      <c r="A1345" s="354" t="str">
        <f>IF(ISBLANK(INDEX('Policy Characteristics'!A:A,MATCH($C1345,'Policy Characteristics'!$C:$C,0))),"",INDEX('Policy Characteristics'!A:A,MATCH($C1345,'Policy Characteristics'!$C:$C,0)))</f>
        <v>Industry</v>
      </c>
      <c r="B1345" s="366" t="str">
        <f>IF(ISBLANK(INDEX('Policy Characteristics'!B:B,MATCH($C1345,'Policy Characteristics'!$C:$C,0))),"",INDEX('Policy Characteristics'!B:B,MATCH($C1345,'Policy Characteristics'!$C:$C,0)))</f>
        <v>Industry Energy Efficiency Standards</v>
      </c>
      <c r="C1345" s="354" t="str">
        <f t="shared" si="50"/>
        <v>Percentage Improvement in Eqpt Efficiency Standards above BAU</v>
      </c>
      <c r="D1345" s="253" t="s">
        <v>784</v>
      </c>
      <c r="E1345" s="253" t="s">
        <v>863</v>
      </c>
      <c r="F1345" t="s">
        <v>785</v>
      </c>
      <c r="G1345" s="253" t="s">
        <v>864</v>
      </c>
      <c r="H1345" s="18">
        <v>963</v>
      </c>
      <c r="I1345" s="367" t="s">
        <v>680</v>
      </c>
      <c r="J1345" s="368" t="str">
        <f>IF(ISBLANK(INDEX('Policy Characteristics'!D:D,MATCH($C1345,'Policy Characteristics'!$C:$C,0))),"",INDEX('Policy Characteristics'!D:D,MATCH($C1345,'Policy Characteristics'!$C:$C,0)))</f>
        <v>Industry Energy Efficiency Standards</v>
      </c>
      <c r="K1345" s="354"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4" t="str">
        <f>IF(ISBLANK(INDEX('Policy Characteristics'!I:I,MATCH($C1345,'Policy Characteristics'!$C:$C,0))),"",INDEX('Policy Characteristics'!I:I,MATCH($C1345,'Policy Characteristics'!$C:$C,0)))</f>
        <v>% reduction in energy use</v>
      </c>
      <c r="P1345" s="3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4" t="str">
        <f>IF(ISBLANK(INDEX('Policy Characteristics'!K:K,MATCH($C1345,'Policy Characteristics'!$C:$C,0))),"",INDEX('Policy Characteristics'!K:K,MATCH($C1345,'Policy Characteristics'!$C:$C,0)))</f>
        <v>industry-ag-main.html#eff-stds</v>
      </c>
      <c r="R1345" s="354" t="str">
        <f>IF(ISBLANK(INDEX('Policy Characteristics'!L:L,MATCH($C1345,'Policy Characteristics'!$C:$C,0))),"",INDEX('Policy Characteristics'!L:L,MATCH($C1345,'Policy Characteristics'!$C:$C,0)))</f>
        <v>industry-energy-efficiency-standards.html</v>
      </c>
    </row>
    <row r="1346" spans="1:18" ht="20" customHeight="1">
      <c r="A1346" s="354" t="str">
        <f>IF(ISBLANK(INDEX('Policy Characteristics'!A:A,MATCH($C1346,'Policy Characteristics'!$C:$C,0))),"",INDEX('Policy Characteristics'!A:A,MATCH($C1346,'Policy Characteristics'!$C:$C,0)))</f>
        <v>Industry</v>
      </c>
      <c r="B1346" s="366" t="str">
        <f>IF(ISBLANK(INDEX('Policy Characteristics'!B:B,MATCH($C1346,'Policy Characteristics'!$C:$C,0))),"",INDEX('Policy Characteristics'!B:B,MATCH($C1346,'Policy Characteristics'!$C:$C,0)))</f>
        <v>Industry Energy Efficiency Standards</v>
      </c>
      <c r="C1346" s="354" t="str">
        <f t="shared" si="50"/>
        <v>Percentage Improvement in Eqpt Efficiency Standards above BAU</v>
      </c>
      <c r="D1346" s="253" t="s">
        <v>784</v>
      </c>
      <c r="E1346" s="253" t="s">
        <v>865</v>
      </c>
      <c r="F1346" t="s">
        <v>785</v>
      </c>
      <c r="G1346" s="253" t="s">
        <v>866</v>
      </c>
      <c r="H1346" s="18">
        <v>964</v>
      </c>
      <c r="I1346" s="367" t="s">
        <v>680</v>
      </c>
      <c r="J1346" s="368" t="str">
        <f>IF(ISBLANK(INDEX('Policy Characteristics'!D:D,MATCH($C1346,'Policy Characteristics'!$C:$C,0))),"",INDEX('Policy Characteristics'!D:D,MATCH($C1346,'Policy Characteristics'!$C:$C,0)))</f>
        <v>Industry Energy Efficiency Standards</v>
      </c>
      <c r="K1346" s="354"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4" t="str">
        <f>IF(ISBLANK(INDEX('Policy Characteristics'!I:I,MATCH($C1346,'Policy Characteristics'!$C:$C,0))),"",INDEX('Policy Characteristics'!I:I,MATCH($C1346,'Policy Characteristics'!$C:$C,0)))</f>
        <v>% reduction in energy use</v>
      </c>
      <c r="P1346" s="3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4" t="str">
        <f>IF(ISBLANK(INDEX('Policy Characteristics'!K:K,MATCH($C1346,'Policy Characteristics'!$C:$C,0))),"",INDEX('Policy Characteristics'!K:K,MATCH($C1346,'Policy Characteristics'!$C:$C,0)))</f>
        <v>industry-ag-main.html#eff-stds</v>
      </c>
      <c r="R1346" s="354" t="str">
        <f>IF(ISBLANK(INDEX('Policy Characteristics'!L:L,MATCH($C1346,'Policy Characteristics'!$C:$C,0))),"",INDEX('Policy Characteristics'!L:L,MATCH($C1346,'Policy Characteristics'!$C:$C,0)))</f>
        <v>industry-energy-efficiency-standards.html</v>
      </c>
    </row>
    <row r="1347" spans="1:18" s="354" customFormat="1" ht="20" customHeight="1">
      <c r="A1347" s="354" t="str">
        <f>IF(ISBLANK(INDEX('Policy Characteristics'!A:A,MATCH($C1347,'Policy Characteristics'!$C:$C,0))),"",INDEX('Policy Characteristics'!A:A,MATCH($C1347,'Policy Characteristics'!$C:$C,0)))</f>
        <v>Industry</v>
      </c>
      <c r="B1347" s="366" t="str">
        <f>IF(ISBLANK(INDEX('Policy Characteristics'!B:B,MATCH($C1347,'Policy Characteristics'!$C:$C,0))),"",INDEX('Policy Characteristics'!B:B,MATCH($C1347,'Policy Characteristics'!$C:$C,0)))</f>
        <v>Industry Energy Efficiency Standards</v>
      </c>
      <c r="C1347" s="354" t="str">
        <f t="shared" si="50"/>
        <v>Percentage Improvement in Eqpt Efficiency Standards above BAU</v>
      </c>
      <c r="D1347" s="253" t="s">
        <v>784</v>
      </c>
      <c r="E1347" s="253" t="s">
        <v>867</v>
      </c>
      <c r="F1347" t="s">
        <v>785</v>
      </c>
      <c r="G1347" s="253" t="s">
        <v>868</v>
      </c>
      <c r="H1347" s="18">
        <v>965</v>
      </c>
      <c r="I1347" s="367" t="s">
        <v>670</v>
      </c>
      <c r="J1347" s="368" t="str">
        <f>IF(ISBLANK(INDEX('Policy Characteristics'!D:D,MATCH($C1347,'Policy Characteristics'!$C:$C,0))),"",INDEX('Policy Characteristics'!D:D,MATCH($C1347,'Policy Characteristics'!$C:$C,0)))</f>
        <v>Industry Energy Efficiency Standards</v>
      </c>
      <c r="K1347" s="354"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4" t="str">
        <f>IF(ISBLANK(INDEX('Policy Characteristics'!I:I,MATCH($C1347,'Policy Characteristics'!$C:$C,0))),"",INDEX('Policy Characteristics'!I:I,MATCH($C1347,'Policy Characteristics'!$C:$C,0)))</f>
        <v>% reduction in energy use</v>
      </c>
      <c r="P1347" s="3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4" t="str">
        <f>IF(ISBLANK(INDEX('Policy Characteristics'!K:K,MATCH($C1347,'Policy Characteristics'!$C:$C,0))),"",INDEX('Policy Characteristics'!K:K,MATCH($C1347,'Policy Characteristics'!$C:$C,0)))</f>
        <v>industry-ag-main.html#eff-stds</v>
      </c>
      <c r="R1347" s="354" t="str">
        <f>IF(ISBLANK(INDEX('Policy Characteristics'!L:L,MATCH($C1347,'Policy Characteristics'!$C:$C,0))),"",INDEX('Policy Characteristics'!L:L,MATCH($C1347,'Policy Characteristics'!$C:$C,0)))</f>
        <v>industry-energy-efficiency-standards.html</v>
      </c>
    </row>
    <row r="1348" spans="1:18" s="354" customFormat="1" ht="20" customHeight="1">
      <c r="A1348" s="354" t="str">
        <f>IF(ISBLANK(INDEX('Policy Characteristics'!A:A,MATCH($C1348,'Policy Characteristics'!$C:$C,0))),"",INDEX('Policy Characteristics'!A:A,MATCH($C1348,'Policy Characteristics'!$C:$C,0)))</f>
        <v>Industry</v>
      </c>
      <c r="B1348" s="366" t="str">
        <f>IF(ISBLANK(INDEX('Policy Characteristics'!B:B,MATCH($C1348,'Policy Characteristics'!$C:$C,0))),"",INDEX('Policy Characteristics'!B:B,MATCH($C1348,'Policy Characteristics'!$C:$C,0)))</f>
        <v>Industry Energy Efficiency Standards</v>
      </c>
      <c r="C1348" s="354" t="str">
        <f t="shared" si="50"/>
        <v>Percentage Improvement in Eqpt Efficiency Standards above BAU</v>
      </c>
      <c r="D1348" s="253" t="s">
        <v>784</v>
      </c>
      <c r="E1348" s="253" t="s">
        <v>869</v>
      </c>
      <c r="F1348" t="s">
        <v>785</v>
      </c>
      <c r="G1348" s="253" t="s">
        <v>870</v>
      </c>
      <c r="H1348" s="18">
        <v>966</v>
      </c>
      <c r="I1348" s="367" t="s">
        <v>670</v>
      </c>
      <c r="J1348" s="368" t="str">
        <f>IF(ISBLANK(INDEX('Policy Characteristics'!D:D,MATCH($C1348,'Policy Characteristics'!$C:$C,0))),"",INDEX('Policy Characteristics'!D:D,MATCH($C1348,'Policy Characteristics'!$C:$C,0)))</f>
        <v>Industry Energy Efficiency Standards</v>
      </c>
      <c r="K1348" s="354"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4" t="str">
        <f>IF(ISBLANK(INDEX('Policy Characteristics'!I:I,MATCH($C1348,'Policy Characteristics'!$C:$C,0))),"",INDEX('Policy Characteristics'!I:I,MATCH($C1348,'Policy Characteristics'!$C:$C,0)))</f>
        <v>% reduction in energy use</v>
      </c>
      <c r="P1348" s="3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4" t="str">
        <f>IF(ISBLANK(INDEX('Policy Characteristics'!K:K,MATCH($C1348,'Policy Characteristics'!$C:$C,0))),"",INDEX('Policy Characteristics'!K:K,MATCH($C1348,'Policy Characteristics'!$C:$C,0)))</f>
        <v>industry-ag-main.html#eff-stds</v>
      </c>
      <c r="R1348" s="354" t="str">
        <f>IF(ISBLANK(INDEX('Policy Characteristics'!L:L,MATCH($C1348,'Policy Characteristics'!$C:$C,0))),"",INDEX('Policy Characteristics'!L:L,MATCH($C1348,'Policy Characteristics'!$C:$C,0)))</f>
        <v>industry-energy-efficiency-standards.html</v>
      </c>
    </row>
    <row r="1349" spans="1:18" s="354" customFormat="1" ht="20" customHeight="1">
      <c r="A1349" s="354" t="str">
        <f>IF(ISBLANK(INDEX('Policy Characteristics'!A:A,MATCH($C1349,'Policy Characteristics'!$C:$C,0))),"",INDEX('Policy Characteristics'!A:A,MATCH($C1349,'Policy Characteristics'!$C:$C,0)))</f>
        <v>Industry</v>
      </c>
      <c r="B1349" s="366" t="str">
        <f>IF(ISBLANK(INDEX('Policy Characteristics'!B:B,MATCH($C1349,'Policy Characteristics'!$C:$C,0))),"",INDEX('Policy Characteristics'!B:B,MATCH($C1349,'Policy Characteristics'!$C:$C,0)))</f>
        <v>Industry Energy Efficiency Standards</v>
      </c>
      <c r="C1349" s="354" t="str">
        <f t="shared" si="50"/>
        <v>Percentage Improvement in Eqpt Efficiency Standards above BAU</v>
      </c>
      <c r="D1349" s="253" t="s">
        <v>784</v>
      </c>
      <c r="E1349" s="253" t="s">
        <v>871</v>
      </c>
      <c r="F1349" t="s">
        <v>785</v>
      </c>
      <c r="G1349" s="253" t="s">
        <v>872</v>
      </c>
      <c r="H1349" s="18">
        <v>967</v>
      </c>
      <c r="I1349" s="367" t="s">
        <v>680</v>
      </c>
      <c r="J1349" s="368" t="str">
        <f>IF(ISBLANK(INDEX('Policy Characteristics'!D:D,MATCH($C1349,'Policy Characteristics'!$C:$C,0))),"",INDEX('Policy Characteristics'!D:D,MATCH($C1349,'Policy Characteristics'!$C:$C,0)))</f>
        <v>Industry Energy Efficiency Standards</v>
      </c>
      <c r="K1349" s="354"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4" t="str">
        <f>IF(ISBLANK(INDEX('Policy Characteristics'!I:I,MATCH($C1349,'Policy Characteristics'!$C:$C,0))),"",INDEX('Policy Characteristics'!I:I,MATCH($C1349,'Policy Characteristics'!$C:$C,0)))</f>
        <v>% reduction in energy use</v>
      </c>
      <c r="P1349" s="3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4" t="str">
        <f>IF(ISBLANK(INDEX('Policy Characteristics'!K:K,MATCH($C1349,'Policy Characteristics'!$C:$C,0))),"",INDEX('Policy Characteristics'!K:K,MATCH($C1349,'Policy Characteristics'!$C:$C,0)))</f>
        <v>industry-ag-main.html#eff-stds</v>
      </c>
      <c r="R1349" s="354" t="str">
        <f>IF(ISBLANK(INDEX('Policy Characteristics'!L:L,MATCH($C1349,'Policy Characteristics'!$C:$C,0))),"",INDEX('Policy Characteristics'!L:L,MATCH($C1349,'Policy Characteristics'!$C:$C,0)))</f>
        <v>industry-energy-efficiency-standards.html</v>
      </c>
    </row>
    <row r="1350" spans="1:18" s="354" customFormat="1" ht="20" customHeight="1">
      <c r="A1350" s="354" t="str">
        <f>IF(ISBLANK(INDEX('Policy Characteristics'!A:A,MATCH($C1350,'Policy Characteristics'!$C:$C,0))),"",INDEX('Policy Characteristics'!A:A,MATCH($C1350,'Policy Characteristics'!$C:$C,0)))</f>
        <v>Industry</v>
      </c>
      <c r="B1350" s="366" t="str">
        <f>IF(ISBLANK(INDEX('Policy Characteristics'!B:B,MATCH($C1350,'Policy Characteristics'!$C:$C,0))),"",INDEX('Policy Characteristics'!B:B,MATCH($C1350,'Policy Characteristics'!$C:$C,0)))</f>
        <v>Industry Energy Efficiency Standards</v>
      </c>
      <c r="C1350" s="354" t="str">
        <f t="shared" si="50"/>
        <v>Percentage Improvement in Eqpt Efficiency Standards above BAU</v>
      </c>
      <c r="D1350" s="348" t="s">
        <v>786</v>
      </c>
      <c r="E1350" s="253" t="s">
        <v>853</v>
      </c>
      <c r="F1350" t="s">
        <v>787</v>
      </c>
      <c r="G1350" s="253" t="s">
        <v>854</v>
      </c>
      <c r="H1350" s="18">
        <v>968</v>
      </c>
      <c r="I1350" s="367" t="s">
        <v>670</v>
      </c>
      <c r="J1350" s="368" t="str">
        <f>IF(ISBLANK(INDEX('Policy Characteristics'!D:D,MATCH($C1350,'Policy Characteristics'!$C:$C,0))),"",INDEX('Policy Characteristics'!D:D,MATCH($C1350,'Policy Characteristics'!$C:$C,0)))</f>
        <v>Industry Energy Efficiency Standards</v>
      </c>
      <c r="K1350" s="354"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4" t="str">
        <f>IF(ISBLANK(INDEX('Policy Characteristics'!I:I,MATCH($C1350,'Policy Characteristics'!$C:$C,0))),"",INDEX('Policy Characteristics'!I:I,MATCH($C1350,'Policy Characteristics'!$C:$C,0)))</f>
        <v>% reduction in energy use</v>
      </c>
      <c r="P1350" s="3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4" t="str">
        <f>IF(ISBLANK(INDEX('Policy Characteristics'!K:K,MATCH($C1350,'Policy Characteristics'!$C:$C,0))),"",INDEX('Policy Characteristics'!K:K,MATCH($C1350,'Policy Characteristics'!$C:$C,0)))</f>
        <v>industry-ag-main.html#eff-stds</v>
      </c>
      <c r="R1350" s="354" t="str">
        <f>IF(ISBLANK(INDEX('Policy Characteristics'!L:L,MATCH($C1350,'Policy Characteristics'!$C:$C,0))),"",INDEX('Policy Characteristics'!L:L,MATCH($C1350,'Policy Characteristics'!$C:$C,0)))</f>
        <v>industry-energy-efficiency-standards.html</v>
      </c>
    </row>
    <row r="1351" spans="1:18" s="354" customFormat="1" ht="20" customHeight="1">
      <c r="A1351" s="354" t="str">
        <f>IF(ISBLANK(INDEX('Policy Characteristics'!A:A,MATCH($C1351,'Policy Characteristics'!$C:$C,0))),"",INDEX('Policy Characteristics'!A:A,MATCH($C1351,'Policy Characteristics'!$C:$C,0)))</f>
        <v>Industry</v>
      </c>
      <c r="B1351" s="366" t="str">
        <f>IF(ISBLANK(INDEX('Policy Characteristics'!B:B,MATCH($C1351,'Policy Characteristics'!$C:$C,0))),"",INDEX('Policy Characteristics'!B:B,MATCH($C1351,'Policy Characteristics'!$C:$C,0)))</f>
        <v>Industry Energy Efficiency Standards</v>
      </c>
      <c r="C1351" s="354" t="str">
        <f t="shared" si="50"/>
        <v>Percentage Improvement in Eqpt Efficiency Standards above BAU</v>
      </c>
      <c r="D1351" s="348" t="s">
        <v>786</v>
      </c>
      <c r="E1351" s="253" t="s">
        <v>855</v>
      </c>
      <c r="F1351" t="s">
        <v>787</v>
      </c>
      <c r="G1351" s="253" t="s">
        <v>856</v>
      </c>
      <c r="H1351" s="18">
        <v>969</v>
      </c>
      <c r="I1351" s="367" t="s">
        <v>670</v>
      </c>
      <c r="J1351" s="368" t="str">
        <f>IF(ISBLANK(INDEX('Policy Characteristics'!D:D,MATCH($C1351,'Policy Characteristics'!$C:$C,0))),"",INDEX('Policy Characteristics'!D:D,MATCH($C1351,'Policy Characteristics'!$C:$C,0)))</f>
        <v>Industry Energy Efficiency Standards</v>
      </c>
      <c r="K1351" s="354"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4" t="str">
        <f>IF(ISBLANK(INDEX('Policy Characteristics'!I:I,MATCH($C1351,'Policy Characteristics'!$C:$C,0))),"",INDEX('Policy Characteristics'!I:I,MATCH($C1351,'Policy Characteristics'!$C:$C,0)))</f>
        <v>% reduction in energy use</v>
      </c>
      <c r="P1351" s="3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4" t="str">
        <f>IF(ISBLANK(INDEX('Policy Characteristics'!K:K,MATCH($C1351,'Policy Characteristics'!$C:$C,0))),"",INDEX('Policy Characteristics'!K:K,MATCH($C1351,'Policy Characteristics'!$C:$C,0)))</f>
        <v>industry-ag-main.html#eff-stds</v>
      </c>
      <c r="R1351" s="354" t="str">
        <f>IF(ISBLANK(INDEX('Policy Characteristics'!L:L,MATCH($C1351,'Policy Characteristics'!$C:$C,0))),"",INDEX('Policy Characteristics'!L:L,MATCH($C1351,'Policy Characteristics'!$C:$C,0)))</f>
        <v>industry-energy-efficiency-standards.html</v>
      </c>
    </row>
    <row r="1352" spans="1:18" s="354" customFormat="1" ht="20" customHeight="1">
      <c r="A1352" s="354" t="str">
        <f>IF(ISBLANK(INDEX('Policy Characteristics'!A:A,MATCH($C1352,'Policy Characteristics'!$C:$C,0))),"",INDEX('Policy Characteristics'!A:A,MATCH($C1352,'Policy Characteristics'!$C:$C,0)))</f>
        <v>Industry</v>
      </c>
      <c r="B1352" s="366" t="str">
        <f>IF(ISBLANK(INDEX('Policy Characteristics'!B:B,MATCH($C1352,'Policy Characteristics'!$C:$C,0))),"",INDEX('Policy Characteristics'!B:B,MATCH($C1352,'Policy Characteristics'!$C:$C,0)))</f>
        <v>Industry Energy Efficiency Standards</v>
      </c>
      <c r="C1352" s="354" t="str">
        <f t="shared" si="50"/>
        <v>Percentage Improvement in Eqpt Efficiency Standards above BAU</v>
      </c>
      <c r="D1352" s="348" t="s">
        <v>786</v>
      </c>
      <c r="E1352" s="253" t="s">
        <v>857</v>
      </c>
      <c r="F1352" t="s">
        <v>787</v>
      </c>
      <c r="G1352" s="253" t="s">
        <v>858</v>
      </c>
      <c r="H1352" s="18">
        <v>970</v>
      </c>
      <c r="I1352" s="367" t="s">
        <v>670</v>
      </c>
      <c r="J1352" s="368" t="str">
        <f>IF(ISBLANK(INDEX('Policy Characteristics'!D:D,MATCH($C1352,'Policy Characteristics'!$C:$C,0))),"",INDEX('Policy Characteristics'!D:D,MATCH($C1352,'Policy Characteristics'!$C:$C,0)))</f>
        <v>Industry Energy Efficiency Standards</v>
      </c>
      <c r="K1352" s="354"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4" t="str">
        <f>IF(ISBLANK(INDEX('Policy Characteristics'!I:I,MATCH($C1352,'Policy Characteristics'!$C:$C,0))),"",INDEX('Policy Characteristics'!I:I,MATCH($C1352,'Policy Characteristics'!$C:$C,0)))</f>
        <v>% reduction in energy use</v>
      </c>
      <c r="P1352" s="3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4" t="str">
        <f>IF(ISBLANK(INDEX('Policy Characteristics'!K:K,MATCH($C1352,'Policy Characteristics'!$C:$C,0))),"",INDEX('Policy Characteristics'!K:K,MATCH($C1352,'Policy Characteristics'!$C:$C,0)))</f>
        <v>industry-ag-main.html#eff-stds</v>
      </c>
      <c r="R1352" s="354" t="str">
        <f>IF(ISBLANK(INDEX('Policy Characteristics'!L:L,MATCH($C1352,'Policy Characteristics'!$C:$C,0))),"",INDEX('Policy Characteristics'!L:L,MATCH($C1352,'Policy Characteristics'!$C:$C,0)))</f>
        <v>industry-energy-efficiency-standards.html</v>
      </c>
    </row>
    <row r="1353" spans="1:18" s="354" customFormat="1" ht="20" customHeight="1">
      <c r="A1353" s="354" t="str">
        <f>IF(ISBLANK(INDEX('Policy Characteristics'!A:A,MATCH($C1353,'Policy Characteristics'!$C:$C,0))),"",INDEX('Policy Characteristics'!A:A,MATCH($C1353,'Policy Characteristics'!$C:$C,0)))</f>
        <v>Industry</v>
      </c>
      <c r="B1353" s="366" t="str">
        <f>IF(ISBLANK(INDEX('Policy Characteristics'!B:B,MATCH($C1353,'Policy Characteristics'!$C:$C,0))),"",INDEX('Policy Characteristics'!B:B,MATCH($C1353,'Policy Characteristics'!$C:$C,0)))</f>
        <v>Industry Energy Efficiency Standards</v>
      </c>
      <c r="C1353" s="354" t="str">
        <f t="shared" si="50"/>
        <v>Percentage Improvement in Eqpt Efficiency Standards above BAU</v>
      </c>
      <c r="D1353" s="348" t="s">
        <v>786</v>
      </c>
      <c r="E1353" s="253" t="s">
        <v>859</v>
      </c>
      <c r="F1353" t="s">
        <v>787</v>
      </c>
      <c r="G1353" s="253" t="s">
        <v>860</v>
      </c>
      <c r="H1353" s="18">
        <v>971</v>
      </c>
      <c r="I1353" s="367" t="s">
        <v>680</v>
      </c>
      <c r="J1353" s="368" t="str">
        <f>IF(ISBLANK(INDEX('Policy Characteristics'!D:D,MATCH($C1353,'Policy Characteristics'!$C:$C,0))),"",INDEX('Policy Characteristics'!D:D,MATCH($C1353,'Policy Characteristics'!$C:$C,0)))</f>
        <v>Industry Energy Efficiency Standards</v>
      </c>
      <c r="K1353" s="354"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4" t="str">
        <f>IF(ISBLANK(INDEX('Policy Characteristics'!I:I,MATCH($C1353,'Policy Characteristics'!$C:$C,0))),"",INDEX('Policy Characteristics'!I:I,MATCH($C1353,'Policy Characteristics'!$C:$C,0)))</f>
        <v>% reduction in energy use</v>
      </c>
      <c r="P1353" s="3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4" t="str">
        <f>IF(ISBLANK(INDEX('Policy Characteristics'!K:K,MATCH($C1353,'Policy Characteristics'!$C:$C,0))),"",INDEX('Policy Characteristics'!K:K,MATCH($C1353,'Policy Characteristics'!$C:$C,0)))</f>
        <v>industry-ag-main.html#eff-stds</v>
      </c>
      <c r="R1353" s="354" t="str">
        <f>IF(ISBLANK(INDEX('Policy Characteristics'!L:L,MATCH($C1353,'Policy Characteristics'!$C:$C,0))),"",INDEX('Policy Characteristics'!L:L,MATCH($C1353,'Policy Characteristics'!$C:$C,0)))</f>
        <v>industry-energy-efficiency-standards.html</v>
      </c>
    </row>
    <row r="1354" spans="1:18" s="354" customFormat="1" ht="20" customHeight="1">
      <c r="A1354" s="354" t="str">
        <f>IF(ISBLANK(INDEX('Policy Characteristics'!A:A,MATCH($C1354,'Policy Characteristics'!$C:$C,0))),"",INDEX('Policy Characteristics'!A:A,MATCH($C1354,'Policy Characteristics'!$C:$C,0)))</f>
        <v>Industry</v>
      </c>
      <c r="B1354" s="366" t="str">
        <f>IF(ISBLANK(INDEX('Policy Characteristics'!B:B,MATCH($C1354,'Policy Characteristics'!$C:$C,0))),"",INDEX('Policy Characteristics'!B:B,MATCH($C1354,'Policy Characteristics'!$C:$C,0)))</f>
        <v>Industry Energy Efficiency Standards</v>
      </c>
      <c r="C1354" s="354" t="str">
        <f t="shared" si="50"/>
        <v>Percentage Improvement in Eqpt Efficiency Standards above BAU</v>
      </c>
      <c r="D1354" s="348" t="s">
        <v>786</v>
      </c>
      <c r="E1354" s="253" t="s">
        <v>861</v>
      </c>
      <c r="F1354" t="s">
        <v>787</v>
      </c>
      <c r="G1354" s="253" t="s">
        <v>862</v>
      </c>
      <c r="H1354" s="18">
        <v>972</v>
      </c>
      <c r="I1354" s="367" t="s">
        <v>670</v>
      </c>
      <c r="J1354" s="368" t="str">
        <f>IF(ISBLANK(INDEX('Policy Characteristics'!D:D,MATCH($C1354,'Policy Characteristics'!$C:$C,0))),"",INDEX('Policy Characteristics'!D:D,MATCH($C1354,'Policy Characteristics'!$C:$C,0)))</f>
        <v>Industry Energy Efficiency Standards</v>
      </c>
      <c r="K1354" s="354"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4" t="str">
        <f>IF(ISBLANK(INDEX('Policy Characteristics'!I:I,MATCH($C1354,'Policy Characteristics'!$C:$C,0))),"",INDEX('Policy Characteristics'!I:I,MATCH($C1354,'Policy Characteristics'!$C:$C,0)))</f>
        <v>% reduction in energy use</v>
      </c>
      <c r="P1354" s="3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4" t="str">
        <f>IF(ISBLANK(INDEX('Policy Characteristics'!K:K,MATCH($C1354,'Policy Characteristics'!$C:$C,0))),"",INDEX('Policy Characteristics'!K:K,MATCH($C1354,'Policy Characteristics'!$C:$C,0)))</f>
        <v>industry-ag-main.html#eff-stds</v>
      </c>
      <c r="R1354" s="354" t="str">
        <f>IF(ISBLANK(INDEX('Policy Characteristics'!L:L,MATCH($C1354,'Policy Characteristics'!$C:$C,0))),"",INDEX('Policy Characteristics'!L:L,MATCH($C1354,'Policy Characteristics'!$C:$C,0)))</f>
        <v>industry-energy-efficiency-standards.html</v>
      </c>
    </row>
    <row r="1355" spans="1:18" s="354" customFormat="1" ht="20" customHeight="1">
      <c r="A1355" s="354" t="str">
        <f>IF(ISBLANK(INDEX('Policy Characteristics'!A:A,MATCH($C1355,'Policy Characteristics'!$C:$C,0))),"",INDEX('Policy Characteristics'!A:A,MATCH($C1355,'Policy Characteristics'!$C:$C,0)))</f>
        <v>Industry</v>
      </c>
      <c r="B1355" s="366" t="str">
        <f>IF(ISBLANK(INDEX('Policy Characteristics'!B:B,MATCH($C1355,'Policy Characteristics'!$C:$C,0))),"",INDEX('Policy Characteristics'!B:B,MATCH($C1355,'Policy Characteristics'!$C:$C,0)))</f>
        <v>Industry Energy Efficiency Standards</v>
      </c>
      <c r="C1355" s="354" t="str">
        <f t="shared" si="50"/>
        <v>Percentage Improvement in Eqpt Efficiency Standards above BAU</v>
      </c>
      <c r="D1355" s="348" t="s">
        <v>786</v>
      </c>
      <c r="E1355" s="253" t="s">
        <v>863</v>
      </c>
      <c r="F1355" t="s">
        <v>787</v>
      </c>
      <c r="G1355" s="253" t="s">
        <v>864</v>
      </c>
      <c r="H1355" s="18">
        <v>973</v>
      </c>
      <c r="I1355" s="367" t="s">
        <v>680</v>
      </c>
      <c r="J1355" s="368" t="str">
        <f>IF(ISBLANK(INDEX('Policy Characteristics'!D:D,MATCH($C1355,'Policy Characteristics'!$C:$C,0))),"",INDEX('Policy Characteristics'!D:D,MATCH($C1355,'Policy Characteristics'!$C:$C,0)))</f>
        <v>Industry Energy Efficiency Standards</v>
      </c>
      <c r="K1355" s="354"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4" t="str">
        <f>IF(ISBLANK(INDEX('Policy Characteristics'!I:I,MATCH($C1355,'Policy Characteristics'!$C:$C,0))),"",INDEX('Policy Characteristics'!I:I,MATCH($C1355,'Policy Characteristics'!$C:$C,0)))</f>
        <v>% reduction in energy use</v>
      </c>
      <c r="P1355" s="3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4" t="str">
        <f>IF(ISBLANK(INDEX('Policy Characteristics'!K:K,MATCH($C1355,'Policy Characteristics'!$C:$C,0))),"",INDEX('Policy Characteristics'!K:K,MATCH($C1355,'Policy Characteristics'!$C:$C,0)))</f>
        <v>industry-ag-main.html#eff-stds</v>
      </c>
      <c r="R1355" s="354" t="str">
        <f>IF(ISBLANK(INDEX('Policy Characteristics'!L:L,MATCH($C1355,'Policy Characteristics'!$C:$C,0))),"",INDEX('Policy Characteristics'!L:L,MATCH($C1355,'Policy Characteristics'!$C:$C,0)))</f>
        <v>industry-energy-efficiency-standards.html</v>
      </c>
    </row>
    <row r="1356" spans="1:18" s="354" customFormat="1" ht="20" customHeight="1">
      <c r="A1356" s="354" t="str">
        <f>IF(ISBLANK(INDEX('Policy Characteristics'!A:A,MATCH($C1356,'Policy Characteristics'!$C:$C,0))),"",INDEX('Policy Characteristics'!A:A,MATCH($C1356,'Policy Characteristics'!$C:$C,0)))</f>
        <v>Industry</v>
      </c>
      <c r="B1356" s="366" t="str">
        <f>IF(ISBLANK(INDEX('Policy Characteristics'!B:B,MATCH($C1356,'Policy Characteristics'!$C:$C,0))),"",INDEX('Policy Characteristics'!B:B,MATCH($C1356,'Policy Characteristics'!$C:$C,0)))</f>
        <v>Industry Energy Efficiency Standards</v>
      </c>
      <c r="C1356" s="354" t="str">
        <f t="shared" si="50"/>
        <v>Percentage Improvement in Eqpt Efficiency Standards above BAU</v>
      </c>
      <c r="D1356" s="348" t="s">
        <v>786</v>
      </c>
      <c r="E1356" s="253" t="s">
        <v>865</v>
      </c>
      <c r="F1356" t="s">
        <v>787</v>
      </c>
      <c r="G1356" s="253" t="s">
        <v>866</v>
      </c>
      <c r="H1356" s="18">
        <v>974</v>
      </c>
      <c r="I1356" s="367" t="s">
        <v>680</v>
      </c>
      <c r="J1356" s="368" t="str">
        <f>IF(ISBLANK(INDEX('Policy Characteristics'!D:D,MATCH($C1356,'Policy Characteristics'!$C:$C,0))),"",INDEX('Policy Characteristics'!D:D,MATCH($C1356,'Policy Characteristics'!$C:$C,0)))</f>
        <v>Industry Energy Efficiency Standards</v>
      </c>
      <c r="K1356" s="354"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4" t="str">
        <f>IF(ISBLANK(INDEX('Policy Characteristics'!I:I,MATCH($C1356,'Policy Characteristics'!$C:$C,0))),"",INDEX('Policy Characteristics'!I:I,MATCH($C1356,'Policy Characteristics'!$C:$C,0)))</f>
        <v>% reduction in energy use</v>
      </c>
      <c r="P1356" s="3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4" t="str">
        <f>IF(ISBLANK(INDEX('Policy Characteristics'!K:K,MATCH($C1356,'Policy Characteristics'!$C:$C,0))),"",INDEX('Policy Characteristics'!K:K,MATCH($C1356,'Policy Characteristics'!$C:$C,0)))</f>
        <v>industry-ag-main.html#eff-stds</v>
      </c>
      <c r="R1356" s="354" t="str">
        <f>IF(ISBLANK(INDEX('Policy Characteristics'!L:L,MATCH($C1356,'Policy Characteristics'!$C:$C,0))),"",INDEX('Policy Characteristics'!L:L,MATCH($C1356,'Policy Characteristics'!$C:$C,0)))</f>
        <v>industry-energy-efficiency-standards.html</v>
      </c>
    </row>
    <row r="1357" spans="1:18" s="354" customFormat="1" ht="20" customHeight="1">
      <c r="A1357" s="354" t="str">
        <f>IF(ISBLANK(INDEX('Policy Characteristics'!A:A,MATCH($C1357,'Policy Characteristics'!$C:$C,0))),"",INDEX('Policy Characteristics'!A:A,MATCH($C1357,'Policy Characteristics'!$C:$C,0)))</f>
        <v>Industry</v>
      </c>
      <c r="B1357" s="366" t="str">
        <f>IF(ISBLANK(INDEX('Policy Characteristics'!B:B,MATCH($C1357,'Policy Characteristics'!$C:$C,0))),"",INDEX('Policy Characteristics'!B:B,MATCH($C1357,'Policy Characteristics'!$C:$C,0)))</f>
        <v>Industry Energy Efficiency Standards</v>
      </c>
      <c r="C1357" s="354" t="str">
        <f t="shared" si="50"/>
        <v>Percentage Improvement in Eqpt Efficiency Standards above BAU</v>
      </c>
      <c r="D1357" s="348" t="s">
        <v>786</v>
      </c>
      <c r="E1357" s="253" t="s">
        <v>867</v>
      </c>
      <c r="F1357" t="s">
        <v>787</v>
      </c>
      <c r="G1357" s="253" t="s">
        <v>868</v>
      </c>
      <c r="H1357" s="18">
        <v>975</v>
      </c>
      <c r="I1357" s="367" t="s">
        <v>670</v>
      </c>
      <c r="J1357" s="368" t="str">
        <f>IF(ISBLANK(INDEX('Policy Characteristics'!D:D,MATCH($C1357,'Policy Characteristics'!$C:$C,0))),"",INDEX('Policy Characteristics'!D:D,MATCH($C1357,'Policy Characteristics'!$C:$C,0)))</f>
        <v>Industry Energy Efficiency Standards</v>
      </c>
      <c r="K1357" s="354"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4" t="str">
        <f>IF(ISBLANK(INDEX('Policy Characteristics'!I:I,MATCH($C1357,'Policy Characteristics'!$C:$C,0))),"",INDEX('Policy Characteristics'!I:I,MATCH($C1357,'Policy Characteristics'!$C:$C,0)))</f>
        <v>% reduction in energy use</v>
      </c>
      <c r="P1357" s="3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4" t="str">
        <f>IF(ISBLANK(INDEX('Policy Characteristics'!K:K,MATCH($C1357,'Policy Characteristics'!$C:$C,0))),"",INDEX('Policy Characteristics'!K:K,MATCH($C1357,'Policy Characteristics'!$C:$C,0)))</f>
        <v>industry-ag-main.html#eff-stds</v>
      </c>
      <c r="R1357" s="354" t="str">
        <f>IF(ISBLANK(INDEX('Policy Characteristics'!L:L,MATCH($C1357,'Policy Characteristics'!$C:$C,0))),"",INDEX('Policy Characteristics'!L:L,MATCH($C1357,'Policy Characteristics'!$C:$C,0)))</f>
        <v>industry-energy-efficiency-standards.html</v>
      </c>
    </row>
    <row r="1358" spans="1:18" s="354" customFormat="1" ht="20" customHeight="1">
      <c r="A1358" s="354" t="str">
        <f>IF(ISBLANK(INDEX('Policy Characteristics'!A:A,MATCH($C1358,'Policy Characteristics'!$C:$C,0))),"",INDEX('Policy Characteristics'!A:A,MATCH($C1358,'Policy Characteristics'!$C:$C,0)))</f>
        <v>Industry</v>
      </c>
      <c r="B1358" s="366" t="str">
        <f>IF(ISBLANK(INDEX('Policy Characteristics'!B:B,MATCH($C1358,'Policy Characteristics'!$C:$C,0))),"",INDEX('Policy Characteristics'!B:B,MATCH($C1358,'Policy Characteristics'!$C:$C,0)))</f>
        <v>Industry Energy Efficiency Standards</v>
      </c>
      <c r="C1358" s="354" t="str">
        <f t="shared" si="50"/>
        <v>Percentage Improvement in Eqpt Efficiency Standards above BAU</v>
      </c>
      <c r="D1358" s="348" t="s">
        <v>786</v>
      </c>
      <c r="E1358" s="253" t="s">
        <v>869</v>
      </c>
      <c r="F1358" t="s">
        <v>787</v>
      </c>
      <c r="G1358" s="253" t="s">
        <v>870</v>
      </c>
      <c r="H1358" s="18">
        <v>976</v>
      </c>
      <c r="I1358" s="367" t="s">
        <v>680</v>
      </c>
      <c r="J1358" s="368" t="str">
        <f>IF(ISBLANK(INDEX('Policy Characteristics'!D:D,MATCH($C1358,'Policy Characteristics'!$C:$C,0))),"",INDEX('Policy Characteristics'!D:D,MATCH($C1358,'Policy Characteristics'!$C:$C,0)))</f>
        <v>Industry Energy Efficiency Standards</v>
      </c>
      <c r="K1358" s="354"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4" t="str">
        <f>IF(ISBLANK(INDEX('Policy Characteristics'!I:I,MATCH($C1358,'Policy Characteristics'!$C:$C,0))),"",INDEX('Policy Characteristics'!I:I,MATCH($C1358,'Policy Characteristics'!$C:$C,0)))</f>
        <v>% reduction in energy use</v>
      </c>
      <c r="P1358" s="3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4" t="str">
        <f>IF(ISBLANK(INDEX('Policy Characteristics'!K:K,MATCH($C1358,'Policy Characteristics'!$C:$C,0))),"",INDEX('Policy Characteristics'!K:K,MATCH($C1358,'Policy Characteristics'!$C:$C,0)))</f>
        <v>industry-ag-main.html#eff-stds</v>
      </c>
      <c r="R1358" s="354" t="str">
        <f>IF(ISBLANK(INDEX('Policy Characteristics'!L:L,MATCH($C1358,'Policy Characteristics'!$C:$C,0))),"",INDEX('Policy Characteristics'!L:L,MATCH($C1358,'Policy Characteristics'!$C:$C,0)))</f>
        <v>industry-energy-efficiency-standards.html</v>
      </c>
    </row>
    <row r="1359" spans="1:18" s="354" customFormat="1" ht="20" customHeight="1">
      <c r="A1359" s="354" t="str">
        <f>IF(ISBLANK(INDEX('Policy Characteristics'!A:A,MATCH($C1359,'Policy Characteristics'!$C:$C,0))),"",INDEX('Policy Characteristics'!A:A,MATCH($C1359,'Policy Characteristics'!$C:$C,0)))</f>
        <v>Industry</v>
      </c>
      <c r="B1359" s="366" t="str">
        <f>IF(ISBLANK(INDEX('Policy Characteristics'!B:B,MATCH($C1359,'Policy Characteristics'!$C:$C,0))),"",INDEX('Policy Characteristics'!B:B,MATCH($C1359,'Policy Characteristics'!$C:$C,0)))</f>
        <v>Industry Energy Efficiency Standards</v>
      </c>
      <c r="C1359" s="354" t="str">
        <f t="shared" si="50"/>
        <v>Percentage Improvement in Eqpt Efficiency Standards above BAU</v>
      </c>
      <c r="D1359" s="348" t="s">
        <v>786</v>
      </c>
      <c r="E1359" s="253" t="s">
        <v>871</v>
      </c>
      <c r="F1359" t="s">
        <v>787</v>
      </c>
      <c r="G1359" s="253" t="s">
        <v>872</v>
      </c>
      <c r="H1359" s="18">
        <v>977</v>
      </c>
      <c r="I1359" s="367" t="s">
        <v>680</v>
      </c>
      <c r="J1359" s="368" t="str">
        <f>IF(ISBLANK(INDEX('Policy Characteristics'!D:D,MATCH($C1359,'Policy Characteristics'!$C:$C,0))),"",INDEX('Policy Characteristics'!D:D,MATCH($C1359,'Policy Characteristics'!$C:$C,0)))</f>
        <v>Industry Energy Efficiency Standards</v>
      </c>
      <c r="K1359" s="354"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4" t="str">
        <f>IF(ISBLANK(INDEX('Policy Characteristics'!I:I,MATCH($C1359,'Policy Characteristics'!$C:$C,0))),"",INDEX('Policy Characteristics'!I:I,MATCH($C1359,'Policy Characteristics'!$C:$C,0)))</f>
        <v>% reduction in energy use</v>
      </c>
      <c r="P1359" s="3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4" t="str">
        <f>IF(ISBLANK(INDEX('Policy Characteristics'!K:K,MATCH($C1359,'Policy Characteristics'!$C:$C,0))),"",INDEX('Policy Characteristics'!K:K,MATCH($C1359,'Policy Characteristics'!$C:$C,0)))</f>
        <v>industry-ag-main.html#eff-stds</v>
      </c>
      <c r="R1359" s="354" t="str">
        <f>IF(ISBLANK(INDEX('Policy Characteristics'!L:L,MATCH($C1359,'Policy Characteristics'!$C:$C,0))),"",INDEX('Policy Characteristics'!L:L,MATCH($C1359,'Policy Characteristics'!$C:$C,0)))</f>
        <v>industry-energy-efficiency-standards.html</v>
      </c>
    </row>
    <row r="1360" spans="1:18" s="354" customFormat="1" ht="20" customHeight="1">
      <c r="A1360" s="354" t="str">
        <f>IF(ISBLANK(INDEX('Policy Characteristics'!A:A,MATCH($C1360,'Policy Characteristics'!$C:$C,0))),"",INDEX('Policy Characteristics'!A:A,MATCH($C1360,'Policy Characteristics'!$C:$C,0)))</f>
        <v>Industry</v>
      </c>
      <c r="B1360" s="366" t="str">
        <f>IF(ISBLANK(INDEX('Policy Characteristics'!B:B,MATCH($C1360,'Policy Characteristics'!$C:$C,0))),"",INDEX('Policy Characteristics'!B:B,MATCH($C1360,'Policy Characteristics'!$C:$C,0)))</f>
        <v>Industry Energy Efficiency Standards</v>
      </c>
      <c r="C1360" s="354" t="str">
        <f t="shared" si="50"/>
        <v>Percentage Improvement in Eqpt Efficiency Standards above BAU</v>
      </c>
      <c r="D1360" s="348" t="s">
        <v>788</v>
      </c>
      <c r="E1360" s="253" t="s">
        <v>853</v>
      </c>
      <c r="F1360" t="s">
        <v>789</v>
      </c>
      <c r="G1360" s="253" t="s">
        <v>854</v>
      </c>
      <c r="H1360" s="18">
        <v>978</v>
      </c>
      <c r="I1360" s="367" t="s">
        <v>670</v>
      </c>
      <c r="J1360" s="368" t="str">
        <f>IF(ISBLANK(INDEX('Policy Characteristics'!D:D,MATCH($C1360,'Policy Characteristics'!$C:$C,0))),"",INDEX('Policy Characteristics'!D:D,MATCH($C1360,'Policy Characteristics'!$C:$C,0)))</f>
        <v>Industry Energy Efficiency Standards</v>
      </c>
      <c r="K1360" s="354"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4" t="str">
        <f>IF(ISBLANK(INDEX('Policy Characteristics'!I:I,MATCH($C1360,'Policy Characteristics'!$C:$C,0))),"",INDEX('Policy Characteristics'!I:I,MATCH($C1360,'Policy Characteristics'!$C:$C,0)))</f>
        <v>% reduction in energy use</v>
      </c>
      <c r="P1360" s="3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4" t="str">
        <f>IF(ISBLANK(INDEX('Policy Characteristics'!K:K,MATCH($C1360,'Policy Characteristics'!$C:$C,0))),"",INDEX('Policy Characteristics'!K:K,MATCH($C1360,'Policy Characteristics'!$C:$C,0)))</f>
        <v>industry-ag-main.html#eff-stds</v>
      </c>
      <c r="R1360" s="354" t="str">
        <f>IF(ISBLANK(INDEX('Policy Characteristics'!L:L,MATCH($C1360,'Policy Characteristics'!$C:$C,0))),"",INDEX('Policy Characteristics'!L:L,MATCH($C1360,'Policy Characteristics'!$C:$C,0)))</f>
        <v>industry-energy-efficiency-standards.html</v>
      </c>
    </row>
    <row r="1361" spans="1:18" s="354" customFormat="1" ht="20" customHeight="1">
      <c r="A1361" s="354" t="str">
        <f>IF(ISBLANK(INDEX('Policy Characteristics'!A:A,MATCH($C1361,'Policy Characteristics'!$C:$C,0))),"",INDEX('Policy Characteristics'!A:A,MATCH($C1361,'Policy Characteristics'!$C:$C,0)))</f>
        <v>Industry</v>
      </c>
      <c r="B1361" s="366" t="str">
        <f>IF(ISBLANK(INDEX('Policy Characteristics'!B:B,MATCH($C1361,'Policy Characteristics'!$C:$C,0))),"",INDEX('Policy Characteristics'!B:B,MATCH($C1361,'Policy Characteristics'!$C:$C,0)))</f>
        <v>Industry Energy Efficiency Standards</v>
      </c>
      <c r="C1361" s="354" t="str">
        <f t="shared" si="50"/>
        <v>Percentage Improvement in Eqpt Efficiency Standards above BAU</v>
      </c>
      <c r="D1361" s="348" t="s">
        <v>788</v>
      </c>
      <c r="E1361" s="253" t="s">
        <v>855</v>
      </c>
      <c r="F1361" t="s">
        <v>789</v>
      </c>
      <c r="G1361" s="253" t="s">
        <v>856</v>
      </c>
      <c r="H1361" s="18">
        <v>979</v>
      </c>
      <c r="I1361" s="367" t="s">
        <v>680</v>
      </c>
      <c r="J1361" s="368" t="str">
        <f>IF(ISBLANK(INDEX('Policy Characteristics'!D:D,MATCH($C1361,'Policy Characteristics'!$C:$C,0))),"",INDEX('Policy Characteristics'!D:D,MATCH($C1361,'Policy Characteristics'!$C:$C,0)))</f>
        <v>Industry Energy Efficiency Standards</v>
      </c>
      <c r="K1361" s="354"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4" t="str">
        <f>IF(ISBLANK(INDEX('Policy Characteristics'!I:I,MATCH($C1361,'Policy Characteristics'!$C:$C,0))),"",INDEX('Policy Characteristics'!I:I,MATCH($C1361,'Policy Characteristics'!$C:$C,0)))</f>
        <v>% reduction in energy use</v>
      </c>
      <c r="P1361" s="3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4" t="str">
        <f>IF(ISBLANK(INDEX('Policy Characteristics'!K:K,MATCH($C1361,'Policy Characteristics'!$C:$C,0))),"",INDEX('Policy Characteristics'!K:K,MATCH($C1361,'Policy Characteristics'!$C:$C,0)))</f>
        <v>industry-ag-main.html#eff-stds</v>
      </c>
      <c r="R1361" s="354" t="str">
        <f>IF(ISBLANK(INDEX('Policy Characteristics'!L:L,MATCH($C1361,'Policy Characteristics'!$C:$C,0))),"",INDEX('Policy Characteristics'!L:L,MATCH($C1361,'Policy Characteristics'!$C:$C,0)))</f>
        <v>industry-energy-efficiency-standards.html</v>
      </c>
    </row>
    <row r="1362" spans="1:18" s="354" customFormat="1" ht="20" customHeight="1">
      <c r="A1362" s="354" t="str">
        <f>IF(ISBLANK(INDEX('Policy Characteristics'!A:A,MATCH($C1362,'Policy Characteristics'!$C:$C,0))),"",INDEX('Policy Characteristics'!A:A,MATCH($C1362,'Policy Characteristics'!$C:$C,0)))</f>
        <v>Industry</v>
      </c>
      <c r="B1362" s="366" t="str">
        <f>IF(ISBLANK(INDEX('Policy Characteristics'!B:B,MATCH($C1362,'Policy Characteristics'!$C:$C,0))),"",INDEX('Policy Characteristics'!B:B,MATCH($C1362,'Policy Characteristics'!$C:$C,0)))</f>
        <v>Industry Energy Efficiency Standards</v>
      </c>
      <c r="C1362" s="354" t="str">
        <f t="shared" si="50"/>
        <v>Percentage Improvement in Eqpt Efficiency Standards above BAU</v>
      </c>
      <c r="D1362" s="348" t="s">
        <v>788</v>
      </c>
      <c r="E1362" s="253" t="s">
        <v>857</v>
      </c>
      <c r="F1362" t="s">
        <v>789</v>
      </c>
      <c r="G1362" s="253" t="s">
        <v>858</v>
      </c>
      <c r="H1362" s="18">
        <v>980</v>
      </c>
      <c r="I1362" s="367" t="s">
        <v>670</v>
      </c>
      <c r="J1362" s="368" t="str">
        <f>IF(ISBLANK(INDEX('Policy Characteristics'!D:D,MATCH($C1362,'Policy Characteristics'!$C:$C,0))),"",INDEX('Policy Characteristics'!D:D,MATCH($C1362,'Policy Characteristics'!$C:$C,0)))</f>
        <v>Industry Energy Efficiency Standards</v>
      </c>
      <c r="K1362" s="354"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4" t="str">
        <f>IF(ISBLANK(INDEX('Policy Characteristics'!I:I,MATCH($C1362,'Policy Characteristics'!$C:$C,0))),"",INDEX('Policy Characteristics'!I:I,MATCH($C1362,'Policy Characteristics'!$C:$C,0)))</f>
        <v>% reduction in energy use</v>
      </c>
      <c r="P1362" s="3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4" t="str">
        <f>IF(ISBLANK(INDEX('Policy Characteristics'!K:K,MATCH($C1362,'Policy Characteristics'!$C:$C,0))),"",INDEX('Policy Characteristics'!K:K,MATCH($C1362,'Policy Characteristics'!$C:$C,0)))</f>
        <v>industry-ag-main.html#eff-stds</v>
      </c>
      <c r="R1362" s="354" t="str">
        <f>IF(ISBLANK(INDEX('Policy Characteristics'!L:L,MATCH($C1362,'Policy Characteristics'!$C:$C,0))),"",INDEX('Policy Characteristics'!L:L,MATCH($C1362,'Policy Characteristics'!$C:$C,0)))</f>
        <v>industry-energy-efficiency-standards.html</v>
      </c>
    </row>
    <row r="1363" spans="1:18" s="354" customFormat="1" ht="20" customHeight="1">
      <c r="A1363" s="354" t="str">
        <f>IF(ISBLANK(INDEX('Policy Characteristics'!A:A,MATCH($C1363,'Policy Characteristics'!$C:$C,0))),"",INDEX('Policy Characteristics'!A:A,MATCH($C1363,'Policy Characteristics'!$C:$C,0)))</f>
        <v>Industry</v>
      </c>
      <c r="B1363" s="366" t="str">
        <f>IF(ISBLANK(INDEX('Policy Characteristics'!B:B,MATCH($C1363,'Policy Characteristics'!$C:$C,0))),"",INDEX('Policy Characteristics'!B:B,MATCH($C1363,'Policy Characteristics'!$C:$C,0)))</f>
        <v>Industry Energy Efficiency Standards</v>
      </c>
      <c r="C1363" s="354" t="str">
        <f t="shared" si="50"/>
        <v>Percentage Improvement in Eqpt Efficiency Standards above BAU</v>
      </c>
      <c r="D1363" s="348" t="s">
        <v>788</v>
      </c>
      <c r="E1363" s="253" t="s">
        <v>859</v>
      </c>
      <c r="F1363" t="s">
        <v>789</v>
      </c>
      <c r="G1363" s="253" t="s">
        <v>860</v>
      </c>
      <c r="H1363" s="18">
        <v>981</v>
      </c>
      <c r="I1363" s="367" t="s">
        <v>680</v>
      </c>
      <c r="J1363" s="368" t="str">
        <f>IF(ISBLANK(INDEX('Policy Characteristics'!D:D,MATCH($C1363,'Policy Characteristics'!$C:$C,0))),"",INDEX('Policy Characteristics'!D:D,MATCH($C1363,'Policy Characteristics'!$C:$C,0)))</f>
        <v>Industry Energy Efficiency Standards</v>
      </c>
      <c r="K1363" s="354"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4" t="str">
        <f>IF(ISBLANK(INDEX('Policy Characteristics'!I:I,MATCH($C1363,'Policy Characteristics'!$C:$C,0))),"",INDEX('Policy Characteristics'!I:I,MATCH($C1363,'Policy Characteristics'!$C:$C,0)))</f>
        <v>% reduction in energy use</v>
      </c>
      <c r="P1363" s="3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4" t="str">
        <f>IF(ISBLANK(INDEX('Policy Characteristics'!K:K,MATCH($C1363,'Policy Characteristics'!$C:$C,0))),"",INDEX('Policy Characteristics'!K:K,MATCH($C1363,'Policy Characteristics'!$C:$C,0)))</f>
        <v>industry-ag-main.html#eff-stds</v>
      </c>
      <c r="R1363" s="354" t="str">
        <f>IF(ISBLANK(INDEX('Policy Characteristics'!L:L,MATCH($C1363,'Policy Characteristics'!$C:$C,0))),"",INDEX('Policy Characteristics'!L:L,MATCH($C1363,'Policy Characteristics'!$C:$C,0)))</f>
        <v>industry-energy-efficiency-standards.html</v>
      </c>
    </row>
    <row r="1364" spans="1:18" s="354" customFormat="1" ht="20" customHeight="1">
      <c r="A1364" s="354" t="str">
        <f>IF(ISBLANK(INDEX('Policy Characteristics'!A:A,MATCH($C1364,'Policy Characteristics'!$C:$C,0))),"",INDEX('Policy Characteristics'!A:A,MATCH($C1364,'Policy Characteristics'!$C:$C,0)))</f>
        <v>Industry</v>
      </c>
      <c r="B1364" s="366" t="str">
        <f>IF(ISBLANK(INDEX('Policy Characteristics'!B:B,MATCH($C1364,'Policy Characteristics'!$C:$C,0))),"",INDEX('Policy Characteristics'!B:B,MATCH($C1364,'Policy Characteristics'!$C:$C,0)))</f>
        <v>Industry Energy Efficiency Standards</v>
      </c>
      <c r="C1364" s="354" t="str">
        <f t="shared" si="50"/>
        <v>Percentage Improvement in Eqpt Efficiency Standards above BAU</v>
      </c>
      <c r="D1364" s="348" t="s">
        <v>788</v>
      </c>
      <c r="E1364" s="253" t="s">
        <v>861</v>
      </c>
      <c r="F1364" t="s">
        <v>789</v>
      </c>
      <c r="G1364" s="253" t="s">
        <v>862</v>
      </c>
      <c r="H1364" s="18">
        <v>982</v>
      </c>
      <c r="I1364" s="367" t="s">
        <v>670</v>
      </c>
      <c r="J1364" s="368" t="str">
        <f>IF(ISBLANK(INDEX('Policy Characteristics'!D:D,MATCH($C1364,'Policy Characteristics'!$C:$C,0))),"",INDEX('Policy Characteristics'!D:D,MATCH($C1364,'Policy Characteristics'!$C:$C,0)))</f>
        <v>Industry Energy Efficiency Standards</v>
      </c>
      <c r="K1364" s="354"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4" t="str">
        <f>IF(ISBLANK(INDEX('Policy Characteristics'!I:I,MATCH($C1364,'Policy Characteristics'!$C:$C,0))),"",INDEX('Policy Characteristics'!I:I,MATCH($C1364,'Policy Characteristics'!$C:$C,0)))</f>
        <v>% reduction in energy use</v>
      </c>
      <c r="P1364" s="3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4" t="str">
        <f>IF(ISBLANK(INDEX('Policy Characteristics'!K:K,MATCH($C1364,'Policy Characteristics'!$C:$C,0))),"",INDEX('Policy Characteristics'!K:K,MATCH($C1364,'Policy Characteristics'!$C:$C,0)))</f>
        <v>industry-ag-main.html#eff-stds</v>
      </c>
      <c r="R1364" s="354" t="str">
        <f>IF(ISBLANK(INDEX('Policy Characteristics'!L:L,MATCH($C1364,'Policy Characteristics'!$C:$C,0))),"",INDEX('Policy Characteristics'!L:L,MATCH($C1364,'Policy Characteristics'!$C:$C,0)))</f>
        <v>industry-energy-efficiency-standards.html</v>
      </c>
    </row>
    <row r="1365" spans="1:18" s="354" customFormat="1" ht="20" customHeight="1">
      <c r="A1365" s="354" t="str">
        <f>IF(ISBLANK(INDEX('Policy Characteristics'!A:A,MATCH($C1365,'Policy Characteristics'!$C:$C,0))),"",INDEX('Policy Characteristics'!A:A,MATCH($C1365,'Policy Characteristics'!$C:$C,0)))</f>
        <v>Industry</v>
      </c>
      <c r="B1365" s="366" t="str">
        <f>IF(ISBLANK(INDEX('Policy Characteristics'!B:B,MATCH($C1365,'Policy Characteristics'!$C:$C,0))),"",INDEX('Policy Characteristics'!B:B,MATCH($C1365,'Policy Characteristics'!$C:$C,0)))</f>
        <v>Industry Energy Efficiency Standards</v>
      </c>
      <c r="C1365" s="354" t="str">
        <f t="shared" si="50"/>
        <v>Percentage Improvement in Eqpt Efficiency Standards above BAU</v>
      </c>
      <c r="D1365" s="348" t="s">
        <v>788</v>
      </c>
      <c r="E1365" s="253" t="s">
        <v>863</v>
      </c>
      <c r="F1365" t="s">
        <v>789</v>
      </c>
      <c r="G1365" s="253" t="s">
        <v>864</v>
      </c>
      <c r="H1365" s="18">
        <v>983</v>
      </c>
      <c r="I1365" s="367" t="s">
        <v>680</v>
      </c>
      <c r="J1365" s="368" t="str">
        <f>IF(ISBLANK(INDEX('Policy Characteristics'!D:D,MATCH($C1365,'Policy Characteristics'!$C:$C,0))),"",INDEX('Policy Characteristics'!D:D,MATCH($C1365,'Policy Characteristics'!$C:$C,0)))</f>
        <v>Industry Energy Efficiency Standards</v>
      </c>
      <c r="K1365" s="354"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4" t="str">
        <f>IF(ISBLANK(INDEX('Policy Characteristics'!I:I,MATCH($C1365,'Policy Characteristics'!$C:$C,0))),"",INDEX('Policy Characteristics'!I:I,MATCH($C1365,'Policy Characteristics'!$C:$C,0)))</f>
        <v>% reduction in energy use</v>
      </c>
      <c r="P1365" s="3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4" t="str">
        <f>IF(ISBLANK(INDEX('Policy Characteristics'!K:K,MATCH($C1365,'Policy Characteristics'!$C:$C,0))),"",INDEX('Policy Characteristics'!K:K,MATCH($C1365,'Policy Characteristics'!$C:$C,0)))</f>
        <v>industry-ag-main.html#eff-stds</v>
      </c>
      <c r="R1365" s="354" t="str">
        <f>IF(ISBLANK(INDEX('Policy Characteristics'!L:L,MATCH($C1365,'Policy Characteristics'!$C:$C,0))),"",INDEX('Policy Characteristics'!L:L,MATCH($C1365,'Policy Characteristics'!$C:$C,0)))</f>
        <v>industry-energy-efficiency-standards.html</v>
      </c>
    </row>
    <row r="1366" spans="1:18" s="354" customFormat="1" ht="20" customHeight="1">
      <c r="A1366" s="354" t="str">
        <f>IF(ISBLANK(INDEX('Policy Characteristics'!A:A,MATCH($C1366,'Policy Characteristics'!$C:$C,0))),"",INDEX('Policy Characteristics'!A:A,MATCH($C1366,'Policy Characteristics'!$C:$C,0)))</f>
        <v>Industry</v>
      </c>
      <c r="B1366" s="366" t="str">
        <f>IF(ISBLANK(INDEX('Policy Characteristics'!B:B,MATCH($C1366,'Policy Characteristics'!$C:$C,0))),"",INDEX('Policy Characteristics'!B:B,MATCH($C1366,'Policy Characteristics'!$C:$C,0)))</f>
        <v>Industry Energy Efficiency Standards</v>
      </c>
      <c r="C1366" s="354" t="str">
        <f t="shared" si="50"/>
        <v>Percentage Improvement in Eqpt Efficiency Standards above BAU</v>
      </c>
      <c r="D1366" s="348" t="s">
        <v>788</v>
      </c>
      <c r="E1366" s="253" t="s">
        <v>865</v>
      </c>
      <c r="F1366" t="s">
        <v>789</v>
      </c>
      <c r="G1366" s="253" t="s">
        <v>866</v>
      </c>
      <c r="H1366" s="18">
        <v>984</v>
      </c>
      <c r="I1366" s="367" t="s">
        <v>680</v>
      </c>
      <c r="J1366" s="368" t="str">
        <f>IF(ISBLANK(INDEX('Policy Characteristics'!D:D,MATCH($C1366,'Policy Characteristics'!$C:$C,0))),"",INDEX('Policy Characteristics'!D:D,MATCH($C1366,'Policy Characteristics'!$C:$C,0)))</f>
        <v>Industry Energy Efficiency Standards</v>
      </c>
      <c r="K1366" s="354"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4" t="str">
        <f>IF(ISBLANK(INDEX('Policy Characteristics'!I:I,MATCH($C1366,'Policy Characteristics'!$C:$C,0))),"",INDEX('Policy Characteristics'!I:I,MATCH($C1366,'Policy Characteristics'!$C:$C,0)))</f>
        <v>% reduction in energy use</v>
      </c>
      <c r="P1366" s="3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4" t="str">
        <f>IF(ISBLANK(INDEX('Policy Characteristics'!K:K,MATCH($C1366,'Policy Characteristics'!$C:$C,0))),"",INDEX('Policy Characteristics'!K:K,MATCH($C1366,'Policy Characteristics'!$C:$C,0)))</f>
        <v>industry-ag-main.html#eff-stds</v>
      </c>
      <c r="R1366" s="354" t="str">
        <f>IF(ISBLANK(INDEX('Policy Characteristics'!L:L,MATCH($C1366,'Policy Characteristics'!$C:$C,0))),"",INDEX('Policy Characteristics'!L:L,MATCH($C1366,'Policy Characteristics'!$C:$C,0)))</f>
        <v>industry-energy-efficiency-standards.html</v>
      </c>
    </row>
    <row r="1367" spans="1:18" s="354" customFormat="1" ht="20" customHeight="1">
      <c r="A1367" s="354" t="str">
        <f>IF(ISBLANK(INDEX('Policy Characteristics'!A:A,MATCH($C1367,'Policy Characteristics'!$C:$C,0))),"",INDEX('Policy Characteristics'!A:A,MATCH($C1367,'Policy Characteristics'!$C:$C,0)))</f>
        <v>Industry</v>
      </c>
      <c r="B1367" s="366" t="str">
        <f>IF(ISBLANK(INDEX('Policy Characteristics'!B:B,MATCH($C1367,'Policy Characteristics'!$C:$C,0))),"",INDEX('Policy Characteristics'!B:B,MATCH($C1367,'Policy Characteristics'!$C:$C,0)))</f>
        <v>Industry Energy Efficiency Standards</v>
      </c>
      <c r="C1367" s="354" t="str">
        <f t="shared" si="50"/>
        <v>Percentage Improvement in Eqpt Efficiency Standards above BAU</v>
      </c>
      <c r="D1367" s="348" t="s">
        <v>788</v>
      </c>
      <c r="E1367" s="253" t="s">
        <v>867</v>
      </c>
      <c r="F1367" t="s">
        <v>789</v>
      </c>
      <c r="G1367" s="253" t="s">
        <v>868</v>
      </c>
      <c r="H1367" s="18">
        <v>985</v>
      </c>
      <c r="I1367" s="367" t="s">
        <v>670</v>
      </c>
      <c r="J1367" s="368" t="str">
        <f>IF(ISBLANK(INDEX('Policy Characteristics'!D:D,MATCH($C1367,'Policy Characteristics'!$C:$C,0))),"",INDEX('Policy Characteristics'!D:D,MATCH($C1367,'Policy Characteristics'!$C:$C,0)))</f>
        <v>Industry Energy Efficiency Standards</v>
      </c>
      <c r="K1367" s="354"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4" t="str">
        <f>IF(ISBLANK(INDEX('Policy Characteristics'!I:I,MATCH($C1367,'Policy Characteristics'!$C:$C,0))),"",INDEX('Policy Characteristics'!I:I,MATCH($C1367,'Policy Characteristics'!$C:$C,0)))</f>
        <v>% reduction in energy use</v>
      </c>
      <c r="P1367" s="3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4" t="str">
        <f>IF(ISBLANK(INDEX('Policy Characteristics'!K:K,MATCH($C1367,'Policy Characteristics'!$C:$C,0))),"",INDEX('Policy Characteristics'!K:K,MATCH($C1367,'Policy Characteristics'!$C:$C,0)))</f>
        <v>industry-ag-main.html#eff-stds</v>
      </c>
      <c r="R1367" s="354" t="str">
        <f>IF(ISBLANK(INDEX('Policy Characteristics'!L:L,MATCH($C1367,'Policy Characteristics'!$C:$C,0))),"",INDEX('Policy Characteristics'!L:L,MATCH($C1367,'Policy Characteristics'!$C:$C,0)))</f>
        <v>industry-energy-efficiency-standards.html</v>
      </c>
    </row>
    <row r="1368" spans="1:18" s="354" customFormat="1" ht="20" customHeight="1">
      <c r="A1368" s="354" t="str">
        <f>IF(ISBLANK(INDEX('Policy Characteristics'!A:A,MATCH($C1368,'Policy Characteristics'!$C:$C,0))),"",INDEX('Policy Characteristics'!A:A,MATCH($C1368,'Policy Characteristics'!$C:$C,0)))</f>
        <v>Industry</v>
      </c>
      <c r="B1368" s="366" t="str">
        <f>IF(ISBLANK(INDEX('Policy Characteristics'!B:B,MATCH($C1368,'Policy Characteristics'!$C:$C,0))),"",INDEX('Policy Characteristics'!B:B,MATCH($C1368,'Policy Characteristics'!$C:$C,0)))</f>
        <v>Industry Energy Efficiency Standards</v>
      </c>
      <c r="C1368" s="354" t="str">
        <f t="shared" si="50"/>
        <v>Percentage Improvement in Eqpt Efficiency Standards above BAU</v>
      </c>
      <c r="D1368" s="348" t="s">
        <v>788</v>
      </c>
      <c r="E1368" s="253" t="s">
        <v>869</v>
      </c>
      <c r="F1368" t="s">
        <v>789</v>
      </c>
      <c r="G1368" s="253" t="s">
        <v>870</v>
      </c>
      <c r="H1368" s="18">
        <v>986</v>
      </c>
      <c r="I1368" s="367" t="s">
        <v>680</v>
      </c>
      <c r="J1368" s="368" t="str">
        <f>IF(ISBLANK(INDEX('Policy Characteristics'!D:D,MATCH($C1368,'Policy Characteristics'!$C:$C,0))),"",INDEX('Policy Characteristics'!D:D,MATCH($C1368,'Policy Characteristics'!$C:$C,0)))</f>
        <v>Industry Energy Efficiency Standards</v>
      </c>
      <c r="K1368" s="354"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4" t="str">
        <f>IF(ISBLANK(INDEX('Policy Characteristics'!I:I,MATCH($C1368,'Policy Characteristics'!$C:$C,0))),"",INDEX('Policy Characteristics'!I:I,MATCH($C1368,'Policy Characteristics'!$C:$C,0)))</f>
        <v>% reduction in energy use</v>
      </c>
      <c r="P1368" s="3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4" t="str">
        <f>IF(ISBLANK(INDEX('Policy Characteristics'!K:K,MATCH($C1368,'Policy Characteristics'!$C:$C,0))),"",INDEX('Policy Characteristics'!K:K,MATCH($C1368,'Policy Characteristics'!$C:$C,0)))</f>
        <v>industry-ag-main.html#eff-stds</v>
      </c>
      <c r="R1368" s="354" t="str">
        <f>IF(ISBLANK(INDEX('Policy Characteristics'!L:L,MATCH($C1368,'Policy Characteristics'!$C:$C,0))),"",INDEX('Policy Characteristics'!L:L,MATCH($C1368,'Policy Characteristics'!$C:$C,0)))</f>
        <v>industry-energy-efficiency-standards.html</v>
      </c>
    </row>
    <row r="1369" spans="1:18" s="354" customFormat="1" ht="20" customHeight="1">
      <c r="A1369" s="354" t="str">
        <f>IF(ISBLANK(INDEX('Policy Characteristics'!A:A,MATCH($C1369,'Policy Characteristics'!$C:$C,0))),"",INDEX('Policy Characteristics'!A:A,MATCH($C1369,'Policy Characteristics'!$C:$C,0)))</f>
        <v>Industry</v>
      </c>
      <c r="B1369" s="366" t="str">
        <f>IF(ISBLANK(INDEX('Policy Characteristics'!B:B,MATCH($C1369,'Policy Characteristics'!$C:$C,0))),"",INDEX('Policy Characteristics'!B:B,MATCH($C1369,'Policy Characteristics'!$C:$C,0)))</f>
        <v>Industry Energy Efficiency Standards</v>
      </c>
      <c r="C1369" s="354" t="str">
        <f t="shared" si="50"/>
        <v>Percentage Improvement in Eqpt Efficiency Standards above BAU</v>
      </c>
      <c r="D1369" s="348" t="s">
        <v>788</v>
      </c>
      <c r="E1369" s="253" t="s">
        <v>871</v>
      </c>
      <c r="F1369" t="s">
        <v>789</v>
      </c>
      <c r="G1369" s="253" t="s">
        <v>872</v>
      </c>
      <c r="H1369" s="18">
        <v>987</v>
      </c>
      <c r="I1369" s="367" t="s">
        <v>680</v>
      </c>
      <c r="J1369" s="368" t="str">
        <f>IF(ISBLANK(INDEX('Policy Characteristics'!D:D,MATCH($C1369,'Policy Characteristics'!$C:$C,0))),"",INDEX('Policy Characteristics'!D:D,MATCH($C1369,'Policy Characteristics'!$C:$C,0)))</f>
        <v>Industry Energy Efficiency Standards</v>
      </c>
      <c r="K1369" s="354"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4" t="str">
        <f>IF(ISBLANK(INDEX('Policy Characteristics'!I:I,MATCH($C1369,'Policy Characteristics'!$C:$C,0))),"",INDEX('Policy Characteristics'!I:I,MATCH($C1369,'Policy Characteristics'!$C:$C,0)))</f>
        <v>% reduction in energy use</v>
      </c>
      <c r="P1369" s="3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4" t="str">
        <f>IF(ISBLANK(INDEX('Policy Characteristics'!K:K,MATCH($C1369,'Policy Characteristics'!$C:$C,0))),"",INDEX('Policy Characteristics'!K:K,MATCH($C1369,'Policy Characteristics'!$C:$C,0)))</f>
        <v>industry-ag-main.html#eff-stds</v>
      </c>
      <c r="R1369" s="354" t="str">
        <f>IF(ISBLANK(INDEX('Policy Characteristics'!L:L,MATCH($C1369,'Policy Characteristics'!$C:$C,0))),"",INDEX('Policy Characteristics'!L:L,MATCH($C1369,'Policy Characteristics'!$C:$C,0)))</f>
        <v>industry-energy-efficiency-standards.html</v>
      </c>
    </row>
    <row r="1370" spans="1:18" s="354" customFormat="1" ht="20" customHeight="1">
      <c r="A1370" s="354" t="str">
        <f>IF(ISBLANK(INDEX('Policy Characteristics'!A:A,MATCH($C1370,'Policy Characteristics'!$C:$C,0))),"",INDEX('Policy Characteristics'!A:A,MATCH($C1370,'Policy Characteristics'!$C:$C,0)))</f>
        <v>Industry</v>
      </c>
      <c r="B1370" s="366" t="str">
        <f>IF(ISBLANK(INDEX('Policy Characteristics'!B:B,MATCH($C1370,'Policy Characteristics'!$C:$C,0))),"",INDEX('Policy Characteristics'!B:B,MATCH($C1370,'Policy Characteristics'!$C:$C,0)))</f>
        <v>Industry Energy Efficiency Standards</v>
      </c>
      <c r="C1370" s="354" t="str">
        <f t="shared" si="50"/>
        <v>Percentage Improvement in Eqpt Efficiency Standards above BAU</v>
      </c>
      <c r="D1370" s="348" t="s">
        <v>790</v>
      </c>
      <c r="E1370" s="253" t="s">
        <v>853</v>
      </c>
      <c r="F1370" t="s">
        <v>791</v>
      </c>
      <c r="G1370" s="253" t="s">
        <v>854</v>
      </c>
      <c r="H1370" s="18">
        <v>988</v>
      </c>
      <c r="I1370" s="367" t="s">
        <v>670</v>
      </c>
      <c r="J1370" s="368" t="str">
        <f>IF(ISBLANK(INDEX('Policy Characteristics'!D:D,MATCH($C1370,'Policy Characteristics'!$C:$C,0))),"",INDEX('Policy Characteristics'!D:D,MATCH($C1370,'Policy Characteristics'!$C:$C,0)))</f>
        <v>Industry Energy Efficiency Standards</v>
      </c>
      <c r="K1370" s="354"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4" t="str">
        <f>IF(ISBLANK(INDEX('Policy Characteristics'!I:I,MATCH($C1370,'Policy Characteristics'!$C:$C,0))),"",INDEX('Policy Characteristics'!I:I,MATCH($C1370,'Policy Characteristics'!$C:$C,0)))</f>
        <v>% reduction in energy use</v>
      </c>
      <c r="P1370" s="3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4" t="str">
        <f>IF(ISBLANK(INDEX('Policy Characteristics'!K:K,MATCH($C1370,'Policy Characteristics'!$C:$C,0))),"",INDEX('Policy Characteristics'!K:K,MATCH($C1370,'Policy Characteristics'!$C:$C,0)))</f>
        <v>industry-ag-main.html#eff-stds</v>
      </c>
      <c r="R1370" s="354" t="str">
        <f>IF(ISBLANK(INDEX('Policy Characteristics'!L:L,MATCH($C1370,'Policy Characteristics'!$C:$C,0))),"",INDEX('Policy Characteristics'!L:L,MATCH($C1370,'Policy Characteristics'!$C:$C,0)))</f>
        <v>industry-energy-efficiency-standards.html</v>
      </c>
    </row>
    <row r="1371" spans="1:18" s="354" customFormat="1" ht="20" customHeight="1">
      <c r="A1371" s="354" t="str">
        <f>IF(ISBLANK(INDEX('Policy Characteristics'!A:A,MATCH($C1371,'Policy Characteristics'!$C:$C,0))),"",INDEX('Policy Characteristics'!A:A,MATCH($C1371,'Policy Characteristics'!$C:$C,0)))</f>
        <v>Industry</v>
      </c>
      <c r="B1371" s="366" t="str">
        <f>IF(ISBLANK(INDEX('Policy Characteristics'!B:B,MATCH($C1371,'Policy Characteristics'!$C:$C,0))),"",INDEX('Policy Characteristics'!B:B,MATCH($C1371,'Policy Characteristics'!$C:$C,0)))</f>
        <v>Industry Energy Efficiency Standards</v>
      </c>
      <c r="C1371" s="354" t="str">
        <f t="shared" si="50"/>
        <v>Percentage Improvement in Eqpt Efficiency Standards above BAU</v>
      </c>
      <c r="D1371" s="348" t="s">
        <v>790</v>
      </c>
      <c r="E1371" s="253" t="s">
        <v>855</v>
      </c>
      <c r="F1371" t="s">
        <v>791</v>
      </c>
      <c r="G1371" s="253" t="s">
        <v>856</v>
      </c>
      <c r="H1371" s="18">
        <v>989</v>
      </c>
      <c r="I1371" s="367" t="s">
        <v>680</v>
      </c>
      <c r="J1371" s="368" t="str">
        <f>IF(ISBLANK(INDEX('Policy Characteristics'!D:D,MATCH($C1371,'Policy Characteristics'!$C:$C,0))),"",INDEX('Policy Characteristics'!D:D,MATCH($C1371,'Policy Characteristics'!$C:$C,0)))</f>
        <v>Industry Energy Efficiency Standards</v>
      </c>
      <c r="K1371" s="354"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4" t="str">
        <f>IF(ISBLANK(INDEX('Policy Characteristics'!I:I,MATCH($C1371,'Policy Characteristics'!$C:$C,0))),"",INDEX('Policy Characteristics'!I:I,MATCH($C1371,'Policy Characteristics'!$C:$C,0)))</f>
        <v>% reduction in energy use</v>
      </c>
      <c r="P1371" s="3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4" t="str">
        <f>IF(ISBLANK(INDEX('Policy Characteristics'!K:K,MATCH($C1371,'Policy Characteristics'!$C:$C,0))),"",INDEX('Policy Characteristics'!K:K,MATCH($C1371,'Policy Characteristics'!$C:$C,0)))</f>
        <v>industry-ag-main.html#eff-stds</v>
      </c>
      <c r="R1371" s="354" t="str">
        <f>IF(ISBLANK(INDEX('Policy Characteristics'!L:L,MATCH($C1371,'Policy Characteristics'!$C:$C,0))),"",INDEX('Policy Characteristics'!L:L,MATCH($C1371,'Policy Characteristics'!$C:$C,0)))</f>
        <v>industry-energy-efficiency-standards.html</v>
      </c>
    </row>
    <row r="1372" spans="1:18" s="354" customFormat="1" ht="20" customHeight="1">
      <c r="A1372" s="354" t="str">
        <f>IF(ISBLANK(INDEX('Policy Characteristics'!A:A,MATCH($C1372,'Policy Characteristics'!$C:$C,0))),"",INDEX('Policy Characteristics'!A:A,MATCH($C1372,'Policy Characteristics'!$C:$C,0)))</f>
        <v>Industry</v>
      </c>
      <c r="B1372" s="366" t="str">
        <f>IF(ISBLANK(INDEX('Policy Characteristics'!B:B,MATCH($C1372,'Policy Characteristics'!$C:$C,0))),"",INDEX('Policy Characteristics'!B:B,MATCH($C1372,'Policy Characteristics'!$C:$C,0)))</f>
        <v>Industry Energy Efficiency Standards</v>
      </c>
      <c r="C1372" s="354" t="str">
        <f t="shared" si="50"/>
        <v>Percentage Improvement in Eqpt Efficiency Standards above BAU</v>
      </c>
      <c r="D1372" s="348" t="s">
        <v>790</v>
      </c>
      <c r="E1372" s="253" t="s">
        <v>857</v>
      </c>
      <c r="F1372" t="s">
        <v>791</v>
      </c>
      <c r="G1372" s="253" t="s">
        <v>858</v>
      </c>
      <c r="H1372" s="18">
        <v>990</v>
      </c>
      <c r="I1372" s="367" t="s">
        <v>670</v>
      </c>
      <c r="J1372" s="368" t="str">
        <f>IF(ISBLANK(INDEX('Policy Characteristics'!D:D,MATCH($C1372,'Policy Characteristics'!$C:$C,0))),"",INDEX('Policy Characteristics'!D:D,MATCH($C1372,'Policy Characteristics'!$C:$C,0)))</f>
        <v>Industry Energy Efficiency Standards</v>
      </c>
      <c r="K1372" s="354"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4" t="str">
        <f>IF(ISBLANK(INDEX('Policy Characteristics'!I:I,MATCH($C1372,'Policy Characteristics'!$C:$C,0))),"",INDEX('Policy Characteristics'!I:I,MATCH($C1372,'Policy Characteristics'!$C:$C,0)))</f>
        <v>% reduction in energy use</v>
      </c>
      <c r="P1372" s="3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4" t="str">
        <f>IF(ISBLANK(INDEX('Policy Characteristics'!K:K,MATCH($C1372,'Policy Characteristics'!$C:$C,0))),"",INDEX('Policy Characteristics'!K:K,MATCH($C1372,'Policy Characteristics'!$C:$C,0)))</f>
        <v>industry-ag-main.html#eff-stds</v>
      </c>
      <c r="R1372" s="354" t="str">
        <f>IF(ISBLANK(INDEX('Policy Characteristics'!L:L,MATCH($C1372,'Policy Characteristics'!$C:$C,0))),"",INDEX('Policy Characteristics'!L:L,MATCH($C1372,'Policy Characteristics'!$C:$C,0)))</f>
        <v>industry-energy-efficiency-standards.html</v>
      </c>
    </row>
    <row r="1373" spans="1:18" s="354" customFormat="1" ht="20" customHeight="1">
      <c r="A1373" s="354" t="str">
        <f>IF(ISBLANK(INDEX('Policy Characteristics'!A:A,MATCH($C1373,'Policy Characteristics'!$C:$C,0))),"",INDEX('Policy Characteristics'!A:A,MATCH($C1373,'Policy Characteristics'!$C:$C,0)))</f>
        <v>Industry</v>
      </c>
      <c r="B1373" s="366" t="str">
        <f>IF(ISBLANK(INDEX('Policy Characteristics'!B:B,MATCH($C1373,'Policy Characteristics'!$C:$C,0))),"",INDEX('Policy Characteristics'!B:B,MATCH($C1373,'Policy Characteristics'!$C:$C,0)))</f>
        <v>Industry Energy Efficiency Standards</v>
      </c>
      <c r="C1373" s="354" t="str">
        <f t="shared" si="50"/>
        <v>Percentage Improvement in Eqpt Efficiency Standards above BAU</v>
      </c>
      <c r="D1373" s="348" t="s">
        <v>790</v>
      </c>
      <c r="E1373" s="253" t="s">
        <v>859</v>
      </c>
      <c r="F1373" t="s">
        <v>791</v>
      </c>
      <c r="G1373" s="253" t="s">
        <v>860</v>
      </c>
      <c r="H1373" s="18">
        <v>991</v>
      </c>
      <c r="I1373" s="367" t="s">
        <v>680</v>
      </c>
      <c r="J1373" s="368" t="str">
        <f>IF(ISBLANK(INDEX('Policy Characteristics'!D:D,MATCH($C1373,'Policy Characteristics'!$C:$C,0))),"",INDEX('Policy Characteristics'!D:D,MATCH($C1373,'Policy Characteristics'!$C:$C,0)))</f>
        <v>Industry Energy Efficiency Standards</v>
      </c>
      <c r="K1373" s="354"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4" t="str">
        <f>IF(ISBLANK(INDEX('Policy Characteristics'!I:I,MATCH($C1373,'Policy Characteristics'!$C:$C,0))),"",INDEX('Policy Characteristics'!I:I,MATCH($C1373,'Policy Characteristics'!$C:$C,0)))</f>
        <v>% reduction in energy use</v>
      </c>
      <c r="P1373" s="3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4" t="str">
        <f>IF(ISBLANK(INDEX('Policy Characteristics'!K:K,MATCH($C1373,'Policy Characteristics'!$C:$C,0))),"",INDEX('Policy Characteristics'!K:K,MATCH($C1373,'Policy Characteristics'!$C:$C,0)))</f>
        <v>industry-ag-main.html#eff-stds</v>
      </c>
      <c r="R1373" s="354" t="str">
        <f>IF(ISBLANK(INDEX('Policy Characteristics'!L:L,MATCH($C1373,'Policy Characteristics'!$C:$C,0))),"",INDEX('Policy Characteristics'!L:L,MATCH($C1373,'Policy Characteristics'!$C:$C,0)))</f>
        <v>industry-energy-efficiency-standards.html</v>
      </c>
    </row>
    <row r="1374" spans="1:18" s="354" customFormat="1" ht="20" customHeight="1">
      <c r="A1374" s="354" t="str">
        <f>IF(ISBLANK(INDEX('Policy Characteristics'!A:A,MATCH($C1374,'Policy Characteristics'!$C:$C,0))),"",INDEX('Policy Characteristics'!A:A,MATCH($C1374,'Policy Characteristics'!$C:$C,0)))</f>
        <v>Industry</v>
      </c>
      <c r="B1374" s="366" t="str">
        <f>IF(ISBLANK(INDEX('Policy Characteristics'!B:B,MATCH($C1374,'Policy Characteristics'!$C:$C,0))),"",INDEX('Policy Characteristics'!B:B,MATCH($C1374,'Policy Characteristics'!$C:$C,0)))</f>
        <v>Industry Energy Efficiency Standards</v>
      </c>
      <c r="C1374" s="354" t="str">
        <f t="shared" si="50"/>
        <v>Percentage Improvement in Eqpt Efficiency Standards above BAU</v>
      </c>
      <c r="D1374" s="348" t="s">
        <v>790</v>
      </c>
      <c r="E1374" s="253" t="s">
        <v>861</v>
      </c>
      <c r="F1374" t="s">
        <v>791</v>
      </c>
      <c r="G1374" s="253" t="s">
        <v>862</v>
      </c>
      <c r="H1374" s="18">
        <v>992</v>
      </c>
      <c r="I1374" s="367" t="s">
        <v>670</v>
      </c>
      <c r="J1374" s="368" t="str">
        <f>IF(ISBLANK(INDEX('Policy Characteristics'!D:D,MATCH($C1374,'Policy Characteristics'!$C:$C,0))),"",INDEX('Policy Characteristics'!D:D,MATCH($C1374,'Policy Characteristics'!$C:$C,0)))</f>
        <v>Industry Energy Efficiency Standards</v>
      </c>
      <c r="K1374" s="354"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4" t="str">
        <f>IF(ISBLANK(INDEX('Policy Characteristics'!I:I,MATCH($C1374,'Policy Characteristics'!$C:$C,0))),"",INDEX('Policy Characteristics'!I:I,MATCH($C1374,'Policy Characteristics'!$C:$C,0)))</f>
        <v>% reduction in energy use</v>
      </c>
      <c r="P1374" s="3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4" t="str">
        <f>IF(ISBLANK(INDEX('Policy Characteristics'!K:K,MATCH($C1374,'Policy Characteristics'!$C:$C,0))),"",INDEX('Policy Characteristics'!K:K,MATCH($C1374,'Policy Characteristics'!$C:$C,0)))</f>
        <v>industry-ag-main.html#eff-stds</v>
      </c>
      <c r="R1374" s="354" t="str">
        <f>IF(ISBLANK(INDEX('Policy Characteristics'!L:L,MATCH($C1374,'Policy Characteristics'!$C:$C,0))),"",INDEX('Policy Characteristics'!L:L,MATCH($C1374,'Policy Characteristics'!$C:$C,0)))</f>
        <v>industry-energy-efficiency-standards.html</v>
      </c>
    </row>
    <row r="1375" spans="1:18" s="354" customFormat="1" ht="20" customHeight="1">
      <c r="A1375" s="354" t="str">
        <f>IF(ISBLANK(INDEX('Policy Characteristics'!A:A,MATCH($C1375,'Policy Characteristics'!$C:$C,0))),"",INDEX('Policy Characteristics'!A:A,MATCH($C1375,'Policy Characteristics'!$C:$C,0)))</f>
        <v>Industry</v>
      </c>
      <c r="B1375" s="366" t="str">
        <f>IF(ISBLANK(INDEX('Policy Characteristics'!B:B,MATCH($C1375,'Policy Characteristics'!$C:$C,0))),"",INDEX('Policy Characteristics'!B:B,MATCH($C1375,'Policy Characteristics'!$C:$C,0)))</f>
        <v>Industry Energy Efficiency Standards</v>
      </c>
      <c r="C1375" s="354" t="str">
        <f t="shared" si="50"/>
        <v>Percentage Improvement in Eqpt Efficiency Standards above BAU</v>
      </c>
      <c r="D1375" s="348" t="s">
        <v>790</v>
      </c>
      <c r="E1375" s="253" t="s">
        <v>863</v>
      </c>
      <c r="F1375" t="s">
        <v>791</v>
      </c>
      <c r="G1375" s="253" t="s">
        <v>864</v>
      </c>
      <c r="H1375" s="18">
        <v>993</v>
      </c>
      <c r="I1375" s="367" t="s">
        <v>680</v>
      </c>
      <c r="J1375" s="368" t="str">
        <f>IF(ISBLANK(INDEX('Policy Characteristics'!D:D,MATCH($C1375,'Policy Characteristics'!$C:$C,0))),"",INDEX('Policy Characteristics'!D:D,MATCH($C1375,'Policy Characteristics'!$C:$C,0)))</f>
        <v>Industry Energy Efficiency Standards</v>
      </c>
      <c r="K1375" s="354"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4" t="str">
        <f>IF(ISBLANK(INDEX('Policy Characteristics'!I:I,MATCH($C1375,'Policy Characteristics'!$C:$C,0))),"",INDEX('Policy Characteristics'!I:I,MATCH($C1375,'Policy Characteristics'!$C:$C,0)))</f>
        <v>% reduction in energy use</v>
      </c>
      <c r="P1375" s="3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4" t="str">
        <f>IF(ISBLANK(INDEX('Policy Characteristics'!K:K,MATCH($C1375,'Policy Characteristics'!$C:$C,0))),"",INDEX('Policy Characteristics'!K:K,MATCH($C1375,'Policy Characteristics'!$C:$C,0)))</f>
        <v>industry-ag-main.html#eff-stds</v>
      </c>
      <c r="R1375" s="354" t="str">
        <f>IF(ISBLANK(INDEX('Policy Characteristics'!L:L,MATCH($C1375,'Policy Characteristics'!$C:$C,0))),"",INDEX('Policy Characteristics'!L:L,MATCH($C1375,'Policy Characteristics'!$C:$C,0)))</f>
        <v>industry-energy-efficiency-standards.html</v>
      </c>
    </row>
    <row r="1376" spans="1:18" s="354" customFormat="1" ht="20" customHeight="1">
      <c r="A1376" s="354" t="str">
        <f>IF(ISBLANK(INDEX('Policy Characteristics'!A:A,MATCH($C1376,'Policy Characteristics'!$C:$C,0))),"",INDEX('Policy Characteristics'!A:A,MATCH($C1376,'Policy Characteristics'!$C:$C,0)))</f>
        <v>Industry</v>
      </c>
      <c r="B1376" s="366" t="str">
        <f>IF(ISBLANK(INDEX('Policy Characteristics'!B:B,MATCH($C1376,'Policy Characteristics'!$C:$C,0))),"",INDEX('Policy Characteristics'!B:B,MATCH($C1376,'Policy Characteristics'!$C:$C,0)))</f>
        <v>Industry Energy Efficiency Standards</v>
      </c>
      <c r="C1376" s="354" t="str">
        <f t="shared" si="50"/>
        <v>Percentage Improvement in Eqpt Efficiency Standards above BAU</v>
      </c>
      <c r="D1376" s="348" t="s">
        <v>790</v>
      </c>
      <c r="E1376" s="253" t="s">
        <v>865</v>
      </c>
      <c r="F1376" t="s">
        <v>791</v>
      </c>
      <c r="G1376" s="253" t="s">
        <v>866</v>
      </c>
      <c r="H1376" s="18">
        <v>994</v>
      </c>
      <c r="I1376" s="367" t="s">
        <v>680</v>
      </c>
      <c r="J1376" s="368" t="str">
        <f>IF(ISBLANK(INDEX('Policy Characteristics'!D:D,MATCH($C1376,'Policy Characteristics'!$C:$C,0))),"",INDEX('Policy Characteristics'!D:D,MATCH($C1376,'Policy Characteristics'!$C:$C,0)))</f>
        <v>Industry Energy Efficiency Standards</v>
      </c>
      <c r="K1376" s="354"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4" t="str">
        <f>IF(ISBLANK(INDEX('Policy Characteristics'!I:I,MATCH($C1376,'Policy Characteristics'!$C:$C,0))),"",INDEX('Policy Characteristics'!I:I,MATCH($C1376,'Policy Characteristics'!$C:$C,0)))</f>
        <v>% reduction in energy use</v>
      </c>
      <c r="P1376" s="3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4" t="str">
        <f>IF(ISBLANK(INDEX('Policy Characteristics'!K:K,MATCH($C1376,'Policy Characteristics'!$C:$C,0))),"",INDEX('Policy Characteristics'!K:K,MATCH($C1376,'Policy Characteristics'!$C:$C,0)))</f>
        <v>industry-ag-main.html#eff-stds</v>
      </c>
      <c r="R1376" s="354" t="str">
        <f>IF(ISBLANK(INDEX('Policy Characteristics'!L:L,MATCH($C1376,'Policy Characteristics'!$C:$C,0))),"",INDEX('Policy Characteristics'!L:L,MATCH($C1376,'Policy Characteristics'!$C:$C,0)))</f>
        <v>industry-energy-efficiency-standards.html</v>
      </c>
    </row>
    <row r="1377" spans="1:18" s="354" customFormat="1" ht="20" customHeight="1">
      <c r="A1377" s="354" t="str">
        <f>IF(ISBLANK(INDEX('Policy Characteristics'!A:A,MATCH($C1377,'Policy Characteristics'!$C:$C,0))),"",INDEX('Policy Characteristics'!A:A,MATCH($C1377,'Policy Characteristics'!$C:$C,0)))</f>
        <v>Industry</v>
      </c>
      <c r="B1377" s="366" t="str">
        <f>IF(ISBLANK(INDEX('Policy Characteristics'!B:B,MATCH($C1377,'Policy Characteristics'!$C:$C,0))),"",INDEX('Policy Characteristics'!B:B,MATCH($C1377,'Policy Characteristics'!$C:$C,0)))</f>
        <v>Industry Energy Efficiency Standards</v>
      </c>
      <c r="C1377" s="354" t="str">
        <f t="shared" si="50"/>
        <v>Percentage Improvement in Eqpt Efficiency Standards above BAU</v>
      </c>
      <c r="D1377" s="348" t="s">
        <v>790</v>
      </c>
      <c r="E1377" s="253" t="s">
        <v>867</v>
      </c>
      <c r="F1377" t="s">
        <v>791</v>
      </c>
      <c r="G1377" s="253" t="s">
        <v>868</v>
      </c>
      <c r="H1377" s="18">
        <v>995</v>
      </c>
      <c r="I1377" s="367" t="s">
        <v>670</v>
      </c>
      <c r="J1377" s="368" t="str">
        <f>IF(ISBLANK(INDEX('Policy Characteristics'!D:D,MATCH($C1377,'Policy Characteristics'!$C:$C,0))),"",INDEX('Policy Characteristics'!D:D,MATCH($C1377,'Policy Characteristics'!$C:$C,0)))</f>
        <v>Industry Energy Efficiency Standards</v>
      </c>
      <c r="K1377" s="354"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4" t="str">
        <f>IF(ISBLANK(INDEX('Policy Characteristics'!I:I,MATCH($C1377,'Policy Characteristics'!$C:$C,0))),"",INDEX('Policy Characteristics'!I:I,MATCH($C1377,'Policy Characteristics'!$C:$C,0)))</f>
        <v>% reduction in energy use</v>
      </c>
      <c r="P1377" s="3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4" t="str">
        <f>IF(ISBLANK(INDEX('Policy Characteristics'!K:K,MATCH($C1377,'Policy Characteristics'!$C:$C,0))),"",INDEX('Policy Characteristics'!K:K,MATCH($C1377,'Policy Characteristics'!$C:$C,0)))</f>
        <v>industry-ag-main.html#eff-stds</v>
      </c>
      <c r="R1377" s="354" t="str">
        <f>IF(ISBLANK(INDEX('Policy Characteristics'!L:L,MATCH($C1377,'Policy Characteristics'!$C:$C,0))),"",INDEX('Policy Characteristics'!L:L,MATCH($C1377,'Policy Characteristics'!$C:$C,0)))</f>
        <v>industry-energy-efficiency-standards.html</v>
      </c>
    </row>
    <row r="1378" spans="1:18" s="354" customFormat="1" ht="20" customHeight="1">
      <c r="A1378" s="354" t="str">
        <f>IF(ISBLANK(INDEX('Policy Characteristics'!A:A,MATCH($C1378,'Policy Characteristics'!$C:$C,0))),"",INDEX('Policy Characteristics'!A:A,MATCH($C1378,'Policy Characteristics'!$C:$C,0)))</f>
        <v>Industry</v>
      </c>
      <c r="B1378" s="366" t="str">
        <f>IF(ISBLANK(INDEX('Policy Characteristics'!B:B,MATCH($C1378,'Policy Characteristics'!$C:$C,0))),"",INDEX('Policy Characteristics'!B:B,MATCH($C1378,'Policy Characteristics'!$C:$C,0)))</f>
        <v>Industry Energy Efficiency Standards</v>
      </c>
      <c r="C1378" s="354" t="str">
        <f t="shared" si="50"/>
        <v>Percentage Improvement in Eqpt Efficiency Standards above BAU</v>
      </c>
      <c r="D1378" s="348" t="s">
        <v>790</v>
      </c>
      <c r="E1378" s="253" t="s">
        <v>869</v>
      </c>
      <c r="F1378" t="s">
        <v>791</v>
      </c>
      <c r="G1378" s="253" t="s">
        <v>870</v>
      </c>
      <c r="H1378" s="18">
        <v>996</v>
      </c>
      <c r="I1378" s="367" t="s">
        <v>680</v>
      </c>
      <c r="J1378" s="368" t="str">
        <f>IF(ISBLANK(INDEX('Policy Characteristics'!D:D,MATCH($C1378,'Policy Characteristics'!$C:$C,0))),"",INDEX('Policy Characteristics'!D:D,MATCH($C1378,'Policy Characteristics'!$C:$C,0)))</f>
        <v>Industry Energy Efficiency Standards</v>
      </c>
      <c r="K1378" s="354"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4" t="str">
        <f>IF(ISBLANK(INDEX('Policy Characteristics'!I:I,MATCH($C1378,'Policy Characteristics'!$C:$C,0))),"",INDEX('Policy Characteristics'!I:I,MATCH($C1378,'Policy Characteristics'!$C:$C,0)))</f>
        <v>% reduction in energy use</v>
      </c>
      <c r="P1378" s="3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4" t="str">
        <f>IF(ISBLANK(INDEX('Policy Characteristics'!K:K,MATCH($C1378,'Policy Characteristics'!$C:$C,0))),"",INDEX('Policy Characteristics'!K:K,MATCH($C1378,'Policy Characteristics'!$C:$C,0)))</f>
        <v>industry-ag-main.html#eff-stds</v>
      </c>
      <c r="R1378" s="354" t="str">
        <f>IF(ISBLANK(INDEX('Policy Characteristics'!L:L,MATCH($C1378,'Policy Characteristics'!$C:$C,0))),"",INDEX('Policy Characteristics'!L:L,MATCH($C1378,'Policy Characteristics'!$C:$C,0)))</f>
        <v>industry-energy-efficiency-standards.html</v>
      </c>
    </row>
    <row r="1379" spans="1:18" s="354" customFormat="1" ht="20" customHeight="1">
      <c r="A1379" s="354" t="str">
        <f>IF(ISBLANK(INDEX('Policy Characteristics'!A:A,MATCH($C1379,'Policy Characteristics'!$C:$C,0))),"",INDEX('Policy Characteristics'!A:A,MATCH($C1379,'Policy Characteristics'!$C:$C,0)))</f>
        <v>Industry</v>
      </c>
      <c r="B1379" s="366" t="str">
        <f>IF(ISBLANK(INDEX('Policy Characteristics'!B:B,MATCH($C1379,'Policy Characteristics'!$C:$C,0))),"",INDEX('Policy Characteristics'!B:B,MATCH($C1379,'Policy Characteristics'!$C:$C,0)))</f>
        <v>Industry Energy Efficiency Standards</v>
      </c>
      <c r="C1379" s="354" t="str">
        <f t="shared" si="50"/>
        <v>Percentage Improvement in Eqpt Efficiency Standards above BAU</v>
      </c>
      <c r="D1379" s="348" t="s">
        <v>790</v>
      </c>
      <c r="E1379" s="253" t="s">
        <v>871</v>
      </c>
      <c r="F1379" t="s">
        <v>791</v>
      </c>
      <c r="G1379" s="253" t="s">
        <v>872</v>
      </c>
      <c r="H1379" s="18">
        <v>997</v>
      </c>
      <c r="I1379" s="367" t="s">
        <v>680</v>
      </c>
      <c r="J1379" s="368" t="str">
        <f>IF(ISBLANK(INDEX('Policy Characteristics'!D:D,MATCH($C1379,'Policy Characteristics'!$C:$C,0))),"",INDEX('Policy Characteristics'!D:D,MATCH($C1379,'Policy Characteristics'!$C:$C,0)))</f>
        <v>Industry Energy Efficiency Standards</v>
      </c>
      <c r="K1379" s="354"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4" t="str">
        <f>IF(ISBLANK(INDEX('Policy Characteristics'!I:I,MATCH($C1379,'Policy Characteristics'!$C:$C,0))),"",INDEX('Policy Characteristics'!I:I,MATCH($C1379,'Policy Characteristics'!$C:$C,0)))</f>
        <v>% reduction in energy use</v>
      </c>
      <c r="P1379" s="3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4" t="str">
        <f>IF(ISBLANK(INDEX('Policy Characteristics'!K:K,MATCH($C1379,'Policy Characteristics'!$C:$C,0))),"",INDEX('Policy Characteristics'!K:K,MATCH($C1379,'Policy Characteristics'!$C:$C,0)))</f>
        <v>industry-ag-main.html#eff-stds</v>
      </c>
      <c r="R1379" s="354" t="str">
        <f>IF(ISBLANK(INDEX('Policy Characteristics'!L:L,MATCH($C1379,'Policy Characteristics'!$C:$C,0))),"",INDEX('Policy Characteristics'!L:L,MATCH($C1379,'Policy Characteristics'!$C:$C,0)))</f>
        <v>industry-energy-efficiency-standards.html</v>
      </c>
    </row>
    <row r="1380" spans="1:18" s="354" customFormat="1" ht="20" customHeight="1">
      <c r="A1380" s="354" t="str">
        <f>IF(ISBLANK(INDEX('Policy Characteristics'!A:A,MATCH($C1380,'Policy Characteristics'!$C:$C,0))),"",INDEX('Policy Characteristics'!A:A,MATCH($C1380,'Policy Characteristics'!$C:$C,0)))</f>
        <v>Industry</v>
      </c>
      <c r="B1380" s="366" t="str">
        <f>IF(ISBLANK(INDEX('Policy Characteristics'!B:B,MATCH($C1380,'Policy Characteristics'!$C:$C,0))),"",INDEX('Policy Characteristics'!B:B,MATCH($C1380,'Policy Characteristics'!$C:$C,0)))</f>
        <v>Industry Energy Efficiency Standards</v>
      </c>
      <c r="C1380" s="354" t="str">
        <f t="shared" si="50"/>
        <v>Percentage Improvement in Eqpt Efficiency Standards above BAU</v>
      </c>
      <c r="D1380" s="348" t="s">
        <v>792</v>
      </c>
      <c r="E1380" s="253" t="s">
        <v>853</v>
      </c>
      <c r="F1380" t="s">
        <v>793</v>
      </c>
      <c r="G1380" s="253" t="s">
        <v>854</v>
      </c>
      <c r="H1380" s="18">
        <v>998</v>
      </c>
      <c r="I1380" s="367" t="s">
        <v>670</v>
      </c>
      <c r="J1380" s="368" t="str">
        <f>IF(ISBLANK(INDEX('Policy Characteristics'!D:D,MATCH($C1380,'Policy Characteristics'!$C:$C,0))),"",INDEX('Policy Characteristics'!D:D,MATCH($C1380,'Policy Characteristics'!$C:$C,0)))</f>
        <v>Industry Energy Efficiency Standards</v>
      </c>
      <c r="K1380" s="354"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4" t="str">
        <f>IF(ISBLANK(INDEX('Policy Characteristics'!I:I,MATCH($C1380,'Policy Characteristics'!$C:$C,0))),"",INDEX('Policy Characteristics'!I:I,MATCH($C1380,'Policy Characteristics'!$C:$C,0)))</f>
        <v>% reduction in energy use</v>
      </c>
      <c r="P1380" s="3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4" t="str">
        <f>IF(ISBLANK(INDEX('Policy Characteristics'!K:K,MATCH($C1380,'Policy Characteristics'!$C:$C,0))),"",INDEX('Policy Characteristics'!K:K,MATCH($C1380,'Policy Characteristics'!$C:$C,0)))</f>
        <v>industry-ag-main.html#eff-stds</v>
      </c>
      <c r="R1380" s="354" t="str">
        <f>IF(ISBLANK(INDEX('Policy Characteristics'!L:L,MATCH($C1380,'Policy Characteristics'!$C:$C,0))),"",INDEX('Policy Characteristics'!L:L,MATCH($C1380,'Policy Characteristics'!$C:$C,0)))</f>
        <v>industry-energy-efficiency-standards.html</v>
      </c>
    </row>
    <row r="1381" spans="1:18" s="354" customFormat="1" ht="20" customHeight="1">
      <c r="A1381" s="354" t="str">
        <f>IF(ISBLANK(INDEX('Policy Characteristics'!A:A,MATCH($C1381,'Policy Characteristics'!$C:$C,0))),"",INDEX('Policy Characteristics'!A:A,MATCH($C1381,'Policy Characteristics'!$C:$C,0)))</f>
        <v>Industry</v>
      </c>
      <c r="B1381" s="366" t="str">
        <f>IF(ISBLANK(INDEX('Policy Characteristics'!B:B,MATCH($C1381,'Policy Characteristics'!$C:$C,0))),"",INDEX('Policy Characteristics'!B:B,MATCH($C1381,'Policy Characteristics'!$C:$C,0)))</f>
        <v>Industry Energy Efficiency Standards</v>
      </c>
      <c r="C1381" s="354" t="str">
        <f t="shared" si="50"/>
        <v>Percentage Improvement in Eqpt Efficiency Standards above BAU</v>
      </c>
      <c r="D1381" s="348" t="s">
        <v>792</v>
      </c>
      <c r="E1381" s="253" t="s">
        <v>855</v>
      </c>
      <c r="F1381" t="s">
        <v>793</v>
      </c>
      <c r="G1381" s="253" t="s">
        <v>856</v>
      </c>
      <c r="H1381" s="18">
        <v>999</v>
      </c>
      <c r="I1381" s="367" t="s">
        <v>670</v>
      </c>
      <c r="J1381" s="368" t="str">
        <f>IF(ISBLANK(INDEX('Policy Characteristics'!D:D,MATCH($C1381,'Policy Characteristics'!$C:$C,0))),"",INDEX('Policy Characteristics'!D:D,MATCH($C1381,'Policy Characteristics'!$C:$C,0)))</f>
        <v>Industry Energy Efficiency Standards</v>
      </c>
      <c r="K1381" s="354"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4" t="str">
        <f>IF(ISBLANK(INDEX('Policy Characteristics'!I:I,MATCH($C1381,'Policy Characteristics'!$C:$C,0))),"",INDEX('Policy Characteristics'!I:I,MATCH($C1381,'Policy Characteristics'!$C:$C,0)))</f>
        <v>% reduction in energy use</v>
      </c>
      <c r="P1381" s="3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4" t="str">
        <f>IF(ISBLANK(INDEX('Policy Characteristics'!K:K,MATCH($C1381,'Policy Characteristics'!$C:$C,0))),"",INDEX('Policy Characteristics'!K:K,MATCH($C1381,'Policy Characteristics'!$C:$C,0)))</f>
        <v>industry-ag-main.html#eff-stds</v>
      </c>
      <c r="R1381" s="354" t="str">
        <f>IF(ISBLANK(INDEX('Policy Characteristics'!L:L,MATCH($C1381,'Policy Characteristics'!$C:$C,0))),"",INDEX('Policy Characteristics'!L:L,MATCH($C1381,'Policy Characteristics'!$C:$C,0)))</f>
        <v>industry-energy-efficiency-standards.html</v>
      </c>
    </row>
    <row r="1382" spans="1:18" s="354" customFormat="1" ht="20" customHeight="1">
      <c r="A1382" s="354" t="str">
        <f>IF(ISBLANK(INDEX('Policy Characteristics'!A:A,MATCH($C1382,'Policy Characteristics'!$C:$C,0))),"",INDEX('Policy Characteristics'!A:A,MATCH($C1382,'Policy Characteristics'!$C:$C,0)))</f>
        <v>Industry</v>
      </c>
      <c r="B1382" s="366" t="str">
        <f>IF(ISBLANK(INDEX('Policy Characteristics'!B:B,MATCH($C1382,'Policy Characteristics'!$C:$C,0))),"",INDEX('Policy Characteristics'!B:B,MATCH($C1382,'Policy Characteristics'!$C:$C,0)))</f>
        <v>Industry Energy Efficiency Standards</v>
      </c>
      <c r="C1382" s="354" t="str">
        <f t="shared" si="50"/>
        <v>Percentage Improvement in Eqpt Efficiency Standards above BAU</v>
      </c>
      <c r="D1382" s="348" t="s">
        <v>792</v>
      </c>
      <c r="E1382" s="253" t="s">
        <v>857</v>
      </c>
      <c r="F1382" t="s">
        <v>793</v>
      </c>
      <c r="G1382" s="253" t="s">
        <v>858</v>
      </c>
      <c r="H1382" s="18">
        <v>1000</v>
      </c>
      <c r="I1382" s="367" t="s">
        <v>670</v>
      </c>
      <c r="J1382" s="368" t="str">
        <f>IF(ISBLANK(INDEX('Policy Characteristics'!D:D,MATCH($C1382,'Policy Characteristics'!$C:$C,0))),"",INDEX('Policy Characteristics'!D:D,MATCH($C1382,'Policy Characteristics'!$C:$C,0)))</f>
        <v>Industry Energy Efficiency Standards</v>
      </c>
      <c r="K1382" s="354"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4" t="str">
        <f>IF(ISBLANK(INDEX('Policy Characteristics'!I:I,MATCH($C1382,'Policy Characteristics'!$C:$C,0))),"",INDEX('Policy Characteristics'!I:I,MATCH($C1382,'Policy Characteristics'!$C:$C,0)))</f>
        <v>% reduction in energy use</v>
      </c>
      <c r="P1382" s="3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4" t="str">
        <f>IF(ISBLANK(INDEX('Policy Characteristics'!K:K,MATCH($C1382,'Policy Characteristics'!$C:$C,0))),"",INDEX('Policy Characteristics'!K:K,MATCH($C1382,'Policy Characteristics'!$C:$C,0)))</f>
        <v>industry-ag-main.html#eff-stds</v>
      </c>
      <c r="R1382" s="354" t="str">
        <f>IF(ISBLANK(INDEX('Policy Characteristics'!L:L,MATCH($C1382,'Policy Characteristics'!$C:$C,0))),"",INDEX('Policy Characteristics'!L:L,MATCH($C1382,'Policy Characteristics'!$C:$C,0)))</f>
        <v>industry-energy-efficiency-standards.html</v>
      </c>
    </row>
    <row r="1383" spans="1:18" s="354" customFormat="1" ht="20" customHeight="1">
      <c r="A1383" s="354" t="str">
        <f>IF(ISBLANK(INDEX('Policy Characteristics'!A:A,MATCH($C1383,'Policy Characteristics'!$C:$C,0))),"",INDEX('Policy Characteristics'!A:A,MATCH($C1383,'Policy Characteristics'!$C:$C,0)))</f>
        <v>Industry</v>
      </c>
      <c r="B1383" s="366" t="str">
        <f>IF(ISBLANK(INDEX('Policy Characteristics'!B:B,MATCH($C1383,'Policy Characteristics'!$C:$C,0))),"",INDEX('Policy Characteristics'!B:B,MATCH($C1383,'Policy Characteristics'!$C:$C,0)))</f>
        <v>Industry Energy Efficiency Standards</v>
      </c>
      <c r="C1383" s="354" t="str">
        <f t="shared" si="50"/>
        <v>Percentage Improvement in Eqpt Efficiency Standards above BAU</v>
      </c>
      <c r="D1383" s="348" t="s">
        <v>792</v>
      </c>
      <c r="E1383" s="253" t="s">
        <v>859</v>
      </c>
      <c r="F1383" t="s">
        <v>793</v>
      </c>
      <c r="G1383" s="253" t="s">
        <v>860</v>
      </c>
      <c r="H1383" s="18">
        <v>1001</v>
      </c>
      <c r="I1383" s="367" t="s">
        <v>680</v>
      </c>
      <c r="J1383" s="368" t="str">
        <f>IF(ISBLANK(INDEX('Policy Characteristics'!D:D,MATCH($C1383,'Policy Characteristics'!$C:$C,0))),"",INDEX('Policy Characteristics'!D:D,MATCH($C1383,'Policy Characteristics'!$C:$C,0)))</f>
        <v>Industry Energy Efficiency Standards</v>
      </c>
      <c r="K1383" s="354"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4" t="str">
        <f>IF(ISBLANK(INDEX('Policy Characteristics'!I:I,MATCH($C1383,'Policy Characteristics'!$C:$C,0))),"",INDEX('Policy Characteristics'!I:I,MATCH($C1383,'Policy Characteristics'!$C:$C,0)))</f>
        <v>% reduction in energy use</v>
      </c>
      <c r="P1383" s="3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4" t="str">
        <f>IF(ISBLANK(INDEX('Policy Characteristics'!K:K,MATCH($C1383,'Policy Characteristics'!$C:$C,0))),"",INDEX('Policy Characteristics'!K:K,MATCH($C1383,'Policy Characteristics'!$C:$C,0)))</f>
        <v>industry-ag-main.html#eff-stds</v>
      </c>
      <c r="R1383" s="354" t="str">
        <f>IF(ISBLANK(INDEX('Policy Characteristics'!L:L,MATCH($C1383,'Policy Characteristics'!$C:$C,0))),"",INDEX('Policy Characteristics'!L:L,MATCH($C1383,'Policy Characteristics'!$C:$C,0)))</f>
        <v>industry-energy-efficiency-standards.html</v>
      </c>
    </row>
    <row r="1384" spans="1:18" s="354" customFormat="1" ht="20" customHeight="1">
      <c r="A1384" s="354" t="str">
        <f>IF(ISBLANK(INDEX('Policy Characteristics'!A:A,MATCH($C1384,'Policy Characteristics'!$C:$C,0))),"",INDEX('Policy Characteristics'!A:A,MATCH($C1384,'Policy Characteristics'!$C:$C,0)))</f>
        <v>Industry</v>
      </c>
      <c r="B1384" s="366" t="str">
        <f>IF(ISBLANK(INDEX('Policy Characteristics'!B:B,MATCH($C1384,'Policy Characteristics'!$C:$C,0))),"",INDEX('Policy Characteristics'!B:B,MATCH($C1384,'Policy Characteristics'!$C:$C,0)))</f>
        <v>Industry Energy Efficiency Standards</v>
      </c>
      <c r="C1384" s="354" t="str">
        <f t="shared" si="50"/>
        <v>Percentage Improvement in Eqpt Efficiency Standards above BAU</v>
      </c>
      <c r="D1384" s="348" t="s">
        <v>792</v>
      </c>
      <c r="E1384" s="253" t="s">
        <v>861</v>
      </c>
      <c r="F1384" t="s">
        <v>793</v>
      </c>
      <c r="G1384" s="253" t="s">
        <v>862</v>
      </c>
      <c r="H1384" s="18">
        <v>1002</v>
      </c>
      <c r="I1384" s="367" t="s">
        <v>670</v>
      </c>
      <c r="J1384" s="368" t="str">
        <f>IF(ISBLANK(INDEX('Policy Characteristics'!D:D,MATCH($C1384,'Policy Characteristics'!$C:$C,0))),"",INDEX('Policy Characteristics'!D:D,MATCH($C1384,'Policy Characteristics'!$C:$C,0)))</f>
        <v>Industry Energy Efficiency Standards</v>
      </c>
      <c r="K1384" s="354"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4" t="str">
        <f>IF(ISBLANK(INDEX('Policy Characteristics'!I:I,MATCH($C1384,'Policy Characteristics'!$C:$C,0))),"",INDEX('Policy Characteristics'!I:I,MATCH($C1384,'Policy Characteristics'!$C:$C,0)))</f>
        <v>% reduction in energy use</v>
      </c>
      <c r="P1384" s="3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4" t="str">
        <f>IF(ISBLANK(INDEX('Policy Characteristics'!K:K,MATCH($C1384,'Policy Characteristics'!$C:$C,0))),"",INDEX('Policy Characteristics'!K:K,MATCH($C1384,'Policy Characteristics'!$C:$C,0)))</f>
        <v>industry-ag-main.html#eff-stds</v>
      </c>
      <c r="R1384" s="354" t="str">
        <f>IF(ISBLANK(INDEX('Policy Characteristics'!L:L,MATCH($C1384,'Policy Characteristics'!$C:$C,0))),"",INDEX('Policy Characteristics'!L:L,MATCH($C1384,'Policy Characteristics'!$C:$C,0)))</f>
        <v>industry-energy-efficiency-standards.html</v>
      </c>
    </row>
    <row r="1385" spans="1:18" s="354" customFormat="1" ht="20" customHeight="1">
      <c r="A1385" s="354" t="str">
        <f>IF(ISBLANK(INDEX('Policy Characteristics'!A:A,MATCH($C1385,'Policy Characteristics'!$C:$C,0))),"",INDEX('Policy Characteristics'!A:A,MATCH($C1385,'Policy Characteristics'!$C:$C,0)))</f>
        <v>Industry</v>
      </c>
      <c r="B1385" s="366" t="str">
        <f>IF(ISBLANK(INDEX('Policy Characteristics'!B:B,MATCH($C1385,'Policy Characteristics'!$C:$C,0))),"",INDEX('Policy Characteristics'!B:B,MATCH($C1385,'Policy Characteristics'!$C:$C,0)))</f>
        <v>Industry Energy Efficiency Standards</v>
      </c>
      <c r="C1385" s="354" t="str">
        <f t="shared" si="50"/>
        <v>Percentage Improvement in Eqpt Efficiency Standards above BAU</v>
      </c>
      <c r="D1385" s="348" t="s">
        <v>792</v>
      </c>
      <c r="E1385" s="253" t="s">
        <v>863</v>
      </c>
      <c r="F1385" t="s">
        <v>793</v>
      </c>
      <c r="G1385" s="253" t="s">
        <v>864</v>
      </c>
      <c r="H1385" s="18">
        <v>1003</v>
      </c>
      <c r="I1385" s="367" t="s">
        <v>680</v>
      </c>
      <c r="J1385" s="368" t="str">
        <f>IF(ISBLANK(INDEX('Policy Characteristics'!D:D,MATCH($C1385,'Policy Characteristics'!$C:$C,0))),"",INDEX('Policy Characteristics'!D:D,MATCH($C1385,'Policy Characteristics'!$C:$C,0)))</f>
        <v>Industry Energy Efficiency Standards</v>
      </c>
      <c r="K1385" s="354"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4" t="str">
        <f>IF(ISBLANK(INDEX('Policy Characteristics'!I:I,MATCH($C1385,'Policy Characteristics'!$C:$C,0))),"",INDEX('Policy Characteristics'!I:I,MATCH($C1385,'Policy Characteristics'!$C:$C,0)))</f>
        <v>% reduction in energy use</v>
      </c>
      <c r="P1385" s="3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4" t="str">
        <f>IF(ISBLANK(INDEX('Policy Characteristics'!K:K,MATCH($C1385,'Policy Characteristics'!$C:$C,0))),"",INDEX('Policy Characteristics'!K:K,MATCH($C1385,'Policy Characteristics'!$C:$C,0)))</f>
        <v>industry-ag-main.html#eff-stds</v>
      </c>
      <c r="R1385" s="354" t="str">
        <f>IF(ISBLANK(INDEX('Policy Characteristics'!L:L,MATCH($C1385,'Policy Characteristics'!$C:$C,0))),"",INDEX('Policy Characteristics'!L:L,MATCH($C1385,'Policy Characteristics'!$C:$C,0)))</f>
        <v>industry-energy-efficiency-standards.html</v>
      </c>
    </row>
    <row r="1386" spans="1:18" s="354" customFormat="1" ht="20" customHeight="1">
      <c r="A1386" s="354" t="str">
        <f>IF(ISBLANK(INDEX('Policy Characteristics'!A:A,MATCH($C1386,'Policy Characteristics'!$C:$C,0))),"",INDEX('Policy Characteristics'!A:A,MATCH($C1386,'Policy Characteristics'!$C:$C,0)))</f>
        <v>Industry</v>
      </c>
      <c r="B1386" s="366" t="str">
        <f>IF(ISBLANK(INDEX('Policy Characteristics'!B:B,MATCH($C1386,'Policy Characteristics'!$C:$C,0))),"",INDEX('Policy Characteristics'!B:B,MATCH($C1386,'Policy Characteristics'!$C:$C,0)))</f>
        <v>Industry Energy Efficiency Standards</v>
      </c>
      <c r="C1386" s="354" t="str">
        <f t="shared" si="50"/>
        <v>Percentage Improvement in Eqpt Efficiency Standards above BAU</v>
      </c>
      <c r="D1386" s="348" t="s">
        <v>792</v>
      </c>
      <c r="E1386" s="253" t="s">
        <v>865</v>
      </c>
      <c r="F1386" t="s">
        <v>793</v>
      </c>
      <c r="G1386" s="253" t="s">
        <v>866</v>
      </c>
      <c r="H1386" s="18">
        <v>1004</v>
      </c>
      <c r="I1386" s="367" t="s">
        <v>680</v>
      </c>
      <c r="J1386" s="368" t="str">
        <f>IF(ISBLANK(INDEX('Policy Characteristics'!D:D,MATCH($C1386,'Policy Characteristics'!$C:$C,0))),"",INDEX('Policy Characteristics'!D:D,MATCH($C1386,'Policy Characteristics'!$C:$C,0)))</f>
        <v>Industry Energy Efficiency Standards</v>
      </c>
      <c r="K1386" s="354"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4" t="str">
        <f>IF(ISBLANK(INDEX('Policy Characteristics'!I:I,MATCH($C1386,'Policy Characteristics'!$C:$C,0))),"",INDEX('Policy Characteristics'!I:I,MATCH($C1386,'Policy Characteristics'!$C:$C,0)))</f>
        <v>% reduction in energy use</v>
      </c>
      <c r="P1386" s="3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4" t="str">
        <f>IF(ISBLANK(INDEX('Policy Characteristics'!K:K,MATCH($C1386,'Policy Characteristics'!$C:$C,0))),"",INDEX('Policy Characteristics'!K:K,MATCH($C1386,'Policy Characteristics'!$C:$C,0)))</f>
        <v>industry-ag-main.html#eff-stds</v>
      </c>
      <c r="R1386" s="354" t="str">
        <f>IF(ISBLANK(INDEX('Policy Characteristics'!L:L,MATCH($C1386,'Policy Characteristics'!$C:$C,0))),"",INDEX('Policy Characteristics'!L:L,MATCH($C1386,'Policy Characteristics'!$C:$C,0)))</f>
        <v>industry-energy-efficiency-standards.html</v>
      </c>
    </row>
    <row r="1387" spans="1:18" s="354" customFormat="1" ht="20" customHeight="1">
      <c r="A1387" s="354" t="str">
        <f>IF(ISBLANK(INDEX('Policy Characteristics'!A:A,MATCH($C1387,'Policy Characteristics'!$C:$C,0))),"",INDEX('Policy Characteristics'!A:A,MATCH($C1387,'Policy Characteristics'!$C:$C,0)))</f>
        <v>Industry</v>
      </c>
      <c r="B1387" s="366" t="str">
        <f>IF(ISBLANK(INDEX('Policy Characteristics'!B:B,MATCH($C1387,'Policy Characteristics'!$C:$C,0))),"",INDEX('Policy Characteristics'!B:B,MATCH($C1387,'Policy Characteristics'!$C:$C,0)))</f>
        <v>Industry Energy Efficiency Standards</v>
      </c>
      <c r="C1387" s="354" t="str">
        <f t="shared" si="50"/>
        <v>Percentage Improvement in Eqpt Efficiency Standards above BAU</v>
      </c>
      <c r="D1387" s="348" t="s">
        <v>792</v>
      </c>
      <c r="E1387" s="253" t="s">
        <v>867</v>
      </c>
      <c r="F1387" t="s">
        <v>793</v>
      </c>
      <c r="G1387" s="253" t="s">
        <v>868</v>
      </c>
      <c r="H1387" s="18">
        <v>1005</v>
      </c>
      <c r="I1387" s="367" t="s">
        <v>670</v>
      </c>
      <c r="J1387" s="368" t="str">
        <f>IF(ISBLANK(INDEX('Policy Characteristics'!D:D,MATCH($C1387,'Policy Characteristics'!$C:$C,0))),"",INDEX('Policy Characteristics'!D:D,MATCH($C1387,'Policy Characteristics'!$C:$C,0)))</f>
        <v>Industry Energy Efficiency Standards</v>
      </c>
      <c r="K1387" s="354"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4" t="str">
        <f>IF(ISBLANK(INDEX('Policy Characteristics'!I:I,MATCH($C1387,'Policy Characteristics'!$C:$C,0))),"",INDEX('Policy Characteristics'!I:I,MATCH($C1387,'Policy Characteristics'!$C:$C,0)))</f>
        <v>% reduction in energy use</v>
      </c>
      <c r="P1387" s="3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4" t="str">
        <f>IF(ISBLANK(INDEX('Policy Characteristics'!K:K,MATCH($C1387,'Policy Characteristics'!$C:$C,0))),"",INDEX('Policy Characteristics'!K:K,MATCH($C1387,'Policy Characteristics'!$C:$C,0)))</f>
        <v>industry-ag-main.html#eff-stds</v>
      </c>
      <c r="R1387" s="354" t="str">
        <f>IF(ISBLANK(INDEX('Policy Characteristics'!L:L,MATCH($C1387,'Policy Characteristics'!$C:$C,0))),"",INDEX('Policy Characteristics'!L:L,MATCH($C1387,'Policy Characteristics'!$C:$C,0)))</f>
        <v>industry-energy-efficiency-standards.html</v>
      </c>
    </row>
    <row r="1388" spans="1:18" s="354" customFormat="1" ht="20" customHeight="1">
      <c r="A1388" s="354" t="str">
        <f>IF(ISBLANK(INDEX('Policy Characteristics'!A:A,MATCH($C1388,'Policy Characteristics'!$C:$C,0))),"",INDEX('Policy Characteristics'!A:A,MATCH($C1388,'Policy Characteristics'!$C:$C,0)))</f>
        <v>Industry</v>
      </c>
      <c r="B1388" s="366" t="str">
        <f>IF(ISBLANK(INDEX('Policy Characteristics'!B:B,MATCH($C1388,'Policy Characteristics'!$C:$C,0))),"",INDEX('Policy Characteristics'!B:B,MATCH($C1388,'Policy Characteristics'!$C:$C,0)))</f>
        <v>Industry Energy Efficiency Standards</v>
      </c>
      <c r="C1388" s="354" t="str">
        <f t="shared" si="50"/>
        <v>Percentage Improvement in Eqpt Efficiency Standards above BAU</v>
      </c>
      <c r="D1388" s="348" t="s">
        <v>792</v>
      </c>
      <c r="E1388" s="253" t="s">
        <v>869</v>
      </c>
      <c r="F1388" t="s">
        <v>793</v>
      </c>
      <c r="G1388" s="253" t="s">
        <v>870</v>
      </c>
      <c r="H1388" s="18">
        <v>1006</v>
      </c>
      <c r="I1388" s="367" t="s">
        <v>670</v>
      </c>
      <c r="J1388" s="368" t="str">
        <f>IF(ISBLANK(INDEX('Policy Characteristics'!D:D,MATCH($C1388,'Policy Characteristics'!$C:$C,0))),"",INDEX('Policy Characteristics'!D:D,MATCH($C1388,'Policy Characteristics'!$C:$C,0)))</f>
        <v>Industry Energy Efficiency Standards</v>
      </c>
      <c r="K1388" s="354"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4" t="str">
        <f>IF(ISBLANK(INDEX('Policy Characteristics'!I:I,MATCH($C1388,'Policy Characteristics'!$C:$C,0))),"",INDEX('Policy Characteristics'!I:I,MATCH($C1388,'Policy Characteristics'!$C:$C,0)))</f>
        <v>% reduction in energy use</v>
      </c>
      <c r="P1388" s="3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4" t="str">
        <f>IF(ISBLANK(INDEX('Policy Characteristics'!K:K,MATCH($C1388,'Policy Characteristics'!$C:$C,0))),"",INDEX('Policy Characteristics'!K:K,MATCH($C1388,'Policy Characteristics'!$C:$C,0)))</f>
        <v>industry-ag-main.html#eff-stds</v>
      </c>
      <c r="R1388" s="354" t="str">
        <f>IF(ISBLANK(INDEX('Policy Characteristics'!L:L,MATCH($C1388,'Policy Characteristics'!$C:$C,0))),"",INDEX('Policy Characteristics'!L:L,MATCH($C1388,'Policy Characteristics'!$C:$C,0)))</f>
        <v>industry-energy-efficiency-standards.html</v>
      </c>
    </row>
    <row r="1389" spans="1:18" s="354" customFormat="1" ht="20" customHeight="1">
      <c r="A1389" s="354" t="str">
        <f>IF(ISBLANK(INDEX('Policy Characteristics'!A:A,MATCH($C1389,'Policy Characteristics'!$C:$C,0))),"",INDEX('Policy Characteristics'!A:A,MATCH($C1389,'Policy Characteristics'!$C:$C,0)))</f>
        <v>Industry</v>
      </c>
      <c r="B1389" s="366" t="str">
        <f>IF(ISBLANK(INDEX('Policy Characteristics'!B:B,MATCH($C1389,'Policy Characteristics'!$C:$C,0))),"",INDEX('Policy Characteristics'!B:B,MATCH($C1389,'Policy Characteristics'!$C:$C,0)))</f>
        <v>Industry Energy Efficiency Standards</v>
      </c>
      <c r="C1389" s="354" t="str">
        <f t="shared" si="50"/>
        <v>Percentage Improvement in Eqpt Efficiency Standards above BAU</v>
      </c>
      <c r="D1389" s="348" t="s">
        <v>792</v>
      </c>
      <c r="E1389" s="253" t="s">
        <v>871</v>
      </c>
      <c r="F1389" t="s">
        <v>793</v>
      </c>
      <c r="G1389" s="253" t="s">
        <v>872</v>
      </c>
      <c r="H1389" s="18">
        <v>1007</v>
      </c>
      <c r="I1389" s="367" t="s">
        <v>680</v>
      </c>
      <c r="J1389" s="368" t="str">
        <f>IF(ISBLANK(INDEX('Policy Characteristics'!D:D,MATCH($C1389,'Policy Characteristics'!$C:$C,0))),"",INDEX('Policy Characteristics'!D:D,MATCH($C1389,'Policy Characteristics'!$C:$C,0)))</f>
        <v>Industry Energy Efficiency Standards</v>
      </c>
      <c r="K1389" s="354"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4" t="str">
        <f>IF(ISBLANK(INDEX('Policy Characteristics'!I:I,MATCH($C1389,'Policy Characteristics'!$C:$C,0))),"",INDEX('Policy Characteristics'!I:I,MATCH($C1389,'Policy Characteristics'!$C:$C,0)))</f>
        <v>% reduction in energy use</v>
      </c>
      <c r="P1389" s="3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4" t="str">
        <f>IF(ISBLANK(INDEX('Policy Characteristics'!K:K,MATCH($C1389,'Policy Characteristics'!$C:$C,0))),"",INDEX('Policy Characteristics'!K:K,MATCH($C1389,'Policy Characteristics'!$C:$C,0)))</f>
        <v>industry-ag-main.html#eff-stds</v>
      </c>
      <c r="R1389" s="354" t="str">
        <f>IF(ISBLANK(INDEX('Policy Characteristics'!L:L,MATCH($C1389,'Policy Characteristics'!$C:$C,0))),"",INDEX('Policy Characteristics'!L:L,MATCH($C1389,'Policy Characteristics'!$C:$C,0)))</f>
        <v>industry-energy-efficiency-standards.html</v>
      </c>
    </row>
    <row r="1390" spans="1:18" s="354" customFormat="1" ht="20" customHeight="1">
      <c r="A1390" s="354" t="str">
        <f>IF(ISBLANK(INDEX('Policy Characteristics'!A:A,MATCH($C1390,'Policy Characteristics'!$C:$C,0))),"",INDEX('Policy Characteristics'!A:A,MATCH($C1390,'Policy Characteristics'!$C:$C,0)))</f>
        <v>Industry</v>
      </c>
      <c r="B1390" s="366" t="str">
        <f>IF(ISBLANK(INDEX('Policy Characteristics'!B:B,MATCH($C1390,'Policy Characteristics'!$C:$C,0))),"",INDEX('Policy Characteristics'!B:B,MATCH($C1390,'Policy Characteristics'!$C:$C,0)))</f>
        <v>Industry Energy Efficiency Standards</v>
      </c>
      <c r="C1390" s="354" t="str">
        <f t="shared" si="50"/>
        <v>Percentage Improvement in Eqpt Efficiency Standards above BAU</v>
      </c>
      <c r="D1390" s="348" t="s">
        <v>794</v>
      </c>
      <c r="E1390" s="253" t="s">
        <v>853</v>
      </c>
      <c r="F1390" t="s">
        <v>795</v>
      </c>
      <c r="G1390" s="253" t="s">
        <v>854</v>
      </c>
      <c r="H1390" s="18">
        <v>1008</v>
      </c>
      <c r="I1390" s="367" t="s">
        <v>670</v>
      </c>
      <c r="J1390" s="368" t="str">
        <f>IF(ISBLANK(INDEX('Policy Characteristics'!D:D,MATCH($C1390,'Policy Characteristics'!$C:$C,0))),"",INDEX('Policy Characteristics'!D:D,MATCH($C1390,'Policy Characteristics'!$C:$C,0)))</f>
        <v>Industry Energy Efficiency Standards</v>
      </c>
      <c r="K1390" s="354"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4" t="str">
        <f>IF(ISBLANK(INDEX('Policy Characteristics'!I:I,MATCH($C1390,'Policy Characteristics'!$C:$C,0))),"",INDEX('Policy Characteristics'!I:I,MATCH($C1390,'Policy Characteristics'!$C:$C,0)))</f>
        <v>% reduction in energy use</v>
      </c>
      <c r="P1390" s="3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4" t="str">
        <f>IF(ISBLANK(INDEX('Policy Characteristics'!K:K,MATCH($C1390,'Policy Characteristics'!$C:$C,0))),"",INDEX('Policy Characteristics'!K:K,MATCH($C1390,'Policy Characteristics'!$C:$C,0)))</f>
        <v>industry-ag-main.html#eff-stds</v>
      </c>
      <c r="R1390" s="354" t="str">
        <f>IF(ISBLANK(INDEX('Policy Characteristics'!L:L,MATCH($C1390,'Policy Characteristics'!$C:$C,0))),"",INDEX('Policy Characteristics'!L:L,MATCH($C1390,'Policy Characteristics'!$C:$C,0)))</f>
        <v>industry-energy-efficiency-standards.html</v>
      </c>
    </row>
    <row r="1391" spans="1:18" s="354" customFormat="1" ht="20" customHeight="1">
      <c r="A1391" s="354" t="str">
        <f>IF(ISBLANK(INDEX('Policy Characteristics'!A:A,MATCH($C1391,'Policy Characteristics'!$C:$C,0))),"",INDEX('Policy Characteristics'!A:A,MATCH($C1391,'Policy Characteristics'!$C:$C,0)))</f>
        <v>Industry</v>
      </c>
      <c r="B1391" s="366" t="str">
        <f>IF(ISBLANK(INDEX('Policy Characteristics'!B:B,MATCH($C1391,'Policy Characteristics'!$C:$C,0))),"",INDEX('Policy Characteristics'!B:B,MATCH($C1391,'Policy Characteristics'!$C:$C,0)))</f>
        <v>Industry Energy Efficiency Standards</v>
      </c>
      <c r="C1391" s="354" t="str">
        <f t="shared" si="50"/>
        <v>Percentage Improvement in Eqpt Efficiency Standards above BAU</v>
      </c>
      <c r="D1391" s="348" t="s">
        <v>794</v>
      </c>
      <c r="E1391" s="253" t="s">
        <v>855</v>
      </c>
      <c r="F1391" t="s">
        <v>795</v>
      </c>
      <c r="G1391" s="253" t="s">
        <v>856</v>
      </c>
      <c r="H1391" s="18">
        <v>1009</v>
      </c>
      <c r="I1391" s="367" t="s">
        <v>670</v>
      </c>
      <c r="J1391" s="368" t="str">
        <f>IF(ISBLANK(INDEX('Policy Characteristics'!D:D,MATCH($C1391,'Policy Characteristics'!$C:$C,0))),"",INDEX('Policy Characteristics'!D:D,MATCH($C1391,'Policy Characteristics'!$C:$C,0)))</f>
        <v>Industry Energy Efficiency Standards</v>
      </c>
      <c r="K1391" s="354"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4" t="str">
        <f>IF(ISBLANK(INDEX('Policy Characteristics'!I:I,MATCH($C1391,'Policy Characteristics'!$C:$C,0))),"",INDEX('Policy Characteristics'!I:I,MATCH($C1391,'Policy Characteristics'!$C:$C,0)))</f>
        <v>% reduction in energy use</v>
      </c>
      <c r="P1391" s="3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4" t="str">
        <f>IF(ISBLANK(INDEX('Policy Characteristics'!K:K,MATCH($C1391,'Policy Characteristics'!$C:$C,0))),"",INDEX('Policy Characteristics'!K:K,MATCH($C1391,'Policy Characteristics'!$C:$C,0)))</f>
        <v>industry-ag-main.html#eff-stds</v>
      </c>
      <c r="R1391" s="354" t="str">
        <f>IF(ISBLANK(INDEX('Policy Characteristics'!L:L,MATCH($C1391,'Policy Characteristics'!$C:$C,0))),"",INDEX('Policy Characteristics'!L:L,MATCH($C1391,'Policy Characteristics'!$C:$C,0)))</f>
        <v>industry-energy-efficiency-standards.html</v>
      </c>
    </row>
    <row r="1392" spans="1:18" s="354" customFormat="1" ht="20" customHeight="1">
      <c r="A1392" s="354" t="str">
        <f>IF(ISBLANK(INDEX('Policy Characteristics'!A:A,MATCH($C1392,'Policy Characteristics'!$C:$C,0))),"",INDEX('Policy Characteristics'!A:A,MATCH($C1392,'Policy Characteristics'!$C:$C,0)))</f>
        <v>Industry</v>
      </c>
      <c r="B1392" s="366" t="str">
        <f>IF(ISBLANK(INDEX('Policy Characteristics'!B:B,MATCH($C1392,'Policy Characteristics'!$C:$C,0))),"",INDEX('Policy Characteristics'!B:B,MATCH($C1392,'Policy Characteristics'!$C:$C,0)))</f>
        <v>Industry Energy Efficiency Standards</v>
      </c>
      <c r="C1392" s="354" t="str">
        <f t="shared" si="50"/>
        <v>Percentage Improvement in Eqpt Efficiency Standards above BAU</v>
      </c>
      <c r="D1392" s="348" t="s">
        <v>794</v>
      </c>
      <c r="E1392" s="253" t="s">
        <v>857</v>
      </c>
      <c r="F1392" t="s">
        <v>795</v>
      </c>
      <c r="G1392" s="253" t="s">
        <v>858</v>
      </c>
      <c r="H1392" s="18">
        <v>1010</v>
      </c>
      <c r="I1392" s="367" t="s">
        <v>670</v>
      </c>
      <c r="J1392" s="368" t="str">
        <f>IF(ISBLANK(INDEX('Policy Characteristics'!D:D,MATCH($C1392,'Policy Characteristics'!$C:$C,0))),"",INDEX('Policy Characteristics'!D:D,MATCH($C1392,'Policy Characteristics'!$C:$C,0)))</f>
        <v>Industry Energy Efficiency Standards</v>
      </c>
      <c r="K1392" s="354"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4" t="str">
        <f>IF(ISBLANK(INDEX('Policy Characteristics'!I:I,MATCH($C1392,'Policy Characteristics'!$C:$C,0))),"",INDEX('Policy Characteristics'!I:I,MATCH($C1392,'Policy Characteristics'!$C:$C,0)))</f>
        <v>% reduction in energy use</v>
      </c>
      <c r="P1392" s="3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4" t="str">
        <f>IF(ISBLANK(INDEX('Policy Characteristics'!K:K,MATCH($C1392,'Policy Characteristics'!$C:$C,0))),"",INDEX('Policy Characteristics'!K:K,MATCH($C1392,'Policy Characteristics'!$C:$C,0)))</f>
        <v>industry-ag-main.html#eff-stds</v>
      </c>
      <c r="R1392" s="354" t="str">
        <f>IF(ISBLANK(INDEX('Policy Characteristics'!L:L,MATCH($C1392,'Policy Characteristics'!$C:$C,0))),"",INDEX('Policy Characteristics'!L:L,MATCH($C1392,'Policy Characteristics'!$C:$C,0)))</f>
        <v>industry-energy-efficiency-standards.html</v>
      </c>
    </row>
    <row r="1393" spans="1:18" s="354" customFormat="1" ht="20" customHeight="1">
      <c r="A1393" s="354" t="str">
        <f>IF(ISBLANK(INDEX('Policy Characteristics'!A:A,MATCH($C1393,'Policy Characteristics'!$C:$C,0))),"",INDEX('Policy Characteristics'!A:A,MATCH($C1393,'Policy Characteristics'!$C:$C,0)))</f>
        <v>Industry</v>
      </c>
      <c r="B1393" s="366" t="str">
        <f>IF(ISBLANK(INDEX('Policy Characteristics'!B:B,MATCH($C1393,'Policy Characteristics'!$C:$C,0))),"",INDEX('Policy Characteristics'!B:B,MATCH($C1393,'Policy Characteristics'!$C:$C,0)))</f>
        <v>Industry Energy Efficiency Standards</v>
      </c>
      <c r="C1393" s="354" t="str">
        <f t="shared" si="50"/>
        <v>Percentage Improvement in Eqpt Efficiency Standards above BAU</v>
      </c>
      <c r="D1393" s="348" t="s">
        <v>794</v>
      </c>
      <c r="E1393" s="253" t="s">
        <v>859</v>
      </c>
      <c r="F1393" t="s">
        <v>795</v>
      </c>
      <c r="G1393" s="253" t="s">
        <v>860</v>
      </c>
      <c r="H1393" s="18">
        <v>1011</v>
      </c>
      <c r="I1393" s="367" t="s">
        <v>680</v>
      </c>
      <c r="J1393" s="368" t="str">
        <f>IF(ISBLANK(INDEX('Policy Characteristics'!D:D,MATCH($C1393,'Policy Characteristics'!$C:$C,0))),"",INDEX('Policy Characteristics'!D:D,MATCH($C1393,'Policy Characteristics'!$C:$C,0)))</f>
        <v>Industry Energy Efficiency Standards</v>
      </c>
      <c r="K1393" s="354"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4" t="str">
        <f>IF(ISBLANK(INDEX('Policy Characteristics'!I:I,MATCH($C1393,'Policy Characteristics'!$C:$C,0))),"",INDEX('Policy Characteristics'!I:I,MATCH($C1393,'Policy Characteristics'!$C:$C,0)))</f>
        <v>% reduction in energy use</v>
      </c>
      <c r="P1393" s="3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4" t="str">
        <f>IF(ISBLANK(INDEX('Policy Characteristics'!K:K,MATCH($C1393,'Policy Characteristics'!$C:$C,0))),"",INDEX('Policy Characteristics'!K:K,MATCH($C1393,'Policy Characteristics'!$C:$C,0)))</f>
        <v>industry-ag-main.html#eff-stds</v>
      </c>
      <c r="R1393" s="354" t="str">
        <f>IF(ISBLANK(INDEX('Policy Characteristics'!L:L,MATCH($C1393,'Policy Characteristics'!$C:$C,0))),"",INDEX('Policy Characteristics'!L:L,MATCH($C1393,'Policy Characteristics'!$C:$C,0)))</f>
        <v>industry-energy-efficiency-standards.html</v>
      </c>
    </row>
    <row r="1394" spans="1:18" s="354" customFormat="1" ht="20" customHeight="1">
      <c r="A1394" s="354" t="str">
        <f>IF(ISBLANK(INDEX('Policy Characteristics'!A:A,MATCH($C1394,'Policy Characteristics'!$C:$C,0))),"",INDEX('Policy Characteristics'!A:A,MATCH($C1394,'Policy Characteristics'!$C:$C,0)))</f>
        <v>Industry</v>
      </c>
      <c r="B1394" s="366" t="str">
        <f>IF(ISBLANK(INDEX('Policy Characteristics'!B:B,MATCH($C1394,'Policy Characteristics'!$C:$C,0))),"",INDEX('Policy Characteristics'!B:B,MATCH($C1394,'Policy Characteristics'!$C:$C,0)))</f>
        <v>Industry Energy Efficiency Standards</v>
      </c>
      <c r="C1394" s="354" t="str">
        <f t="shared" si="50"/>
        <v>Percentage Improvement in Eqpt Efficiency Standards above BAU</v>
      </c>
      <c r="D1394" s="348" t="s">
        <v>794</v>
      </c>
      <c r="E1394" s="253" t="s">
        <v>861</v>
      </c>
      <c r="F1394" t="s">
        <v>795</v>
      </c>
      <c r="G1394" s="253" t="s">
        <v>862</v>
      </c>
      <c r="H1394" s="18">
        <v>1012</v>
      </c>
      <c r="I1394" s="367" t="s">
        <v>670</v>
      </c>
      <c r="J1394" s="368" t="str">
        <f>IF(ISBLANK(INDEX('Policy Characteristics'!D:D,MATCH($C1394,'Policy Characteristics'!$C:$C,0))),"",INDEX('Policy Characteristics'!D:D,MATCH($C1394,'Policy Characteristics'!$C:$C,0)))</f>
        <v>Industry Energy Efficiency Standards</v>
      </c>
      <c r="K1394" s="354"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4" t="str">
        <f>IF(ISBLANK(INDEX('Policy Characteristics'!I:I,MATCH($C1394,'Policy Characteristics'!$C:$C,0))),"",INDEX('Policy Characteristics'!I:I,MATCH($C1394,'Policy Characteristics'!$C:$C,0)))</f>
        <v>% reduction in energy use</v>
      </c>
      <c r="P1394" s="3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4" t="str">
        <f>IF(ISBLANK(INDEX('Policy Characteristics'!K:K,MATCH($C1394,'Policy Characteristics'!$C:$C,0))),"",INDEX('Policy Characteristics'!K:K,MATCH($C1394,'Policy Characteristics'!$C:$C,0)))</f>
        <v>industry-ag-main.html#eff-stds</v>
      </c>
      <c r="R1394" s="354" t="str">
        <f>IF(ISBLANK(INDEX('Policy Characteristics'!L:L,MATCH($C1394,'Policy Characteristics'!$C:$C,0))),"",INDEX('Policy Characteristics'!L:L,MATCH($C1394,'Policy Characteristics'!$C:$C,0)))</f>
        <v>industry-energy-efficiency-standards.html</v>
      </c>
    </row>
    <row r="1395" spans="1:18" s="354" customFormat="1" ht="20" customHeight="1">
      <c r="A1395" s="354" t="str">
        <f>IF(ISBLANK(INDEX('Policy Characteristics'!A:A,MATCH($C1395,'Policy Characteristics'!$C:$C,0))),"",INDEX('Policy Characteristics'!A:A,MATCH($C1395,'Policy Characteristics'!$C:$C,0)))</f>
        <v>Industry</v>
      </c>
      <c r="B1395" s="366" t="str">
        <f>IF(ISBLANK(INDEX('Policy Characteristics'!B:B,MATCH($C1395,'Policy Characteristics'!$C:$C,0))),"",INDEX('Policy Characteristics'!B:B,MATCH($C1395,'Policy Characteristics'!$C:$C,0)))</f>
        <v>Industry Energy Efficiency Standards</v>
      </c>
      <c r="C1395" s="354" t="str">
        <f t="shared" si="50"/>
        <v>Percentage Improvement in Eqpt Efficiency Standards above BAU</v>
      </c>
      <c r="D1395" s="348" t="s">
        <v>794</v>
      </c>
      <c r="E1395" s="253" t="s">
        <v>863</v>
      </c>
      <c r="F1395" t="s">
        <v>795</v>
      </c>
      <c r="G1395" s="253" t="s">
        <v>864</v>
      </c>
      <c r="H1395" s="18">
        <v>1013</v>
      </c>
      <c r="I1395" s="367" t="s">
        <v>680</v>
      </c>
      <c r="J1395" s="368" t="str">
        <f>IF(ISBLANK(INDEX('Policy Characteristics'!D:D,MATCH($C1395,'Policy Characteristics'!$C:$C,0))),"",INDEX('Policy Characteristics'!D:D,MATCH($C1395,'Policy Characteristics'!$C:$C,0)))</f>
        <v>Industry Energy Efficiency Standards</v>
      </c>
      <c r="K1395" s="354"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4" t="str">
        <f>IF(ISBLANK(INDEX('Policy Characteristics'!I:I,MATCH($C1395,'Policy Characteristics'!$C:$C,0))),"",INDEX('Policy Characteristics'!I:I,MATCH($C1395,'Policy Characteristics'!$C:$C,0)))</f>
        <v>% reduction in energy use</v>
      </c>
      <c r="P1395" s="3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4" t="str">
        <f>IF(ISBLANK(INDEX('Policy Characteristics'!K:K,MATCH($C1395,'Policy Characteristics'!$C:$C,0))),"",INDEX('Policy Characteristics'!K:K,MATCH($C1395,'Policy Characteristics'!$C:$C,0)))</f>
        <v>industry-ag-main.html#eff-stds</v>
      </c>
      <c r="R1395" s="354" t="str">
        <f>IF(ISBLANK(INDEX('Policy Characteristics'!L:L,MATCH($C1395,'Policy Characteristics'!$C:$C,0))),"",INDEX('Policy Characteristics'!L:L,MATCH($C1395,'Policy Characteristics'!$C:$C,0)))</f>
        <v>industry-energy-efficiency-standards.html</v>
      </c>
    </row>
    <row r="1396" spans="1:18" s="354" customFormat="1" ht="20" customHeight="1">
      <c r="A1396" s="354" t="str">
        <f>IF(ISBLANK(INDEX('Policy Characteristics'!A:A,MATCH($C1396,'Policy Characteristics'!$C:$C,0))),"",INDEX('Policy Characteristics'!A:A,MATCH($C1396,'Policy Characteristics'!$C:$C,0)))</f>
        <v>Industry</v>
      </c>
      <c r="B1396" s="366" t="str">
        <f>IF(ISBLANK(INDEX('Policy Characteristics'!B:B,MATCH($C1396,'Policy Characteristics'!$C:$C,0))),"",INDEX('Policy Characteristics'!B:B,MATCH($C1396,'Policy Characteristics'!$C:$C,0)))</f>
        <v>Industry Energy Efficiency Standards</v>
      </c>
      <c r="C1396" s="354" t="str">
        <f t="shared" si="50"/>
        <v>Percentage Improvement in Eqpt Efficiency Standards above BAU</v>
      </c>
      <c r="D1396" s="348" t="s">
        <v>794</v>
      </c>
      <c r="E1396" s="253" t="s">
        <v>865</v>
      </c>
      <c r="F1396" t="s">
        <v>795</v>
      </c>
      <c r="G1396" s="253" t="s">
        <v>866</v>
      </c>
      <c r="H1396" s="18">
        <v>1014</v>
      </c>
      <c r="I1396" s="367" t="s">
        <v>680</v>
      </c>
      <c r="J1396" s="368" t="str">
        <f>IF(ISBLANK(INDEX('Policy Characteristics'!D:D,MATCH($C1396,'Policy Characteristics'!$C:$C,0))),"",INDEX('Policy Characteristics'!D:D,MATCH($C1396,'Policy Characteristics'!$C:$C,0)))</f>
        <v>Industry Energy Efficiency Standards</v>
      </c>
      <c r="K1396" s="354"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4" t="str">
        <f>IF(ISBLANK(INDEX('Policy Characteristics'!I:I,MATCH($C1396,'Policy Characteristics'!$C:$C,0))),"",INDEX('Policy Characteristics'!I:I,MATCH($C1396,'Policy Characteristics'!$C:$C,0)))</f>
        <v>% reduction in energy use</v>
      </c>
      <c r="P1396" s="3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4" t="str">
        <f>IF(ISBLANK(INDEX('Policy Characteristics'!K:K,MATCH($C1396,'Policy Characteristics'!$C:$C,0))),"",INDEX('Policy Characteristics'!K:K,MATCH($C1396,'Policy Characteristics'!$C:$C,0)))</f>
        <v>industry-ag-main.html#eff-stds</v>
      </c>
      <c r="R1396" s="354" t="str">
        <f>IF(ISBLANK(INDEX('Policy Characteristics'!L:L,MATCH($C1396,'Policy Characteristics'!$C:$C,0))),"",INDEX('Policy Characteristics'!L:L,MATCH($C1396,'Policy Characteristics'!$C:$C,0)))</f>
        <v>industry-energy-efficiency-standards.html</v>
      </c>
    </row>
    <row r="1397" spans="1:18" s="354" customFormat="1" ht="20" customHeight="1">
      <c r="A1397" s="354" t="str">
        <f>IF(ISBLANK(INDEX('Policy Characteristics'!A:A,MATCH($C1397,'Policy Characteristics'!$C:$C,0))),"",INDEX('Policy Characteristics'!A:A,MATCH($C1397,'Policy Characteristics'!$C:$C,0)))</f>
        <v>Industry</v>
      </c>
      <c r="B1397" s="366" t="str">
        <f>IF(ISBLANK(INDEX('Policy Characteristics'!B:B,MATCH($C1397,'Policy Characteristics'!$C:$C,0))),"",INDEX('Policy Characteristics'!B:B,MATCH($C1397,'Policy Characteristics'!$C:$C,0)))</f>
        <v>Industry Energy Efficiency Standards</v>
      </c>
      <c r="C1397" s="354" t="str">
        <f t="shared" si="50"/>
        <v>Percentage Improvement in Eqpt Efficiency Standards above BAU</v>
      </c>
      <c r="D1397" s="348" t="s">
        <v>794</v>
      </c>
      <c r="E1397" s="253" t="s">
        <v>867</v>
      </c>
      <c r="F1397" t="s">
        <v>795</v>
      </c>
      <c r="G1397" s="253" t="s">
        <v>868</v>
      </c>
      <c r="H1397" s="18">
        <v>1015</v>
      </c>
      <c r="I1397" s="367" t="s">
        <v>670</v>
      </c>
      <c r="J1397" s="368" t="str">
        <f>IF(ISBLANK(INDEX('Policy Characteristics'!D:D,MATCH($C1397,'Policy Characteristics'!$C:$C,0))),"",INDEX('Policy Characteristics'!D:D,MATCH($C1397,'Policy Characteristics'!$C:$C,0)))</f>
        <v>Industry Energy Efficiency Standards</v>
      </c>
      <c r="K1397" s="354"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4" t="str">
        <f>IF(ISBLANK(INDEX('Policy Characteristics'!I:I,MATCH($C1397,'Policy Characteristics'!$C:$C,0))),"",INDEX('Policy Characteristics'!I:I,MATCH($C1397,'Policy Characteristics'!$C:$C,0)))</f>
        <v>% reduction in energy use</v>
      </c>
      <c r="P1397" s="3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4" t="str">
        <f>IF(ISBLANK(INDEX('Policy Characteristics'!K:K,MATCH($C1397,'Policy Characteristics'!$C:$C,0))),"",INDEX('Policy Characteristics'!K:K,MATCH($C1397,'Policy Characteristics'!$C:$C,0)))</f>
        <v>industry-ag-main.html#eff-stds</v>
      </c>
      <c r="R1397" s="354" t="str">
        <f>IF(ISBLANK(INDEX('Policy Characteristics'!L:L,MATCH($C1397,'Policy Characteristics'!$C:$C,0))),"",INDEX('Policy Characteristics'!L:L,MATCH($C1397,'Policy Characteristics'!$C:$C,0)))</f>
        <v>industry-energy-efficiency-standards.html</v>
      </c>
    </row>
    <row r="1398" spans="1:18" s="354" customFormat="1" ht="20" customHeight="1">
      <c r="A1398" s="354" t="str">
        <f>IF(ISBLANK(INDEX('Policy Characteristics'!A:A,MATCH($C1398,'Policy Characteristics'!$C:$C,0))),"",INDEX('Policy Characteristics'!A:A,MATCH($C1398,'Policy Characteristics'!$C:$C,0)))</f>
        <v>Industry</v>
      </c>
      <c r="B1398" s="366" t="str">
        <f>IF(ISBLANK(INDEX('Policy Characteristics'!B:B,MATCH($C1398,'Policy Characteristics'!$C:$C,0))),"",INDEX('Policy Characteristics'!B:B,MATCH($C1398,'Policy Characteristics'!$C:$C,0)))</f>
        <v>Industry Energy Efficiency Standards</v>
      </c>
      <c r="C1398" s="354" t="str">
        <f t="shared" si="50"/>
        <v>Percentage Improvement in Eqpt Efficiency Standards above BAU</v>
      </c>
      <c r="D1398" s="348" t="s">
        <v>794</v>
      </c>
      <c r="E1398" s="253" t="s">
        <v>869</v>
      </c>
      <c r="F1398" t="s">
        <v>795</v>
      </c>
      <c r="G1398" s="253" t="s">
        <v>870</v>
      </c>
      <c r="H1398" s="18">
        <v>1016</v>
      </c>
      <c r="I1398" s="367" t="s">
        <v>670</v>
      </c>
      <c r="J1398" s="368" t="str">
        <f>IF(ISBLANK(INDEX('Policy Characteristics'!D:D,MATCH($C1398,'Policy Characteristics'!$C:$C,0))),"",INDEX('Policy Characteristics'!D:D,MATCH($C1398,'Policy Characteristics'!$C:$C,0)))</f>
        <v>Industry Energy Efficiency Standards</v>
      </c>
      <c r="K1398" s="354"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4" t="str">
        <f>IF(ISBLANK(INDEX('Policy Characteristics'!I:I,MATCH($C1398,'Policy Characteristics'!$C:$C,0))),"",INDEX('Policy Characteristics'!I:I,MATCH($C1398,'Policy Characteristics'!$C:$C,0)))</f>
        <v>% reduction in energy use</v>
      </c>
      <c r="P1398" s="3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4" t="str">
        <f>IF(ISBLANK(INDEX('Policy Characteristics'!K:K,MATCH($C1398,'Policy Characteristics'!$C:$C,0))),"",INDEX('Policy Characteristics'!K:K,MATCH($C1398,'Policy Characteristics'!$C:$C,0)))</f>
        <v>industry-ag-main.html#eff-stds</v>
      </c>
      <c r="R1398" s="354" t="str">
        <f>IF(ISBLANK(INDEX('Policy Characteristics'!L:L,MATCH($C1398,'Policy Characteristics'!$C:$C,0))),"",INDEX('Policy Characteristics'!L:L,MATCH($C1398,'Policy Characteristics'!$C:$C,0)))</f>
        <v>industry-energy-efficiency-standards.html</v>
      </c>
    </row>
    <row r="1399" spans="1:18" s="354" customFormat="1" ht="20" customHeight="1">
      <c r="A1399" s="354" t="str">
        <f>IF(ISBLANK(INDEX('Policy Characteristics'!A:A,MATCH($C1399,'Policy Characteristics'!$C:$C,0))),"",INDEX('Policy Characteristics'!A:A,MATCH($C1399,'Policy Characteristics'!$C:$C,0)))</f>
        <v>Industry</v>
      </c>
      <c r="B1399" s="366" t="str">
        <f>IF(ISBLANK(INDEX('Policy Characteristics'!B:B,MATCH($C1399,'Policy Characteristics'!$C:$C,0))),"",INDEX('Policy Characteristics'!B:B,MATCH($C1399,'Policy Characteristics'!$C:$C,0)))</f>
        <v>Industry Energy Efficiency Standards</v>
      </c>
      <c r="C1399" s="354" t="str">
        <f t="shared" si="50"/>
        <v>Percentage Improvement in Eqpt Efficiency Standards above BAU</v>
      </c>
      <c r="D1399" s="348" t="s">
        <v>794</v>
      </c>
      <c r="E1399" s="253" t="s">
        <v>871</v>
      </c>
      <c r="F1399" t="s">
        <v>795</v>
      </c>
      <c r="G1399" s="253" t="s">
        <v>872</v>
      </c>
      <c r="H1399" s="18">
        <v>1017</v>
      </c>
      <c r="I1399" s="367" t="s">
        <v>680</v>
      </c>
      <c r="J1399" s="368" t="str">
        <f>IF(ISBLANK(INDEX('Policy Characteristics'!D:D,MATCH($C1399,'Policy Characteristics'!$C:$C,0))),"",INDEX('Policy Characteristics'!D:D,MATCH($C1399,'Policy Characteristics'!$C:$C,0)))</f>
        <v>Industry Energy Efficiency Standards</v>
      </c>
      <c r="K1399" s="354"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4" t="str">
        <f>IF(ISBLANK(INDEX('Policy Characteristics'!I:I,MATCH($C1399,'Policy Characteristics'!$C:$C,0))),"",INDEX('Policy Characteristics'!I:I,MATCH($C1399,'Policy Characteristics'!$C:$C,0)))</f>
        <v>% reduction in energy use</v>
      </c>
      <c r="P1399" s="3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4" t="str">
        <f>IF(ISBLANK(INDEX('Policy Characteristics'!K:K,MATCH($C1399,'Policy Characteristics'!$C:$C,0))),"",INDEX('Policy Characteristics'!K:K,MATCH($C1399,'Policy Characteristics'!$C:$C,0)))</f>
        <v>industry-ag-main.html#eff-stds</v>
      </c>
      <c r="R1399" s="354" t="str">
        <f>IF(ISBLANK(INDEX('Policy Characteristics'!L:L,MATCH($C1399,'Policy Characteristics'!$C:$C,0))),"",INDEX('Policy Characteristics'!L:L,MATCH($C1399,'Policy Characteristics'!$C:$C,0)))</f>
        <v>industry-energy-efficiency-standards.html</v>
      </c>
    </row>
    <row r="1400" spans="1:18" s="354" customFormat="1" ht="20" customHeight="1">
      <c r="A1400" s="354" t="str">
        <f>IF(ISBLANK(INDEX('Policy Characteristics'!A:A,MATCH($C1400,'Policy Characteristics'!$C:$C,0))),"",INDEX('Policy Characteristics'!A:A,MATCH($C1400,'Policy Characteristics'!$C:$C,0)))</f>
        <v>Industry</v>
      </c>
      <c r="B1400" s="366" t="str">
        <f>IF(ISBLANK(INDEX('Policy Characteristics'!B:B,MATCH($C1400,'Policy Characteristics'!$C:$C,0))),"",INDEX('Policy Characteristics'!B:B,MATCH($C1400,'Policy Characteristics'!$C:$C,0)))</f>
        <v>Industry Energy Efficiency Standards</v>
      </c>
      <c r="C1400" s="354" t="str">
        <f t="shared" si="50"/>
        <v>Percentage Improvement in Eqpt Efficiency Standards above BAU</v>
      </c>
      <c r="D1400" s="348" t="s">
        <v>796</v>
      </c>
      <c r="E1400" s="253" t="s">
        <v>853</v>
      </c>
      <c r="F1400" t="s">
        <v>797</v>
      </c>
      <c r="G1400" s="253" t="s">
        <v>854</v>
      </c>
      <c r="H1400" s="18">
        <v>1018</v>
      </c>
      <c r="I1400" s="367" t="s">
        <v>670</v>
      </c>
      <c r="J1400" s="368" t="str">
        <f>IF(ISBLANK(INDEX('Policy Characteristics'!D:D,MATCH($C1400,'Policy Characteristics'!$C:$C,0))),"",INDEX('Policy Characteristics'!D:D,MATCH($C1400,'Policy Characteristics'!$C:$C,0)))</f>
        <v>Industry Energy Efficiency Standards</v>
      </c>
      <c r="K1400" s="354"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4" t="str">
        <f>IF(ISBLANK(INDEX('Policy Characteristics'!I:I,MATCH($C1400,'Policy Characteristics'!$C:$C,0))),"",INDEX('Policy Characteristics'!I:I,MATCH($C1400,'Policy Characteristics'!$C:$C,0)))</f>
        <v>% reduction in energy use</v>
      </c>
      <c r="P1400" s="3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4" t="str">
        <f>IF(ISBLANK(INDEX('Policy Characteristics'!K:K,MATCH($C1400,'Policy Characteristics'!$C:$C,0))),"",INDEX('Policy Characteristics'!K:K,MATCH($C1400,'Policy Characteristics'!$C:$C,0)))</f>
        <v>industry-ag-main.html#eff-stds</v>
      </c>
      <c r="R1400" s="354" t="str">
        <f>IF(ISBLANK(INDEX('Policy Characteristics'!L:L,MATCH($C1400,'Policy Characteristics'!$C:$C,0))),"",INDEX('Policy Characteristics'!L:L,MATCH($C1400,'Policy Characteristics'!$C:$C,0)))</f>
        <v>industry-energy-efficiency-standards.html</v>
      </c>
    </row>
    <row r="1401" spans="1:18" s="354" customFormat="1" ht="20" customHeight="1">
      <c r="A1401" s="354" t="str">
        <f>IF(ISBLANK(INDEX('Policy Characteristics'!A:A,MATCH($C1401,'Policy Characteristics'!$C:$C,0))),"",INDEX('Policy Characteristics'!A:A,MATCH($C1401,'Policy Characteristics'!$C:$C,0)))</f>
        <v>Industry</v>
      </c>
      <c r="B1401" s="366" t="str">
        <f>IF(ISBLANK(INDEX('Policy Characteristics'!B:B,MATCH($C1401,'Policy Characteristics'!$C:$C,0))),"",INDEX('Policy Characteristics'!B:B,MATCH($C1401,'Policy Characteristics'!$C:$C,0)))</f>
        <v>Industry Energy Efficiency Standards</v>
      </c>
      <c r="C1401" s="354" t="str">
        <f t="shared" si="50"/>
        <v>Percentage Improvement in Eqpt Efficiency Standards above BAU</v>
      </c>
      <c r="D1401" s="348" t="s">
        <v>796</v>
      </c>
      <c r="E1401" s="253" t="s">
        <v>855</v>
      </c>
      <c r="F1401" t="s">
        <v>797</v>
      </c>
      <c r="G1401" s="253" t="s">
        <v>856</v>
      </c>
      <c r="H1401" s="18">
        <v>1019</v>
      </c>
      <c r="I1401" s="367" t="s">
        <v>670</v>
      </c>
      <c r="J1401" s="368" t="str">
        <f>IF(ISBLANK(INDEX('Policy Characteristics'!D:D,MATCH($C1401,'Policy Characteristics'!$C:$C,0))),"",INDEX('Policy Characteristics'!D:D,MATCH($C1401,'Policy Characteristics'!$C:$C,0)))</f>
        <v>Industry Energy Efficiency Standards</v>
      </c>
      <c r="K1401" s="354"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4" t="str">
        <f>IF(ISBLANK(INDEX('Policy Characteristics'!I:I,MATCH($C1401,'Policy Characteristics'!$C:$C,0))),"",INDEX('Policy Characteristics'!I:I,MATCH($C1401,'Policy Characteristics'!$C:$C,0)))</f>
        <v>% reduction in energy use</v>
      </c>
      <c r="P1401" s="3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4" t="str">
        <f>IF(ISBLANK(INDEX('Policy Characteristics'!K:K,MATCH($C1401,'Policy Characteristics'!$C:$C,0))),"",INDEX('Policy Characteristics'!K:K,MATCH($C1401,'Policy Characteristics'!$C:$C,0)))</f>
        <v>industry-ag-main.html#eff-stds</v>
      </c>
      <c r="R1401" s="354" t="str">
        <f>IF(ISBLANK(INDEX('Policy Characteristics'!L:L,MATCH($C1401,'Policy Characteristics'!$C:$C,0))),"",INDEX('Policy Characteristics'!L:L,MATCH($C1401,'Policy Characteristics'!$C:$C,0)))</f>
        <v>industry-energy-efficiency-standards.html</v>
      </c>
    </row>
    <row r="1402" spans="1:18" s="354" customFormat="1" ht="20" customHeight="1">
      <c r="A1402" s="354" t="str">
        <f>IF(ISBLANK(INDEX('Policy Characteristics'!A:A,MATCH($C1402,'Policy Characteristics'!$C:$C,0))),"",INDEX('Policy Characteristics'!A:A,MATCH($C1402,'Policy Characteristics'!$C:$C,0)))</f>
        <v>Industry</v>
      </c>
      <c r="B1402" s="366" t="str">
        <f>IF(ISBLANK(INDEX('Policy Characteristics'!B:B,MATCH($C1402,'Policy Characteristics'!$C:$C,0))),"",INDEX('Policy Characteristics'!B:B,MATCH($C1402,'Policy Characteristics'!$C:$C,0)))</f>
        <v>Industry Energy Efficiency Standards</v>
      </c>
      <c r="C1402" s="354" t="str">
        <f t="shared" si="50"/>
        <v>Percentage Improvement in Eqpt Efficiency Standards above BAU</v>
      </c>
      <c r="D1402" s="348" t="s">
        <v>796</v>
      </c>
      <c r="E1402" s="253" t="s">
        <v>857</v>
      </c>
      <c r="F1402" t="s">
        <v>797</v>
      </c>
      <c r="G1402" s="253" t="s">
        <v>858</v>
      </c>
      <c r="H1402" s="18">
        <v>1020</v>
      </c>
      <c r="I1402" s="367" t="s">
        <v>670</v>
      </c>
      <c r="J1402" s="368" t="str">
        <f>IF(ISBLANK(INDEX('Policy Characteristics'!D:D,MATCH($C1402,'Policy Characteristics'!$C:$C,0))),"",INDEX('Policy Characteristics'!D:D,MATCH($C1402,'Policy Characteristics'!$C:$C,0)))</f>
        <v>Industry Energy Efficiency Standards</v>
      </c>
      <c r="K1402" s="354"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4" t="str">
        <f>IF(ISBLANK(INDEX('Policy Characteristics'!I:I,MATCH($C1402,'Policy Characteristics'!$C:$C,0))),"",INDEX('Policy Characteristics'!I:I,MATCH($C1402,'Policy Characteristics'!$C:$C,0)))</f>
        <v>% reduction in energy use</v>
      </c>
      <c r="P1402" s="3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4" t="str">
        <f>IF(ISBLANK(INDEX('Policy Characteristics'!K:K,MATCH($C1402,'Policy Characteristics'!$C:$C,0))),"",INDEX('Policy Characteristics'!K:K,MATCH($C1402,'Policy Characteristics'!$C:$C,0)))</f>
        <v>industry-ag-main.html#eff-stds</v>
      </c>
      <c r="R1402" s="354" t="str">
        <f>IF(ISBLANK(INDEX('Policy Characteristics'!L:L,MATCH($C1402,'Policy Characteristics'!$C:$C,0))),"",INDEX('Policy Characteristics'!L:L,MATCH($C1402,'Policy Characteristics'!$C:$C,0)))</f>
        <v>industry-energy-efficiency-standards.html</v>
      </c>
    </row>
    <row r="1403" spans="1:18" s="354" customFormat="1" ht="20" customHeight="1">
      <c r="A1403" s="354" t="str">
        <f>IF(ISBLANK(INDEX('Policy Characteristics'!A:A,MATCH($C1403,'Policy Characteristics'!$C:$C,0))),"",INDEX('Policy Characteristics'!A:A,MATCH($C1403,'Policy Characteristics'!$C:$C,0)))</f>
        <v>Industry</v>
      </c>
      <c r="B1403" s="366" t="str">
        <f>IF(ISBLANK(INDEX('Policy Characteristics'!B:B,MATCH($C1403,'Policy Characteristics'!$C:$C,0))),"",INDEX('Policy Characteristics'!B:B,MATCH($C1403,'Policy Characteristics'!$C:$C,0)))</f>
        <v>Industry Energy Efficiency Standards</v>
      </c>
      <c r="C1403" s="354" t="str">
        <f t="shared" si="50"/>
        <v>Percentage Improvement in Eqpt Efficiency Standards above BAU</v>
      </c>
      <c r="D1403" s="348" t="s">
        <v>796</v>
      </c>
      <c r="E1403" s="253" t="s">
        <v>859</v>
      </c>
      <c r="F1403" t="s">
        <v>797</v>
      </c>
      <c r="G1403" s="253" t="s">
        <v>860</v>
      </c>
      <c r="H1403" s="18">
        <v>1021</v>
      </c>
      <c r="I1403" s="367" t="s">
        <v>680</v>
      </c>
      <c r="J1403" s="368" t="str">
        <f>IF(ISBLANK(INDEX('Policy Characteristics'!D:D,MATCH($C1403,'Policy Characteristics'!$C:$C,0))),"",INDEX('Policy Characteristics'!D:D,MATCH($C1403,'Policy Characteristics'!$C:$C,0)))</f>
        <v>Industry Energy Efficiency Standards</v>
      </c>
      <c r="K1403" s="354"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4" t="str">
        <f>IF(ISBLANK(INDEX('Policy Characteristics'!I:I,MATCH($C1403,'Policy Characteristics'!$C:$C,0))),"",INDEX('Policy Characteristics'!I:I,MATCH($C1403,'Policy Characteristics'!$C:$C,0)))</f>
        <v>% reduction in energy use</v>
      </c>
      <c r="P1403" s="3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4" t="str">
        <f>IF(ISBLANK(INDEX('Policy Characteristics'!K:K,MATCH($C1403,'Policy Characteristics'!$C:$C,0))),"",INDEX('Policy Characteristics'!K:K,MATCH($C1403,'Policy Characteristics'!$C:$C,0)))</f>
        <v>industry-ag-main.html#eff-stds</v>
      </c>
      <c r="R1403" s="354" t="str">
        <f>IF(ISBLANK(INDEX('Policy Characteristics'!L:L,MATCH($C1403,'Policy Characteristics'!$C:$C,0))),"",INDEX('Policy Characteristics'!L:L,MATCH($C1403,'Policy Characteristics'!$C:$C,0)))</f>
        <v>industry-energy-efficiency-standards.html</v>
      </c>
    </row>
    <row r="1404" spans="1:18" s="354" customFormat="1" ht="20" customHeight="1">
      <c r="A1404" s="354" t="str">
        <f>IF(ISBLANK(INDEX('Policy Characteristics'!A:A,MATCH($C1404,'Policy Characteristics'!$C:$C,0))),"",INDEX('Policy Characteristics'!A:A,MATCH($C1404,'Policy Characteristics'!$C:$C,0)))</f>
        <v>Industry</v>
      </c>
      <c r="B1404" s="366" t="str">
        <f>IF(ISBLANK(INDEX('Policy Characteristics'!B:B,MATCH($C1404,'Policy Characteristics'!$C:$C,0))),"",INDEX('Policy Characteristics'!B:B,MATCH($C1404,'Policy Characteristics'!$C:$C,0)))</f>
        <v>Industry Energy Efficiency Standards</v>
      </c>
      <c r="C1404" s="354" t="str">
        <f t="shared" si="50"/>
        <v>Percentage Improvement in Eqpt Efficiency Standards above BAU</v>
      </c>
      <c r="D1404" s="348" t="s">
        <v>796</v>
      </c>
      <c r="E1404" s="253" t="s">
        <v>861</v>
      </c>
      <c r="F1404" t="s">
        <v>797</v>
      </c>
      <c r="G1404" s="253" t="s">
        <v>862</v>
      </c>
      <c r="H1404" s="18">
        <v>1022</v>
      </c>
      <c r="I1404" s="367" t="s">
        <v>670</v>
      </c>
      <c r="J1404" s="368" t="str">
        <f>IF(ISBLANK(INDEX('Policy Characteristics'!D:D,MATCH($C1404,'Policy Characteristics'!$C:$C,0))),"",INDEX('Policy Characteristics'!D:D,MATCH($C1404,'Policy Characteristics'!$C:$C,0)))</f>
        <v>Industry Energy Efficiency Standards</v>
      </c>
      <c r="K1404" s="354"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4" t="str">
        <f>IF(ISBLANK(INDEX('Policy Characteristics'!I:I,MATCH($C1404,'Policy Characteristics'!$C:$C,0))),"",INDEX('Policy Characteristics'!I:I,MATCH($C1404,'Policy Characteristics'!$C:$C,0)))</f>
        <v>% reduction in energy use</v>
      </c>
      <c r="P1404" s="3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4" t="str">
        <f>IF(ISBLANK(INDEX('Policy Characteristics'!K:K,MATCH($C1404,'Policy Characteristics'!$C:$C,0))),"",INDEX('Policy Characteristics'!K:K,MATCH($C1404,'Policy Characteristics'!$C:$C,0)))</f>
        <v>industry-ag-main.html#eff-stds</v>
      </c>
      <c r="R1404" s="354" t="str">
        <f>IF(ISBLANK(INDEX('Policy Characteristics'!L:L,MATCH($C1404,'Policy Characteristics'!$C:$C,0))),"",INDEX('Policy Characteristics'!L:L,MATCH($C1404,'Policy Characteristics'!$C:$C,0)))</f>
        <v>industry-energy-efficiency-standards.html</v>
      </c>
    </row>
    <row r="1405" spans="1:18" s="354" customFormat="1" ht="20" customHeight="1">
      <c r="A1405" s="354" t="str">
        <f>IF(ISBLANK(INDEX('Policy Characteristics'!A:A,MATCH($C1405,'Policy Characteristics'!$C:$C,0))),"",INDEX('Policy Characteristics'!A:A,MATCH($C1405,'Policy Characteristics'!$C:$C,0)))</f>
        <v>Industry</v>
      </c>
      <c r="B1405" s="366" t="str">
        <f>IF(ISBLANK(INDEX('Policy Characteristics'!B:B,MATCH($C1405,'Policy Characteristics'!$C:$C,0))),"",INDEX('Policy Characteristics'!B:B,MATCH($C1405,'Policy Characteristics'!$C:$C,0)))</f>
        <v>Industry Energy Efficiency Standards</v>
      </c>
      <c r="C1405" s="354" t="str">
        <f t="shared" ref="C1405:C1468" si="51">C$1340</f>
        <v>Percentage Improvement in Eqpt Efficiency Standards above BAU</v>
      </c>
      <c r="D1405" s="348" t="s">
        <v>796</v>
      </c>
      <c r="E1405" s="253" t="s">
        <v>863</v>
      </c>
      <c r="F1405" t="s">
        <v>797</v>
      </c>
      <c r="G1405" s="253" t="s">
        <v>864</v>
      </c>
      <c r="H1405" s="18">
        <v>1023</v>
      </c>
      <c r="I1405" s="367" t="s">
        <v>680</v>
      </c>
      <c r="J1405" s="368" t="str">
        <f>IF(ISBLANK(INDEX('Policy Characteristics'!D:D,MATCH($C1405,'Policy Characteristics'!$C:$C,0))),"",INDEX('Policy Characteristics'!D:D,MATCH($C1405,'Policy Characteristics'!$C:$C,0)))</f>
        <v>Industry Energy Efficiency Standards</v>
      </c>
      <c r="K1405" s="354"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4" t="str">
        <f>IF(ISBLANK(INDEX('Policy Characteristics'!I:I,MATCH($C1405,'Policy Characteristics'!$C:$C,0))),"",INDEX('Policy Characteristics'!I:I,MATCH($C1405,'Policy Characteristics'!$C:$C,0)))</f>
        <v>% reduction in energy use</v>
      </c>
      <c r="P1405" s="3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4" t="str">
        <f>IF(ISBLANK(INDEX('Policy Characteristics'!K:K,MATCH($C1405,'Policy Characteristics'!$C:$C,0))),"",INDEX('Policy Characteristics'!K:K,MATCH($C1405,'Policy Characteristics'!$C:$C,0)))</f>
        <v>industry-ag-main.html#eff-stds</v>
      </c>
      <c r="R1405" s="354" t="str">
        <f>IF(ISBLANK(INDEX('Policy Characteristics'!L:L,MATCH($C1405,'Policy Characteristics'!$C:$C,0))),"",INDEX('Policy Characteristics'!L:L,MATCH($C1405,'Policy Characteristics'!$C:$C,0)))</f>
        <v>industry-energy-efficiency-standards.html</v>
      </c>
    </row>
    <row r="1406" spans="1:18" s="354" customFormat="1" ht="20" customHeight="1">
      <c r="A1406" s="354" t="str">
        <f>IF(ISBLANK(INDEX('Policy Characteristics'!A:A,MATCH($C1406,'Policy Characteristics'!$C:$C,0))),"",INDEX('Policy Characteristics'!A:A,MATCH($C1406,'Policy Characteristics'!$C:$C,0)))</f>
        <v>Industry</v>
      </c>
      <c r="B1406" s="366" t="str">
        <f>IF(ISBLANK(INDEX('Policy Characteristics'!B:B,MATCH($C1406,'Policy Characteristics'!$C:$C,0))),"",INDEX('Policy Characteristics'!B:B,MATCH($C1406,'Policy Characteristics'!$C:$C,0)))</f>
        <v>Industry Energy Efficiency Standards</v>
      </c>
      <c r="C1406" s="354" t="str">
        <f t="shared" si="51"/>
        <v>Percentage Improvement in Eqpt Efficiency Standards above BAU</v>
      </c>
      <c r="D1406" s="348" t="s">
        <v>796</v>
      </c>
      <c r="E1406" s="253" t="s">
        <v>865</v>
      </c>
      <c r="F1406" t="s">
        <v>797</v>
      </c>
      <c r="G1406" s="253" t="s">
        <v>866</v>
      </c>
      <c r="H1406" s="18">
        <v>1024</v>
      </c>
      <c r="I1406" s="367" t="s">
        <v>680</v>
      </c>
      <c r="J1406" s="368" t="str">
        <f>IF(ISBLANK(INDEX('Policy Characteristics'!D:D,MATCH($C1406,'Policy Characteristics'!$C:$C,0))),"",INDEX('Policy Characteristics'!D:D,MATCH($C1406,'Policy Characteristics'!$C:$C,0)))</f>
        <v>Industry Energy Efficiency Standards</v>
      </c>
      <c r="K1406" s="354"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4" t="str">
        <f>IF(ISBLANK(INDEX('Policy Characteristics'!I:I,MATCH($C1406,'Policy Characteristics'!$C:$C,0))),"",INDEX('Policy Characteristics'!I:I,MATCH($C1406,'Policy Characteristics'!$C:$C,0)))</f>
        <v>% reduction in energy use</v>
      </c>
      <c r="P1406" s="3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4" t="str">
        <f>IF(ISBLANK(INDEX('Policy Characteristics'!K:K,MATCH($C1406,'Policy Characteristics'!$C:$C,0))),"",INDEX('Policy Characteristics'!K:K,MATCH($C1406,'Policy Characteristics'!$C:$C,0)))</f>
        <v>industry-ag-main.html#eff-stds</v>
      </c>
      <c r="R1406" s="354" t="str">
        <f>IF(ISBLANK(INDEX('Policy Characteristics'!L:L,MATCH($C1406,'Policy Characteristics'!$C:$C,0))),"",INDEX('Policy Characteristics'!L:L,MATCH($C1406,'Policy Characteristics'!$C:$C,0)))</f>
        <v>industry-energy-efficiency-standards.html</v>
      </c>
    </row>
    <row r="1407" spans="1:18" s="354" customFormat="1" ht="20" customHeight="1">
      <c r="A1407" s="354" t="str">
        <f>IF(ISBLANK(INDEX('Policy Characteristics'!A:A,MATCH($C1407,'Policy Characteristics'!$C:$C,0))),"",INDEX('Policy Characteristics'!A:A,MATCH($C1407,'Policy Characteristics'!$C:$C,0)))</f>
        <v>Industry</v>
      </c>
      <c r="B1407" s="366" t="str">
        <f>IF(ISBLANK(INDEX('Policy Characteristics'!B:B,MATCH($C1407,'Policy Characteristics'!$C:$C,0))),"",INDEX('Policy Characteristics'!B:B,MATCH($C1407,'Policy Characteristics'!$C:$C,0)))</f>
        <v>Industry Energy Efficiency Standards</v>
      </c>
      <c r="C1407" s="354" t="str">
        <f t="shared" si="51"/>
        <v>Percentage Improvement in Eqpt Efficiency Standards above BAU</v>
      </c>
      <c r="D1407" s="348" t="s">
        <v>796</v>
      </c>
      <c r="E1407" s="253" t="s">
        <v>867</v>
      </c>
      <c r="F1407" t="s">
        <v>797</v>
      </c>
      <c r="G1407" s="253" t="s">
        <v>868</v>
      </c>
      <c r="H1407" s="18">
        <v>1025</v>
      </c>
      <c r="I1407" s="367" t="s">
        <v>670</v>
      </c>
      <c r="J1407" s="368" t="str">
        <f>IF(ISBLANK(INDEX('Policy Characteristics'!D:D,MATCH($C1407,'Policy Characteristics'!$C:$C,0))),"",INDEX('Policy Characteristics'!D:D,MATCH($C1407,'Policy Characteristics'!$C:$C,0)))</f>
        <v>Industry Energy Efficiency Standards</v>
      </c>
      <c r="K1407" s="354"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4" t="str">
        <f>IF(ISBLANK(INDEX('Policy Characteristics'!I:I,MATCH($C1407,'Policy Characteristics'!$C:$C,0))),"",INDEX('Policy Characteristics'!I:I,MATCH($C1407,'Policy Characteristics'!$C:$C,0)))</f>
        <v>% reduction in energy use</v>
      </c>
      <c r="P1407" s="3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4" t="str">
        <f>IF(ISBLANK(INDEX('Policy Characteristics'!K:K,MATCH($C1407,'Policy Characteristics'!$C:$C,0))),"",INDEX('Policy Characteristics'!K:K,MATCH($C1407,'Policy Characteristics'!$C:$C,0)))</f>
        <v>industry-ag-main.html#eff-stds</v>
      </c>
      <c r="R1407" s="354" t="str">
        <f>IF(ISBLANK(INDEX('Policy Characteristics'!L:L,MATCH($C1407,'Policy Characteristics'!$C:$C,0))),"",INDEX('Policy Characteristics'!L:L,MATCH($C1407,'Policy Characteristics'!$C:$C,0)))</f>
        <v>industry-energy-efficiency-standards.html</v>
      </c>
    </row>
    <row r="1408" spans="1:18" s="354" customFormat="1" ht="20" customHeight="1">
      <c r="A1408" s="354" t="str">
        <f>IF(ISBLANK(INDEX('Policy Characteristics'!A:A,MATCH($C1408,'Policy Characteristics'!$C:$C,0))),"",INDEX('Policy Characteristics'!A:A,MATCH($C1408,'Policy Characteristics'!$C:$C,0)))</f>
        <v>Industry</v>
      </c>
      <c r="B1408" s="366" t="str">
        <f>IF(ISBLANK(INDEX('Policy Characteristics'!B:B,MATCH($C1408,'Policy Characteristics'!$C:$C,0))),"",INDEX('Policy Characteristics'!B:B,MATCH($C1408,'Policy Characteristics'!$C:$C,0)))</f>
        <v>Industry Energy Efficiency Standards</v>
      </c>
      <c r="C1408" s="354" t="str">
        <f t="shared" si="51"/>
        <v>Percentage Improvement in Eqpt Efficiency Standards above BAU</v>
      </c>
      <c r="D1408" s="348" t="s">
        <v>796</v>
      </c>
      <c r="E1408" s="253" t="s">
        <v>869</v>
      </c>
      <c r="F1408" t="s">
        <v>797</v>
      </c>
      <c r="G1408" s="253" t="s">
        <v>870</v>
      </c>
      <c r="H1408" s="18">
        <v>1026</v>
      </c>
      <c r="I1408" s="367" t="s">
        <v>670</v>
      </c>
      <c r="J1408" s="368" t="str">
        <f>IF(ISBLANK(INDEX('Policy Characteristics'!D:D,MATCH($C1408,'Policy Characteristics'!$C:$C,0))),"",INDEX('Policy Characteristics'!D:D,MATCH($C1408,'Policy Characteristics'!$C:$C,0)))</f>
        <v>Industry Energy Efficiency Standards</v>
      </c>
      <c r="K1408" s="354"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4" t="str">
        <f>IF(ISBLANK(INDEX('Policy Characteristics'!I:I,MATCH($C1408,'Policy Characteristics'!$C:$C,0))),"",INDEX('Policy Characteristics'!I:I,MATCH($C1408,'Policy Characteristics'!$C:$C,0)))</f>
        <v>% reduction in energy use</v>
      </c>
      <c r="P1408" s="3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4" t="str">
        <f>IF(ISBLANK(INDEX('Policy Characteristics'!K:K,MATCH($C1408,'Policy Characteristics'!$C:$C,0))),"",INDEX('Policy Characteristics'!K:K,MATCH($C1408,'Policy Characteristics'!$C:$C,0)))</f>
        <v>industry-ag-main.html#eff-stds</v>
      </c>
      <c r="R1408" s="354" t="str">
        <f>IF(ISBLANK(INDEX('Policy Characteristics'!L:L,MATCH($C1408,'Policy Characteristics'!$C:$C,0))),"",INDEX('Policy Characteristics'!L:L,MATCH($C1408,'Policy Characteristics'!$C:$C,0)))</f>
        <v>industry-energy-efficiency-standards.html</v>
      </c>
    </row>
    <row r="1409" spans="1:18" s="354" customFormat="1" ht="20" customHeight="1">
      <c r="A1409" s="354" t="str">
        <f>IF(ISBLANK(INDEX('Policy Characteristics'!A:A,MATCH($C1409,'Policy Characteristics'!$C:$C,0))),"",INDEX('Policy Characteristics'!A:A,MATCH($C1409,'Policy Characteristics'!$C:$C,0)))</f>
        <v>Industry</v>
      </c>
      <c r="B1409" s="366" t="str">
        <f>IF(ISBLANK(INDEX('Policy Characteristics'!B:B,MATCH($C1409,'Policy Characteristics'!$C:$C,0))),"",INDEX('Policy Characteristics'!B:B,MATCH($C1409,'Policy Characteristics'!$C:$C,0)))</f>
        <v>Industry Energy Efficiency Standards</v>
      </c>
      <c r="C1409" s="354" t="str">
        <f t="shared" si="51"/>
        <v>Percentage Improvement in Eqpt Efficiency Standards above BAU</v>
      </c>
      <c r="D1409" s="348" t="s">
        <v>796</v>
      </c>
      <c r="E1409" s="253" t="s">
        <v>871</v>
      </c>
      <c r="F1409" t="s">
        <v>797</v>
      </c>
      <c r="G1409" s="253" t="s">
        <v>872</v>
      </c>
      <c r="H1409" s="18">
        <v>1027</v>
      </c>
      <c r="I1409" s="367" t="s">
        <v>680</v>
      </c>
      <c r="J1409" s="368" t="str">
        <f>IF(ISBLANK(INDEX('Policy Characteristics'!D:D,MATCH($C1409,'Policy Characteristics'!$C:$C,0))),"",INDEX('Policy Characteristics'!D:D,MATCH($C1409,'Policy Characteristics'!$C:$C,0)))</f>
        <v>Industry Energy Efficiency Standards</v>
      </c>
      <c r="K1409" s="354"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4" t="str">
        <f>IF(ISBLANK(INDEX('Policy Characteristics'!I:I,MATCH($C1409,'Policy Characteristics'!$C:$C,0))),"",INDEX('Policy Characteristics'!I:I,MATCH($C1409,'Policy Characteristics'!$C:$C,0)))</f>
        <v>% reduction in energy use</v>
      </c>
      <c r="P1409" s="3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4" t="str">
        <f>IF(ISBLANK(INDEX('Policy Characteristics'!K:K,MATCH($C1409,'Policy Characteristics'!$C:$C,0))),"",INDEX('Policy Characteristics'!K:K,MATCH($C1409,'Policy Characteristics'!$C:$C,0)))</f>
        <v>industry-ag-main.html#eff-stds</v>
      </c>
      <c r="R1409" s="354" t="str">
        <f>IF(ISBLANK(INDEX('Policy Characteristics'!L:L,MATCH($C1409,'Policy Characteristics'!$C:$C,0))),"",INDEX('Policy Characteristics'!L:L,MATCH($C1409,'Policy Characteristics'!$C:$C,0)))</f>
        <v>industry-energy-efficiency-standards.html</v>
      </c>
    </row>
    <row r="1410" spans="1:18" s="354" customFormat="1" ht="20" customHeight="1">
      <c r="A1410" s="354" t="str">
        <f>IF(ISBLANK(INDEX('Policy Characteristics'!A:A,MATCH($C1410,'Policy Characteristics'!$C:$C,0))),"",INDEX('Policy Characteristics'!A:A,MATCH($C1410,'Policy Characteristics'!$C:$C,0)))</f>
        <v>Industry</v>
      </c>
      <c r="B1410" s="366" t="str">
        <f>IF(ISBLANK(INDEX('Policy Characteristics'!B:B,MATCH($C1410,'Policy Characteristics'!$C:$C,0))),"",INDEX('Policy Characteristics'!B:B,MATCH($C1410,'Policy Characteristics'!$C:$C,0)))</f>
        <v>Industry Energy Efficiency Standards</v>
      </c>
      <c r="C1410" s="354" t="str">
        <f t="shared" si="51"/>
        <v>Percentage Improvement in Eqpt Efficiency Standards above BAU</v>
      </c>
      <c r="D1410" s="348" t="s">
        <v>798</v>
      </c>
      <c r="E1410" s="253" t="s">
        <v>853</v>
      </c>
      <c r="F1410" t="s">
        <v>799</v>
      </c>
      <c r="G1410" s="253" t="s">
        <v>854</v>
      </c>
      <c r="H1410" s="18">
        <v>1028</v>
      </c>
      <c r="I1410" s="367" t="s">
        <v>670</v>
      </c>
      <c r="J1410" s="368" t="str">
        <f>IF(ISBLANK(INDEX('Policy Characteristics'!D:D,MATCH($C1410,'Policy Characteristics'!$C:$C,0))),"",INDEX('Policy Characteristics'!D:D,MATCH($C1410,'Policy Characteristics'!$C:$C,0)))</f>
        <v>Industry Energy Efficiency Standards</v>
      </c>
      <c r="K1410" s="354"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4" t="str">
        <f>IF(ISBLANK(INDEX('Policy Characteristics'!I:I,MATCH($C1410,'Policy Characteristics'!$C:$C,0))),"",INDEX('Policy Characteristics'!I:I,MATCH($C1410,'Policy Characteristics'!$C:$C,0)))</f>
        <v>% reduction in energy use</v>
      </c>
      <c r="P1410" s="3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4" t="str">
        <f>IF(ISBLANK(INDEX('Policy Characteristics'!K:K,MATCH($C1410,'Policy Characteristics'!$C:$C,0))),"",INDEX('Policy Characteristics'!K:K,MATCH($C1410,'Policy Characteristics'!$C:$C,0)))</f>
        <v>industry-ag-main.html#eff-stds</v>
      </c>
      <c r="R1410" s="354" t="str">
        <f>IF(ISBLANK(INDEX('Policy Characteristics'!L:L,MATCH($C1410,'Policy Characteristics'!$C:$C,0))),"",INDEX('Policy Characteristics'!L:L,MATCH($C1410,'Policy Characteristics'!$C:$C,0)))</f>
        <v>industry-energy-efficiency-standards.html</v>
      </c>
    </row>
    <row r="1411" spans="1:18" s="354" customFormat="1" ht="20" customHeight="1">
      <c r="A1411" s="354" t="str">
        <f>IF(ISBLANK(INDEX('Policy Characteristics'!A:A,MATCH($C1411,'Policy Characteristics'!$C:$C,0))),"",INDEX('Policy Characteristics'!A:A,MATCH($C1411,'Policy Characteristics'!$C:$C,0)))</f>
        <v>Industry</v>
      </c>
      <c r="B1411" s="366" t="str">
        <f>IF(ISBLANK(INDEX('Policy Characteristics'!B:B,MATCH($C1411,'Policy Characteristics'!$C:$C,0))),"",INDEX('Policy Characteristics'!B:B,MATCH($C1411,'Policy Characteristics'!$C:$C,0)))</f>
        <v>Industry Energy Efficiency Standards</v>
      </c>
      <c r="C1411" s="354" t="str">
        <f t="shared" si="51"/>
        <v>Percentage Improvement in Eqpt Efficiency Standards above BAU</v>
      </c>
      <c r="D1411" s="348" t="s">
        <v>798</v>
      </c>
      <c r="E1411" s="253" t="s">
        <v>855</v>
      </c>
      <c r="F1411" t="s">
        <v>799</v>
      </c>
      <c r="G1411" s="253" t="s">
        <v>856</v>
      </c>
      <c r="H1411" s="18">
        <v>1029</v>
      </c>
      <c r="I1411" s="367" t="s">
        <v>670</v>
      </c>
      <c r="J1411" s="368" t="str">
        <f>IF(ISBLANK(INDEX('Policy Characteristics'!D:D,MATCH($C1411,'Policy Characteristics'!$C:$C,0))),"",INDEX('Policy Characteristics'!D:D,MATCH($C1411,'Policy Characteristics'!$C:$C,0)))</f>
        <v>Industry Energy Efficiency Standards</v>
      </c>
      <c r="K1411" s="354"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4" t="str">
        <f>IF(ISBLANK(INDEX('Policy Characteristics'!I:I,MATCH($C1411,'Policy Characteristics'!$C:$C,0))),"",INDEX('Policy Characteristics'!I:I,MATCH($C1411,'Policy Characteristics'!$C:$C,0)))</f>
        <v>% reduction in energy use</v>
      </c>
      <c r="P1411" s="3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4" t="str">
        <f>IF(ISBLANK(INDEX('Policy Characteristics'!K:K,MATCH($C1411,'Policy Characteristics'!$C:$C,0))),"",INDEX('Policy Characteristics'!K:K,MATCH($C1411,'Policy Characteristics'!$C:$C,0)))</f>
        <v>industry-ag-main.html#eff-stds</v>
      </c>
      <c r="R1411" s="354" t="str">
        <f>IF(ISBLANK(INDEX('Policy Characteristics'!L:L,MATCH($C1411,'Policy Characteristics'!$C:$C,0))),"",INDEX('Policy Characteristics'!L:L,MATCH($C1411,'Policy Characteristics'!$C:$C,0)))</f>
        <v>industry-energy-efficiency-standards.html</v>
      </c>
    </row>
    <row r="1412" spans="1:18" s="354" customFormat="1" ht="20" customHeight="1">
      <c r="A1412" s="354" t="str">
        <f>IF(ISBLANK(INDEX('Policy Characteristics'!A:A,MATCH($C1412,'Policy Characteristics'!$C:$C,0))),"",INDEX('Policy Characteristics'!A:A,MATCH($C1412,'Policy Characteristics'!$C:$C,0)))</f>
        <v>Industry</v>
      </c>
      <c r="B1412" s="366" t="str">
        <f>IF(ISBLANK(INDEX('Policy Characteristics'!B:B,MATCH($C1412,'Policy Characteristics'!$C:$C,0))),"",INDEX('Policy Characteristics'!B:B,MATCH($C1412,'Policy Characteristics'!$C:$C,0)))</f>
        <v>Industry Energy Efficiency Standards</v>
      </c>
      <c r="C1412" s="354" t="str">
        <f t="shared" si="51"/>
        <v>Percentage Improvement in Eqpt Efficiency Standards above BAU</v>
      </c>
      <c r="D1412" s="348" t="s">
        <v>798</v>
      </c>
      <c r="E1412" s="253" t="s">
        <v>857</v>
      </c>
      <c r="F1412" t="s">
        <v>799</v>
      </c>
      <c r="G1412" s="253" t="s">
        <v>858</v>
      </c>
      <c r="H1412" s="18">
        <v>1030</v>
      </c>
      <c r="I1412" s="367" t="s">
        <v>670</v>
      </c>
      <c r="J1412" s="368" t="str">
        <f>IF(ISBLANK(INDEX('Policy Characteristics'!D:D,MATCH($C1412,'Policy Characteristics'!$C:$C,0))),"",INDEX('Policy Characteristics'!D:D,MATCH($C1412,'Policy Characteristics'!$C:$C,0)))</f>
        <v>Industry Energy Efficiency Standards</v>
      </c>
      <c r="K1412" s="354"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4" t="str">
        <f>IF(ISBLANK(INDEX('Policy Characteristics'!I:I,MATCH($C1412,'Policy Characteristics'!$C:$C,0))),"",INDEX('Policy Characteristics'!I:I,MATCH($C1412,'Policy Characteristics'!$C:$C,0)))</f>
        <v>% reduction in energy use</v>
      </c>
      <c r="P1412" s="3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4" t="str">
        <f>IF(ISBLANK(INDEX('Policy Characteristics'!K:K,MATCH($C1412,'Policy Characteristics'!$C:$C,0))),"",INDEX('Policy Characteristics'!K:K,MATCH($C1412,'Policy Characteristics'!$C:$C,0)))</f>
        <v>industry-ag-main.html#eff-stds</v>
      </c>
      <c r="R1412" s="354" t="str">
        <f>IF(ISBLANK(INDEX('Policy Characteristics'!L:L,MATCH($C1412,'Policy Characteristics'!$C:$C,0))),"",INDEX('Policy Characteristics'!L:L,MATCH($C1412,'Policy Characteristics'!$C:$C,0)))</f>
        <v>industry-energy-efficiency-standards.html</v>
      </c>
    </row>
    <row r="1413" spans="1:18" s="354" customFormat="1" ht="20" customHeight="1">
      <c r="A1413" s="354" t="str">
        <f>IF(ISBLANK(INDEX('Policy Characteristics'!A:A,MATCH($C1413,'Policy Characteristics'!$C:$C,0))),"",INDEX('Policy Characteristics'!A:A,MATCH($C1413,'Policy Characteristics'!$C:$C,0)))</f>
        <v>Industry</v>
      </c>
      <c r="B1413" s="366" t="str">
        <f>IF(ISBLANK(INDEX('Policy Characteristics'!B:B,MATCH($C1413,'Policy Characteristics'!$C:$C,0))),"",INDEX('Policy Characteristics'!B:B,MATCH($C1413,'Policy Characteristics'!$C:$C,0)))</f>
        <v>Industry Energy Efficiency Standards</v>
      </c>
      <c r="C1413" s="354" t="str">
        <f t="shared" si="51"/>
        <v>Percentage Improvement in Eqpt Efficiency Standards above BAU</v>
      </c>
      <c r="D1413" s="348" t="s">
        <v>798</v>
      </c>
      <c r="E1413" s="253" t="s">
        <v>859</v>
      </c>
      <c r="F1413" t="s">
        <v>799</v>
      </c>
      <c r="G1413" s="253" t="s">
        <v>860</v>
      </c>
      <c r="H1413" s="18">
        <v>1031</v>
      </c>
      <c r="I1413" s="367" t="s">
        <v>680</v>
      </c>
      <c r="J1413" s="368" t="str">
        <f>IF(ISBLANK(INDEX('Policy Characteristics'!D:D,MATCH($C1413,'Policy Characteristics'!$C:$C,0))),"",INDEX('Policy Characteristics'!D:D,MATCH($C1413,'Policy Characteristics'!$C:$C,0)))</f>
        <v>Industry Energy Efficiency Standards</v>
      </c>
      <c r="K1413" s="354"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4" t="str">
        <f>IF(ISBLANK(INDEX('Policy Characteristics'!I:I,MATCH($C1413,'Policy Characteristics'!$C:$C,0))),"",INDEX('Policy Characteristics'!I:I,MATCH($C1413,'Policy Characteristics'!$C:$C,0)))</f>
        <v>% reduction in energy use</v>
      </c>
      <c r="P1413" s="3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4" t="str">
        <f>IF(ISBLANK(INDEX('Policy Characteristics'!K:K,MATCH($C1413,'Policy Characteristics'!$C:$C,0))),"",INDEX('Policy Characteristics'!K:K,MATCH($C1413,'Policy Characteristics'!$C:$C,0)))</f>
        <v>industry-ag-main.html#eff-stds</v>
      </c>
      <c r="R1413" s="354" t="str">
        <f>IF(ISBLANK(INDEX('Policy Characteristics'!L:L,MATCH($C1413,'Policy Characteristics'!$C:$C,0))),"",INDEX('Policy Characteristics'!L:L,MATCH($C1413,'Policy Characteristics'!$C:$C,0)))</f>
        <v>industry-energy-efficiency-standards.html</v>
      </c>
    </row>
    <row r="1414" spans="1:18" s="354" customFormat="1" ht="20" customHeight="1">
      <c r="A1414" s="354" t="str">
        <f>IF(ISBLANK(INDEX('Policy Characteristics'!A:A,MATCH($C1414,'Policy Characteristics'!$C:$C,0))),"",INDEX('Policy Characteristics'!A:A,MATCH($C1414,'Policy Characteristics'!$C:$C,0)))</f>
        <v>Industry</v>
      </c>
      <c r="B1414" s="366" t="str">
        <f>IF(ISBLANK(INDEX('Policy Characteristics'!B:B,MATCH($C1414,'Policy Characteristics'!$C:$C,0))),"",INDEX('Policy Characteristics'!B:B,MATCH($C1414,'Policy Characteristics'!$C:$C,0)))</f>
        <v>Industry Energy Efficiency Standards</v>
      </c>
      <c r="C1414" s="354" t="str">
        <f t="shared" si="51"/>
        <v>Percentage Improvement in Eqpt Efficiency Standards above BAU</v>
      </c>
      <c r="D1414" s="348" t="s">
        <v>798</v>
      </c>
      <c r="E1414" s="253" t="s">
        <v>861</v>
      </c>
      <c r="F1414" t="s">
        <v>799</v>
      </c>
      <c r="G1414" s="253" t="s">
        <v>862</v>
      </c>
      <c r="H1414" s="18">
        <v>1032</v>
      </c>
      <c r="I1414" s="367" t="s">
        <v>670</v>
      </c>
      <c r="J1414" s="368" t="str">
        <f>IF(ISBLANK(INDEX('Policy Characteristics'!D:D,MATCH($C1414,'Policy Characteristics'!$C:$C,0))),"",INDEX('Policy Characteristics'!D:D,MATCH($C1414,'Policy Characteristics'!$C:$C,0)))</f>
        <v>Industry Energy Efficiency Standards</v>
      </c>
      <c r="K1414" s="354"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4" t="str">
        <f>IF(ISBLANK(INDEX('Policy Characteristics'!I:I,MATCH($C1414,'Policy Characteristics'!$C:$C,0))),"",INDEX('Policy Characteristics'!I:I,MATCH($C1414,'Policy Characteristics'!$C:$C,0)))</f>
        <v>% reduction in energy use</v>
      </c>
      <c r="P1414" s="3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4" t="str">
        <f>IF(ISBLANK(INDEX('Policy Characteristics'!K:K,MATCH($C1414,'Policy Characteristics'!$C:$C,0))),"",INDEX('Policy Characteristics'!K:K,MATCH($C1414,'Policy Characteristics'!$C:$C,0)))</f>
        <v>industry-ag-main.html#eff-stds</v>
      </c>
      <c r="R1414" s="354" t="str">
        <f>IF(ISBLANK(INDEX('Policy Characteristics'!L:L,MATCH($C1414,'Policy Characteristics'!$C:$C,0))),"",INDEX('Policy Characteristics'!L:L,MATCH($C1414,'Policy Characteristics'!$C:$C,0)))</f>
        <v>industry-energy-efficiency-standards.html</v>
      </c>
    </row>
    <row r="1415" spans="1:18" s="354" customFormat="1" ht="20" customHeight="1">
      <c r="A1415" s="354" t="str">
        <f>IF(ISBLANK(INDEX('Policy Characteristics'!A:A,MATCH($C1415,'Policy Characteristics'!$C:$C,0))),"",INDEX('Policy Characteristics'!A:A,MATCH($C1415,'Policy Characteristics'!$C:$C,0)))</f>
        <v>Industry</v>
      </c>
      <c r="B1415" s="366" t="str">
        <f>IF(ISBLANK(INDEX('Policy Characteristics'!B:B,MATCH($C1415,'Policy Characteristics'!$C:$C,0))),"",INDEX('Policy Characteristics'!B:B,MATCH($C1415,'Policy Characteristics'!$C:$C,0)))</f>
        <v>Industry Energy Efficiency Standards</v>
      </c>
      <c r="C1415" s="354" t="str">
        <f t="shared" si="51"/>
        <v>Percentage Improvement in Eqpt Efficiency Standards above BAU</v>
      </c>
      <c r="D1415" s="348" t="s">
        <v>798</v>
      </c>
      <c r="E1415" s="253" t="s">
        <v>863</v>
      </c>
      <c r="F1415" t="s">
        <v>799</v>
      </c>
      <c r="G1415" s="253" t="s">
        <v>864</v>
      </c>
      <c r="H1415" s="18">
        <v>1033</v>
      </c>
      <c r="I1415" s="367" t="s">
        <v>680</v>
      </c>
      <c r="J1415" s="368" t="str">
        <f>IF(ISBLANK(INDEX('Policy Characteristics'!D:D,MATCH($C1415,'Policy Characteristics'!$C:$C,0))),"",INDEX('Policy Characteristics'!D:D,MATCH($C1415,'Policy Characteristics'!$C:$C,0)))</f>
        <v>Industry Energy Efficiency Standards</v>
      </c>
      <c r="K1415" s="354"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4" t="str">
        <f>IF(ISBLANK(INDEX('Policy Characteristics'!I:I,MATCH($C1415,'Policy Characteristics'!$C:$C,0))),"",INDEX('Policy Characteristics'!I:I,MATCH($C1415,'Policy Characteristics'!$C:$C,0)))</f>
        <v>% reduction in energy use</v>
      </c>
      <c r="P1415" s="3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4" t="str">
        <f>IF(ISBLANK(INDEX('Policy Characteristics'!K:K,MATCH($C1415,'Policy Characteristics'!$C:$C,0))),"",INDEX('Policy Characteristics'!K:K,MATCH($C1415,'Policy Characteristics'!$C:$C,0)))</f>
        <v>industry-ag-main.html#eff-stds</v>
      </c>
      <c r="R1415" s="354" t="str">
        <f>IF(ISBLANK(INDEX('Policy Characteristics'!L:L,MATCH($C1415,'Policy Characteristics'!$C:$C,0))),"",INDEX('Policy Characteristics'!L:L,MATCH($C1415,'Policy Characteristics'!$C:$C,0)))</f>
        <v>industry-energy-efficiency-standards.html</v>
      </c>
    </row>
    <row r="1416" spans="1:18" s="354" customFormat="1" ht="20" customHeight="1">
      <c r="A1416" s="354" t="str">
        <f>IF(ISBLANK(INDEX('Policy Characteristics'!A:A,MATCH($C1416,'Policy Characteristics'!$C:$C,0))),"",INDEX('Policy Characteristics'!A:A,MATCH($C1416,'Policy Characteristics'!$C:$C,0)))</f>
        <v>Industry</v>
      </c>
      <c r="B1416" s="366" t="str">
        <f>IF(ISBLANK(INDEX('Policy Characteristics'!B:B,MATCH($C1416,'Policy Characteristics'!$C:$C,0))),"",INDEX('Policy Characteristics'!B:B,MATCH($C1416,'Policy Characteristics'!$C:$C,0)))</f>
        <v>Industry Energy Efficiency Standards</v>
      </c>
      <c r="C1416" s="354" t="str">
        <f t="shared" si="51"/>
        <v>Percentage Improvement in Eqpt Efficiency Standards above BAU</v>
      </c>
      <c r="D1416" s="348" t="s">
        <v>798</v>
      </c>
      <c r="E1416" s="253" t="s">
        <v>865</v>
      </c>
      <c r="F1416" t="s">
        <v>799</v>
      </c>
      <c r="G1416" s="253" t="s">
        <v>866</v>
      </c>
      <c r="H1416" s="18">
        <v>1034</v>
      </c>
      <c r="I1416" s="367" t="s">
        <v>680</v>
      </c>
      <c r="J1416" s="368" t="str">
        <f>IF(ISBLANK(INDEX('Policy Characteristics'!D:D,MATCH($C1416,'Policy Characteristics'!$C:$C,0))),"",INDEX('Policy Characteristics'!D:D,MATCH($C1416,'Policy Characteristics'!$C:$C,0)))</f>
        <v>Industry Energy Efficiency Standards</v>
      </c>
      <c r="K1416" s="354"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4" t="str">
        <f>IF(ISBLANK(INDEX('Policy Characteristics'!I:I,MATCH($C1416,'Policy Characteristics'!$C:$C,0))),"",INDEX('Policy Characteristics'!I:I,MATCH($C1416,'Policy Characteristics'!$C:$C,0)))</f>
        <v>% reduction in energy use</v>
      </c>
      <c r="P1416" s="3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4" t="str">
        <f>IF(ISBLANK(INDEX('Policy Characteristics'!K:K,MATCH($C1416,'Policy Characteristics'!$C:$C,0))),"",INDEX('Policy Characteristics'!K:K,MATCH($C1416,'Policy Characteristics'!$C:$C,0)))</f>
        <v>industry-ag-main.html#eff-stds</v>
      </c>
      <c r="R1416" s="354" t="str">
        <f>IF(ISBLANK(INDEX('Policy Characteristics'!L:L,MATCH($C1416,'Policy Characteristics'!$C:$C,0))),"",INDEX('Policy Characteristics'!L:L,MATCH($C1416,'Policy Characteristics'!$C:$C,0)))</f>
        <v>industry-energy-efficiency-standards.html</v>
      </c>
    </row>
    <row r="1417" spans="1:18" s="354" customFormat="1" ht="20" customHeight="1">
      <c r="A1417" s="354" t="str">
        <f>IF(ISBLANK(INDEX('Policy Characteristics'!A:A,MATCH($C1417,'Policy Characteristics'!$C:$C,0))),"",INDEX('Policy Characteristics'!A:A,MATCH($C1417,'Policy Characteristics'!$C:$C,0)))</f>
        <v>Industry</v>
      </c>
      <c r="B1417" s="366" t="str">
        <f>IF(ISBLANK(INDEX('Policy Characteristics'!B:B,MATCH($C1417,'Policy Characteristics'!$C:$C,0))),"",INDEX('Policy Characteristics'!B:B,MATCH($C1417,'Policy Characteristics'!$C:$C,0)))</f>
        <v>Industry Energy Efficiency Standards</v>
      </c>
      <c r="C1417" s="354" t="str">
        <f t="shared" si="51"/>
        <v>Percentage Improvement in Eqpt Efficiency Standards above BAU</v>
      </c>
      <c r="D1417" s="348" t="s">
        <v>798</v>
      </c>
      <c r="E1417" s="253" t="s">
        <v>867</v>
      </c>
      <c r="F1417" t="s">
        <v>799</v>
      </c>
      <c r="G1417" s="253" t="s">
        <v>868</v>
      </c>
      <c r="H1417" s="18">
        <v>1035</v>
      </c>
      <c r="I1417" s="367" t="s">
        <v>670</v>
      </c>
      <c r="J1417" s="368" t="str">
        <f>IF(ISBLANK(INDEX('Policy Characteristics'!D:D,MATCH($C1417,'Policy Characteristics'!$C:$C,0))),"",INDEX('Policy Characteristics'!D:D,MATCH($C1417,'Policy Characteristics'!$C:$C,0)))</f>
        <v>Industry Energy Efficiency Standards</v>
      </c>
      <c r="K1417" s="354"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4" t="str">
        <f>IF(ISBLANK(INDEX('Policy Characteristics'!I:I,MATCH($C1417,'Policy Characteristics'!$C:$C,0))),"",INDEX('Policy Characteristics'!I:I,MATCH($C1417,'Policy Characteristics'!$C:$C,0)))</f>
        <v>% reduction in energy use</v>
      </c>
      <c r="P1417" s="3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4" t="str">
        <f>IF(ISBLANK(INDEX('Policy Characteristics'!K:K,MATCH($C1417,'Policy Characteristics'!$C:$C,0))),"",INDEX('Policy Characteristics'!K:K,MATCH($C1417,'Policy Characteristics'!$C:$C,0)))</f>
        <v>industry-ag-main.html#eff-stds</v>
      </c>
      <c r="R1417" s="354" t="str">
        <f>IF(ISBLANK(INDEX('Policy Characteristics'!L:L,MATCH($C1417,'Policy Characteristics'!$C:$C,0))),"",INDEX('Policy Characteristics'!L:L,MATCH($C1417,'Policy Characteristics'!$C:$C,0)))</f>
        <v>industry-energy-efficiency-standards.html</v>
      </c>
    </row>
    <row r="1418" spans="1:18" s="354" customFormat="1" ht="20" customHeight="1">
      <c r="A1418" s="354" t="str">
        <f>IF(ISBLANK(INDEX('Policy Characteristics'!A:A,MATCH($C1418,'Policy Characteristics'!$C:$C,0))),"",INDEX('Policy Characteristics'!A:A,MATCH($C1418,'Policy Characteristics'!$C:$C,0)))</f>
        <v>Industry</v>
      </c>
      <c r="B1418" s="366" t="str">
        <f>IF(ISBLANK(INDEX('Policy Characteristics'!B:B,MATCH($C1418,'Policy Characteristics'!$C:$C,0))),"",INDEX('Policy Characteristics'!B:B,MATCH($C1418,'Policy Characteristics'!$C:$C,0)))</f>
        <v>Industry Energy Efficiency Standards</v>
      </c>
      <c r="C1418" s="354" t="str">
        <f t="shared" si="51"/>
        <v>Percentage Improvement in Eqpt Efficiency Standards above BAU</v>
      </c>
      <c r="D1418" s="348" t="s">
        <v>798</v>
      </c>
      <c r="E1418" s="253" t="s">
        <v>869</v>
      </c>
      <c r="F1418" t="s">
        <v>799</v>
      </c>
      <c r="G1418" s="253" t="s">
        <v>870</v>
      </c>
      <c r="H1418" s="18">
        <v>1036</v>
      </c>
      <c r="I1418" s="367" t="s">
        <v>670</v>
      </c>
      <c r="J1418" s="368" t="str">
        <f>IF(ISBLANK(INDEX('Policy Characteristics'!D:D,MATCH($C1418,'Policy Characteristics'!$C:$C,0))),"",INDEX('Policy Characteristics'!D:D,MATCH($C1418,'Policy Characteristics'!$C:$C,0)))</f>
        <v>Industry Energy Efficiency Standards</v>
      </c>
      <c r="K1418" s="354"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4" t="str">
        <f>IF(ISBLANK(INDEX('Policy Characteristics'!I:I,MATCH($C1418,'Policy Characteristics'!$C:$C,0))),"",INDEX('Policy Characteristics'!I:I,MATCH($C1418,'Policy Characteristics'!$C:$C,0)))</f>
        <v>% reduction in energy use</v>
      </c>
      <c r="P1418" s="3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4" t="str">
        <f>IF(ISBLANK(INDEX('Policy Characteristics'!K:K,MATCH($C1418,'Policy Characteristics'!$C:$C,0))),"",INDEX('Policy Characteristics'!K:K,MATCH($C1418,'Policy Characteristics'!$C:$C,0)))</f>
        <v>industry-ag-main.html#eff-stds</v>
      </c>
      <c r="R1418" s="354" t="str">
        <f>IF(ISBLANK(INDEX('Policy Characteristics'!L:L,MATCH($C1418,'Policy Characteristics'!$C:$C,0))),"",INDEX('Policy Characteristics'!L:L,MATCH($C1418,'Policy Characteristics'!$C:$C,0)))</f>
        <v>industry-energy-efficiency-standards.html</v>
      </c>
    </row>
    <row r="1419" spans="1:18" s="354" customFormat="1" ht="20" customHeight="1">
      <c r="A1419" s="354" t="str">
        <f>IF(ISBLANK(INDEX('Policy Characteristics'!A:A,MATCH($C1419,'Policy Characteristics'!$C:$C,0))),"",INDEX('Policy Characteristics'!A:A,MATCH($C1419,'Policy Characteristics'!$C:$C,0)))</f>
        <v>Industry</v>
      </c>
      <c r="B1419" s="366" t="str">
        <f>IF(ISBLANK(INDEX('Policy Characteristics'!B:B,MATCH($C1419,'Policy Characteristics'!$C:$C,0))),"",INDEX('Policy Characteristics'!B:B,MATCH($C1419,'Policy Characteristics'!$C:$C,0)))</f>
        <v>Industry Energy Efficiency Standards</v>
      </c>
      <c r="C1419" s="354" t="str">
        <f t="shared" si="51"/>
        <v>Percentage Improvement in Eqpt Efficiency Standards above BAU</v>
      </c>
      <c r="D1419" s="348" t="s">
        <v>798</v>
      </c>
      <c r="E1419" s="253" t="s">
        <v>871</v>
      </c>
      <c r="F1419" t="s">
        <v>799</v>
      </c>
      <c r="G1419" s="253" t="s">
        <v>872</v>
      </c>
      <c r="H1419" s="18">
        <v>1037</v>
      </c>
      <c r="I1419" s="367" t="s">
        <v>680</v>
      </c>
      <c r="J1419" s="368" t="str">
        <f>IF(ISBLANK(INDEX('Policy Characteristics'!D:D,MATCH($C1419,'Policy Characteristics'!$C:$C,0))),"",INDEX('Policy Characteristics'!D:D,MATCH($C1419,'Policy Characteristics'!$C:$C,0)))</f>
        <v>Industry Energy Efficiency Standards</v>
      </c>
      <c r="K1419" s="354"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4" t="str">
        <f>IF(ISBLANK(INDEX('Policy Characteristics'!I:I,MATCH($C1419,'Policy Characteristics'!$C:$C,0))),"",INDEX('Policy Characteristics'!I:I,MATCH($C1419,'Policy Characteristics'!$C:$C,0)))</f>
        <v>% reduction in energy use</v>
      </c>
      <c r="P1419" s="3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4" t="str">
        <f>IF(ISBLANK(INDEX('Policy Characteristics'!K:K,MATCH($C1419,'Policy Characteristics'!$C:$C,0))),"",INDEX('Policy Characteristics'!K:K,MATCH($C1419,'Policy Characteristics'!$C:$C,0)))</f>
        <v>industry-ag-main.html#eff-stds</v>
      </c>
      <c r="R1419" s="354" t="str">
        <f>IF(ISBLANK(INDEX('Policy Characteristics'!L:L,MATCH($C1419,'Policy Characteristics'!$C:$C,0))),"",INDEX('Policy Characteristics'!L:L,MATCH($C1419,'Policy Characteristics'!$C:$C,0)))</f>
        <v>industry-energy-efficiency-standards.html</v>
      </c>
    </row>
    <row r="1420" spans="1:18" s="354" customFormat="1" ht="20" customHeight="1">
      <c r="A1420" s="354" t="str">
        <f>IF(ISBLANK(INDEX('Policy Characteristics'!A:A,MATCH($C1420,'Policy Characteristics'!$C:$C,0))),"",INDEX('Policy Characteristics'!A:A,MATCH($C1420,'Policy Characteristics'!$C:$C,0)))</f>
        <v>Industry</v>
      </c>
      <c r="B1420" s="366" t="str">
        <f>IF(ISBLANK(INDEX('Policy Characteristics'!B:B,MATCH($C1420,'Policy Characteristics'!$C:$C,0))),"",INDEX('Policy Characteristics'!B:B,MATCH($C1420,'Policy Characteristics'!$C:$C,0)))</f>
        <v>Industry Energy Efficiency Standards</v>
      </c>
      <c r="C1420" s="354" t="str">
        <f t="shared" si="51"/>
        <v>Percentage Improvement in Eqpt Efficiency Standards above BAU</v>
      </c>
      <c r="D1420" s="348" t="s">
        <v>800</v>
      </c>
      <c r="E1420" s="253" t="s">
        <v>853</v>
      </c>
      <c r="F1420" t="s">
        <v>801</v>
      </c>
      <c r="G1420" s="253" t="s">
        <v>854</v>
      </c>
      <c r="H1420" s="18">
        <v>1038</v>
      </c>
      <c r="I1420" s="367" t="s">
        <v>670</v>
      </c>
      <c r="J1420" s="368" t="str">
        <f>IF(ISBLANK(INDEX('Policy Characteristics'!D:D,MATCH($C1420,'Policy Characteristics'!$C:$C,0))),"",INDEX('Policy Characteristics'!D:D,MATCH($C1420,'Policy Characteristics'!$C:$C,0)))</f>
        <v>Industry Energy Efficiency Standards</v>
      </c>
      <c r="K1420" s="354"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4" t="str">
        <f>IF(ISBLANK(INDEX('Policy Characteristics'!I:I,MATCH($C1420,'Policy Characteristics'!$C:$C,0))),"",INDEX('Policy Characteristics'!I:I,MATCH($C1420,'Policy Characteristics'!$C:$C,0)))</f>
        <v>% reduction in energy use</v>
      </c>
      <c r="P1420" s="3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4" t="str">
        <f>IF(ISBLANK(INDEX('Policy Characteristics'!K:K,MATCH($C1420,'Policy Characteristics'!$C:$C,0))),"",INDEX('Policy Characteristics'!K:K,MATCH($C1420,'Policy Characteristics'!$C:$C,0)))</f>
        <v>industry-ag-main.html#eff-stds</v>
      </c>
      <c r="R1420" s="354" t="str">
        <f>IF(ISBLANK(INDEX('Policy Characteristics'!L:L,MATCH($C1420,'Policy Characteristics'!$C:$C,0))),"",INDEX('Policy Characteristics'!L:L,MATCH($C1420,'Policy Characteristics'!$C:$C,0)))</f>
        <v>industry-energy-efficiency-standards.html</v>
      </c>
    </row>
    <row r="1421" spans="1:18" s="354" customFormat="1" ht="20" customHeight="1">
      <c r="A1421" s="354" t="str">
        <f>IF(ISBLANK(INDEX('Policy Characteristics'!A:A,MATCH($C1421,'Policy Characteristics'!$C:$C,0))),"",INDEX('Policy Characteristics'!A:A,MATCH($C1421,'Policy Characteristics'!$C:$C,0)))</f>
        <v>Industry</v>
      </c>
      <c r="B1421" s="366" t="str">
        <f>IF(ISBLANK(INDEX('Policy Characteristics'!B:B,MATCH($C1421,'Policy Characteristics'!$C:$C,0))),"",INDEX('Policy Characteristics'!B:B,MATCH($C1421,'Policy Characteristics'!$C:$C,0)))</f>
        <v>Industry Energy Efficiency Standards</v>
      </c>
      <c r="C1421" s="354" t="str">
        <f t="shared" si="51"/>
        <v>Percentage Improvement in Eqpt Efficiency Standards above BAU</v>
      </c>
      <c r="D1421" s="348" t="s">
        <v>800</v>
      </c>
      <c r="E1421" s="253" t="s">
        <v>855</v>
      </c>
      <c r="F1421" t="s">
        <v>801</v>
      </c>
      <c r="G1421" s="253" t="s">
        <v>856</v>
      </c>
      <c r="H1421" s="18">
        <v>1039</v>
      </c>
      <c r="I1421" s="367" t="s">
        <v>670</v>
      </c>
      <c r="J1421" s="368" t="str">
        <f>IF(ISBLANK(INDEX('Policy Characteristics'!D:D,MATCH($C1421,'Policy Characteristics'!$C:$C,0))),"",INDEX('Policy Characteristics'!D:D,MATCH($C1421,'Policy Characteristics'!$C:$C,0)))</f>
        <v>Industry Energy Efficiency Standards</v>
      </c>
      <c r="K1421" s="354"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4" t="str">
        <f>IF(ISBLANK(INDEX('Policy Characteristics'!I:I,MATCH($C1421,'Policy Characteristics'!$C:$C,0))),"",INDEX('Policy Characteristics'!I:I,MATCH($C1421,'Policy Characteristics'!$C:$C,0)))</f>
        <v>% reduction in energy use</v>
      </c>
      <c r="P1421" s="3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4" t="str">
        <f>IF(ISBLANK(INDEX('Policy Characteristics'!K:K,MATCH($C1421,'Policy Characteristics'!$C:$C,0))),"",INDEX('Policy Characteristics'!K:K,MATCH($C1421,'Policy Characteristics'!$C:$C,0)))</f>
        <v>industry-ag-main.html#eff-stds</v>
      </c>
      <c r="R1421" s="354" t="str">
        <f>IF(ISBLANK(INDEX('Policy Characteristics'!L:L,MATCH($C1421,'Policy Characteristics'!$C:$C,0))),"",INDEX('Policy Characteristics'!L:L,MATCH($C1421,'Policy Characteristics'!$C:$C,0)))</f>
        <v>industry-energy-efficiency-standards.html</v>
      </c>
    </row>
    <row r="1422" spans="1:18" s="354" customFormat="1" ht="20" customHeight="1">
      <c r="A1422" s="354" t="str">
        <f>IF(ISBLANK(INDEX('Policy Characteristics'!A:A,MATCH($C1422,'Policy Characteristics'!$C:$C,0))),"",INDEX('Policy Characteristics'!A:A,MATCH($C1422,'Policy Characteristics'!$C:$C,0)))</f>
        <v>Industry</v>
      </c>
      <c r="B1422" s="366" t="str">
        <f>IF(ISBLANK(INDEX('Policy Characteristics'!B:B,MATCH($C1422,'Policy Characteristics'!$C:$C,0))),"",INDEX('Policy Characteristics'!B:B,MATCH($C1422,'Policy Characteristics'!$C:$C,0)))</f>
        <v>Industry Energy Efficiency Standards</v>
      </c>
      <c r="C1422" s="354" t="str">
        <f t="shared" si="51"/>
        <v>Percentage Improvement in Eqpt Efficiency Standards above BAU</v>
      </c>
      <c r="D1422" s="348" t="s">
        <v>800</v>
      </c>
      <c r="E1422" s="253" t="s">
        <v>857</v>
      </c>
      <c r="F1422" t="s">
        <v>801</v>
      </c>
      <c r="G1422" s="253" t="s">
        <v>858</v>
      </c>
      <c r="H1422" s="18">
        <v>1040</v>
      </c>
      <c r="I1422" s="367" t="s">
        <v>670</v>
      </c>
      <c r="J1422" s="368" t="str">
        <f>IF(ISBLANK(INDEX('Policy Characteristics'!D:D,MATCH($C1422,'Policy Characteristics'!$C:$C,0))),"",INDEX('Policy Characteristics'!D:D,MATCH($C1422,'Policy Characteristics'!$C:$C,0)))</f>
        <v>Industry Energy Efficiency Standards</v>
      </c>
      <c r="K1422" s="354"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4" t="str">
        <f>IF(ISBLANK(INDEX('Policy Characteristics'!I:I,MATCH($C1422,'Policy Characteristics'!$C:$C,0))),"",INDEX('Policy Characteristics'!I:I,MATCH($C1422,'Policy Characteristics'!$C:$C,0)))</f>
        <v>% reduction in energy use</v>
      </c>
      <c r="P1422" s="3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4" t="str">
        <f>IF(ISBLANK(INDEX('Policy Characteristics'!K:K,MATCH($C1422,'Policy Characteristics'!$C:$C,0))),"",INDEX('Policy Characteristics'!K:K,MATCH($C1422,'Policy Characteristics'!$C:$C,0)))</f>
        <v>industry-ag-main.html#eff-stds</v>
      </c>
      <c r="R1422" s="354" t="str">
        <f>IF(ISBLANK(INDEX('Policy Characteristics'!L:L,MATCH($C1422,'Policy Characteristics'!$C:$C,0))),"",INDEX('Policy Characteristics'!L:L,MATCH($C1422,'Policy Characteristics'!$C:$C,0)))</f>
        <v>industry-energy-efficiency-standards.html</v>
      </c>
    </row>
    <row r="1423" spans="1:18" s="354" customFormat="1" ht="20" customHeight="1">
      <c r="A1423" s="354" t="str">
        <f>IF(ISBLANK(INDEX('Policy Characteristics'!A:A,MATCH($C1423,'Policy Characteristics'!$C:$C,0))),"",INDEX('Policy Characteristics'!A:A,MATCH($C1423,'Policy Characteristics'!$C:$C,0)))</f>
        <v>Industry</v>
      </c>
      <c r="B1423" s="366" t="str">
        <f>IF(ISBLANK(INDEX('Policy Characteristics'!B:B,MATCH($C1423,'Policy Characteristics'!$C:$C,0))),"",INDEX('Policy Characteristics'!B:B,MATCH($C1423,'Policy Characteristics'!$C:$C,0)))</f>
        <v>Industry Energy Efficiency Standards</v>
      </c>
      <c r="C1423" s="354" t="str">
        <f t="shared" si="51"/>
        <v>Percentage Improvement in Eqpt Efficiency Standards above BAU</v>
      </c>
      <c r="D1423" s="348" t="s">
        <v>800</v>
      </c>
      <c r="E1423" s="253" t="s">
        <v>859</v>
      </c>
      <c r="F1423" t="s">
        <v>801</v>
      </c>
      <c r="G1423" s="253" t="s">
        <v>860</v>
      </c>
      <c r="H1423" s="18">
        <v>1041</v>
      </c>
      <c r="I1423" s="367" t="s">
        <v>670</v>
      </c>
      <c r="J1423" s="368" t="str">
        <f>IF(ISBLANK(INDEX('Policy Characteristics'!D:D,MATCH($C1423,'Policy Characteristics'!$C:$C,0))),"",INDEX('Policy Characteristics'!D:D,MATCH($C1423,'Policy Characteristics'!$C:$C,0)))</f>
        <v>Industry Energy Efficiency Standards</v>
      </c>
      <c r="K1423" s="354"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4" t="str">
        <f>IF(ISBLANK(INDEX('Policy Characteristics'!I:I,MATCH($C1423,'Policy Characteristics'!$C:$C,0))),"",INDEX('Policy Characteristics'!I:I,MATCH($C1423,'Policy Characteristics'!$C:$C,0)))</f>
        <v>% reduction in energy use</v>
      </c>
      <c r="P1423" s="3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4" t="str">
        <f>IF(ISBLANK(INDEX('Policy Characteristics'!K:K,MATCH($C1423,'Policy Characteristics'!$C:$C,0))),"",INDEX('Policy Characteristics'!K:K,MATCH($C1423,'Policy Characteristics'!$C:$C,0)))</f>
        <v>industry-ag-main.html#eff-stds</v>
      </c>
      <c r="R1423" s="354" t="str">
        <f>IF(ISBLANK(INDEX('Policy Characteristics'!L:L,MATCH($C1423,'Policy Characteristics'!$C:$C,0))),"",INDEX('Policy Characteristics'!L:L,MATCH($C1423,'Policy Characteristics'!$C:$C,0)))</f>
        <v>industry-energy-efficiency-standards.html</v>
      </c>
    </row>
    <row r="1424" spans="1:18" s="354" customFormat="1" ht="20" customHeight="1">
      <c r="A1424" s="354" t="str">
        <f>IF(ISBLANK(INDEX('Policy Characteristics'!A:A,MATCH($C1424,'Policy Characteristics'!$C:$C,0))),"",INDEX('Policy Characteristics'!A:A,MATCH($C1424,'Policy Characteristics'!$C:$C,0)))</f>
        <v>Industry</v>
      </c>
      <c r="B1424" s="366" t="str">
        <f>IF(ISBLANK(INDEX('Policy Characteristics'!B:B,MATCH($C1424,'Policy Characteristics'!$C:$C,0))),"",INDEX('Policy Characteristics'!B:B,MATCH($C1424,'Policy Characteristics'!$C:$C,0)))</f>
        <v>Industry Energy Efficiency Standards</v>
      </c>
      <c r="C1424" s="354" t="str">
        <f t="shared" si="51"/>
        <v>Percentage Improvement in Eqpt Efficiency Standards above BAU</v>
      </c>
      <c r="D1424" s="348" t="s">
        <v>800</v>
      </c>
      <c r="E1424" s="253" t="s">
        <v>861</v>
      </c>
      <c r="F1424" t="s">
        <v>801</v>
      </c>
      <c r="G1424" s="253" t="s">
        <v>862</v>
      </c>
      <c r="H1424" s="18">
        <v>1042</v>
      </c>
      <c r="I1424" s="367" t="s">
        <v>680</v>
      </c>
      <c r="J1424" s="368" t="str">
        <f>IF(ISBLANK(INDEX('Policy Characteristics'!D:D,MATCH($C1424,'Policy Characteristics'!$C:$C,0))),"",INDEX('Policy Characteristics'!D:D,MATCH($C1424,'Policy Characteristics'!$C:$C,0)))</f>
        <v>Industry Energy Efficiency Standards</v>
      </c>
      <c r="K1424" s="354"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4" t="str">
        <f>IF(ISBLANK(INDEX('Policy Characteristics'!I:I,MATCH($C1424,'Policy Characteristics'!$C:$C,0))),"",INDEX('Policy Characteristics'!I:I,MATCH($C1424,'Policy Characteristics'!$C:$C,0)))</f>
        <v>% reduction in energy use</v>
      </c>
      <c r="P1424" s="3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4" t="str">
        <f>IF(ISBLANK(INDEX('Policy Characteristics'!K:K,MATCH($C1424,'Policy Characteristics'!$C:$C,0))),"",INDEX('Policy Characteristics'!K:K,MATCH($C1424,'Policy Characteristics'!$C:$C,0)))</f>
        <v>industry-ag-main.html#eff-stds</v>
      </c>
      <c r="R1424" s="354" t="str">
        <f>IF(ISBLANK(INDEX('Policy Characteristics'!L:L,MATCH($C1424,'Policy Characteristics'!$C:$C,0))),"",INDEX('Policy Characteristics'!L:L,MATCH($C1424,'Policy Characteristics'!$C:$C,0)))</f>
        <v>industry-energy-efficiency-standards.html</v>
      </c>
    </row>
    <row r="1425" spans="1:18" s="354" customFormat="1" ht="20" customHeight="1">
      <c r="A1425" s="354" t="str">
        <f>IF(ISBLANK(INDEX('Policy Characteristics'!A:A,MATCH($C1425,'Policy Characteristics'!$C:$C,0))),"",INDEX('Policy Characteristics'!A:A,MATCH($C1425,'Policy Characteristics'!$C:$C,0)))</f>
        <v>Industry</v>
      </c>
      <c r="B1425" s="366" t="str">
        <f>IF(ISBLANK(INDEX('Policy Characteristics'!B:B,MATCH($C1425,'Policy Characteristics'!$C:$C,0))),"",INDEX('Policy Characteristics'!B:B,MATCH($C1425,'Policy Characteristics'!$C:$C,0)))</f>
        <v>Industry Energy Efficiency Standards</v>
      </c>
      <c r="C1425" s="354" t="str">
        <f t="shared" si="51"/>
        <v>Percentage Improvement in Eqpt Efficiency Standards above BAU</v>
      </c>
      <c r="D1425" s="348" t="s">
        <v>800</v>
      </c>
      <c r="E1425" s="253" t="s">
        <v>863</v>
      </c>
      <c r="F1425" t="s">
        <v>801</v>
      </c>
      <c r="G1425" s="253" t="s">
        <v>864</v>
      </c>
      <c r="H1425" s="18">
        <v>1043</v>
      </c>
      <c r="I1425" s="367" t="s">
        <v>680</v>
      </c>
      <c r="J1425" s="368" t="str">
        <f>IF(ISBLANK(INDEX('Policy Characteristics'!D:D,MATCH($C1425,'Policy Characteristics'!$C:$C,0))),"",INDEX('Policy Characteristics'!D:D,MATCH($C1425,'Policy Characteristics'!$C:$C,0)))</f>
        <v>Industry Energy Efficiency Standards</v>
      </c>
      <c r="K1425" s="354"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4" t="str">
        <f>IF(ISBLANK(INDEX('Policy Characteristics'!I:I,MATCH($C1425,'Policy Characteristics'!$C:$C,0))),"",INDEX('Policy Characteristics'!I:I,MATCH($C1425,'Policy Characteristics'!$C:$C,0)))</f>
        <v>% reduction in energy use</v>
      </c>
      <c r="P1425" s="3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4" t="str">
        <f>IF(ISBLANK(INDEX('Policy Characteristics'!K:K,MATCH($C1425,'Policy Characteristics'!$C:$C,0))),"",INDEX('Policy Characteristics'!K:K,MATCH($C1425,'Policy Characteristics'!$C:$C,0)))</f>
        <v>industry-ag-main.html#eff-stds</v>
      </c>
      <c r="R1425" s="354" t="str">
        <f>IF(ISBLANK(INDEX('Policy Characteristics'!L:L,MATCH($C1425,'Policy Characteristics'!$C:$C,0))),"",INDEX('Policy Characteristics'!L:L,MATCH($C1425,'Policy Characteristics'!$C:$C,0)))</f>
        <v>industry-energy-efficiency-standards.html</v>
      </c>
    </row>
    <row r="1426" spans="1:18" s="354" customFormat="1" ht="20" customHeight="1">
      <c r="A1426" s="354" t="str">
        <f>IF(ISBLANK(INDEX('Policy Characteristics'!A:A,MATCH($C1426,'Policy Characteristics'!$C:$C,0))),"",INDEX('Policy Characteristics'!A:A,MATCH($C1426,'Policy Characteristics'!$C:$C,0)))</f>
        <v>Industry</v>
      </c>
      <c r="B1426" s="366" t="str">
        <f>IF(ISBLANK(INDEX('Policy Characteristics'!B:B,MATCH($C1426,'Policy Characteristics'!$C:$C,0))),"",INDEX('Policy Characteristics'!B:B,MATCH($C1426,'Policy Characteristics'!$C:$C,0)))</f>
        <v>Industry Energy Efficiency Standards</v>
      </c>
      <c r="C1426" s="354" t="str">
        <f t="shared" si="51"/>
        <v>Percentage Improvement in Eqpt Efficiency Standards above BAU</v>
      </c>
      <c r="D1426" s="348" t="s">
        <v>800</v>
      </c>
      <c r="E1426" s="253" t="s">
        <v>865</v>
      </c>
      <c r="F1426" t="s">
        <v>801</v>
      </c>
      <c r="G1426" s="253" t="s">
        <v>866</v>
      </c>
      <c r="H1426" s="18">
        <v>1044</v>
      </c>
      <c r="I1426" s="367" t="s">
        <v>670</v>
      </c>
      <c r="J1426" s="368" t="str">
        <f>IF(ISBLANK(INDEX('Policy Characteristics'!D:D,MATCH($C1426,'Policy Characteristics'!$C:$C,0))),"",INDEX('Policy Characteristics'!D:D,MATCH($C1426,'Policy Characteristics'!$C:$C,0)))</f>
        <v>Industry Energy Efficiency Standards</v>
      </c>
      <c r="K1426" s="354"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4" t="str">
        <f>IF(ISBLANK(INDEX('Policy Characteristics'!I:I,MATCH($C1426,'Policy Characteristics'!$C:$C,0))),"",INDEX('Policy Characteristics'!I:I,MATCH($C1426,'Policy Characteristics'!$C:$C,0)))</f>
        <v>% reduction in energy use</v>
      </c>
      <c r="P1426" s="3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4" t="str">
        <f>IF(ISBLANK(INDEX('Policy Characteristics'!K:K,MATCH($C1426,'Policy Characteristics'!$C:$C,0))),"",INDEX('Policy Characteristics'!K:K,MATCH($C1426,'Policy Characteristics'!$C:$C,0)))</f>
        <v>industry-ag-main.html#eff-stds</v>
      </c>
      <c r="R1426" s="354" t="str">
        <f>IF(ISBLANK(INDEX('Policy Characteristics'!L:L,MATCH($C1426,'Policy Characteristics'!$C:$C,0))),"",INDEX('Policy Characteristics'!L:L,MATCH($C1426,'Policy Characteristics'!$C:$C,0)))</f>
        <v>industry-energy-efficiency-standards.html</v>
      </c>
    </row>
    <row r="1427" spans="1:18" s="354" customFormat="1" ht="20" customHeight="1">
      <c r="A1427" s="354" t="str">
        <f>IF(ISBLANK(INDEX('Policy Characteristics'!A:A,MATCH($C1427,'Policy Characteristics'!$C:$C,0))),"",INDEX('Policy Characteristics'!A:A,MATCH($C1427,'Policy Characteristics'!$C:$C,0)))</f>
        <v>Industry</v>
      </c>
      <c r="B1427" s="366" t="str">
        <f>IF(ISBLANK(INDEX('Policy Characteristics'!B:B,MATCH($C1427,'Policy Characteristics'!$C:$C,0))),"",INDEX('Policy Characteristics'!B:B,MATCH($C1427,'Policy Characteristics'!$C:$C,0)))</f>
        <v>Industry Energy Efficiency Standards</v>
      </c>
      <c r="C1427" s="354" t="str">
        <f t="shared" si="51"/>
        <v>Percentage Improvement in Eqpt Efficiency Standards above BAU</v>
      </c>
      <c r="D1427" s="348" t="s">
        <v>800</v>
      </c>
      <c r="E1427" s="253" t="s">
        <v>867</v>
      </c>
      <c r="F1427" t="s">
        <v>801</v>
      </c>
      <c r="G1427" s="253" t="s">
        <v>868</v>
      </c>
      <c r="H1427" s="18">
        <v>1045</v>
      </c>
      <c r="I1427" s="367" t="s">
        <v>680</v>
      </c>
      <c r="J1427" s="368" t="str">
        <f>IF(ISBLANK(INDEX('Policy Characteristics'!D:D,MATCH($C1427,'Policy Characteristics'!$C:$C,0))),"",INDEX('Policy Characteristics'!D:D,MATCH($C1427,'Policy Characteristics'!$C:$C,0)))</f>
        <v>Industry Energy Efficiency Standards</v>
      </c>
      <c r="K1427" s="354"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4" t="str">
        <f>IF(ISBLANK(INDEX('Policy Characteristics'!I:I,MATCH($C1427,'Policy Characteristics'!$C:$C,0))),"",INDEX('Policy Characteristics'!I:I,MATCH($C1427,'Policy Characteristics'!$C:$C,0)))</f>
        <v>% reduction in energy use</v>
      </c>
      <c r="P1427" s="3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4" t="str">
        <f>IF(ISBLANK(INDEX('Policy Characteristics'!K:K,MATCH($C1427,'Policy Characteristics'!$C:$C,0))),"",INDEX('Policy Characteristics'!K:K,MATCH($C1427,'Policy Characteristics'!$C:$C,0)))</f>
        <v>industry-ag-main.html#eff-stds</v>
      </c>
      <c r="R1427" s="354" t="str">
        <f>IF(ISBLANK(INDEX('Policy Characteristics'!L:L,MATCH($C1427,'Policy Characteristics'!$C:$C,0))),"",INDEX('Policy Characteristics'!L:L,MATCH($C1427,'Policy Characteristics'!$C:$C,0)))</f>
        <v>industry-energy-efficiency-standards.html</v>
      </c>
    </row>
    <row r="1428" spans="1:18" s="354" customFormat="1" ht="20" customHeight="1">
      <c r="A1428" s="354" t="str">
        <f>IF(ISBLANK(INDEX('Policy Characteristics'!A:A,MATCH($C1428,'Policy Characteristics'!$C:$C,0))),"",INDEX('Policy Characteristics'!A:A,MATCH($C1428,'Policy Characteristics'!$C:$C,0)))</f>
        <v>Industry</v>
      </c>
      <c r="B1428" s="366" t="str">
        <f>IF(ISBLANK(INDEX('Policy Characteristics'!B:B,MATCH($C1428,'Policy Characteristics'!$C:$C,0))),"",INDEX('Policy Characteristics'!B:B,MATCH($C1428,'Policy Characteristics'!$C:$C,0)))</f>
        <v>Industry Energy Efficiency Standards</v>
      </c>
      <c r="C1428" s="354" t="str">
        <f t="shared" si="51"/>
        <v>Percentage Improvement in Eqpt Efficiency Standards above BAU</v>
      </c>
      <c r="D1428" s="348" t="s">
        <v>800</v>
      </c>
      <c r="E1428" s="253" t="s">
        <v>869</v>
      </c>
      <c r="F1428" t="s">
        <v>801</v>
      </c>
      <c r="G1428" s="253" t="s">
        <v>870</v>
      </c>
      <c r="H1428" s="18">
        <v>1046</v>
      </c>
      <c r="I1428" s="367" t="s">
        <v>680</v>
      </c>
      <c r="J1428" s="368" t="str">
        <f>IF(ISBLANK(INDEX('Policy Characteristics'!D:D,MATCH($C1428,'Policy Characteristics'!$C:$C,0))),"",INDEX('Policy Characteristics'!D:D,MATCH($C1428,'Policy Characteristics'!$C:$C,0)))</f>
        <v>Industry Energy Efficiency Standards</v>
      </c>
      <c r="K1428" s="354"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4" t="str">
        <f>IF(ISBLANK(INDEX('Policy Characteristics'!I:I,MATCH($C1428,'Policy Characteristics'!$C:$C,0))),"",INDEX('Policy Characteristics'!I:I,MATCH($C1428,'Policy Characteristics'!$C:$C,0)))</f>
        <v>% reduction in energy use</v>
      </c>
      <c r="P1428" s="3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4" t="str">
        <f>IF(ISBLANK(INDEX('Policy Characteristics'!K:K,MATCH($C1428,'Policy Characteristics'!$C:$C,0))),"",INDEX('Policy Characteristics'!K:K,MATCH($C1428,'Policy Characteristics'!$C:$C,0)))</f>
        <v>industry-ag-main.html#eff-stds</v>
      </c>
      <c r="R1428" s="354" t="str">
        <f>IF(ISBLANK(INDEX('Policy Characteristics'!L:L,MATCH($C1428,'Policy Characteristics'!$C:$C,0))),"",INDEX('Policy Characteristics'!L:L,MATCH($C1428,'Policy Characteristics'!$C:$C,0)))</f>
        <v>industry-energy-efficiency-standards.html</v>
      </c>
    </row>
    <row r="1429" spans="1:18" s="354" customFormat="1" ht="20" customHeight="1">
      <c r="A1429" s="354" t="str">
        <f>IF(ISBLANK(INDEX('Policy Characteristics'!A:A,MATCH($C1429,'Policy Characteristics'!$C:$C,0))),"",INDEX('Policy Characteristics'!A:A,MATCH($C1429,'Policy Characteristics'!$C:$C,0)))</f>
        <v>Industry</v>
      </c>
      <c r="B1429" s="366" t="str">
        <f>IF(ISBLANK(INDEX('Policy Characteristics'!B:B,MATCH($C1429,'Policy Characteristics'!$C:$C,0))),"",INDEX('Policy Characteristics'!B:B,MATCH($C1429,'Policy Characteristics'!$C:$C,0)))</f>
        <v>Industry Energy Efficiency Standards</v>
      </c>
      <c r="C1429" s="354" t="str">
        <f t="shared" si="51"/>
        <v>Percentage Improvement in Eqpt Efficiency Standards above BAU</v>
      </c>
      <c r="D1429" s="348" t="s">
        <v>800</v>
      </c>
      <c r="E1429" s="253" t="s">
        <v>871</v>
      </c>
      <c r="F1429" t="s">
        <v>801</v>
      </c>
      <c r="G1429" s="253" t="s">
        <v>872</v>
      </c>
      <c r="H1429" s="18">
        <v>1047</v>
      </c>
      <c r="I1429" s="367" t="s">
        <v>680</v>
      </c>
      <c r="J1429" s="368" t="str">
        <f>IF(ISBLANK(INDEX('Policy Characteristics'!D:D,MATCH($C1429,'Policy Characteristics'!$C:$C,0))),"",INDEX('Policy Characteristics'!D:D,MATCH($C1429,'Policy Characteristics'!$C:$C,0)))</f>
        <v>Industry Energy Efficiency Standards</v>
      </c>
      <c r="K1429" s="354"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4" t="str">
        <f>IF(ISBLANK(INDEX('Policy Characteristics'!I:I,MATCH($C1429,'Policy Characteristics'!$C:$C,0))),"",INDEX('Policy Characteristics'!I:I,MATCH($C1429,'Policy Characteristics'!$C:$C,0)))</f>
        <v>% reduction in energy use</v>
      </c>
      <c r="P1429" s="3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4" t="str">
        <f>IF(ISBLANK(INDEX('Policy Characteristics'!K:K,MATCH($C1429,'Policy Characteristics'!$C:$C,0))),"",INDEX('Policy Characteristics'!K:K,MATCH($C1429,'Policy Characteristics'!$C:$C,0)))</f>
        <v>industry-ag-main.html#eff-stds</v>
      </c>
      <c r="R1429" s="354" t="str">
        <f>IF(ISBLANK(INDEX('Policy Characteristics'!L:L,MATCH($C1429,'Policy Characteristics'!$C:$C,0))),"",INDEX('Policy Characteristics'!L:L,MATCH($C1429,'Policy Characteristics'!$C:$C,0)))</f>
        <v>industry-energy-efficiency-standards.html</v>
      </c>
    </row>
    <row r="1430" spans="1:18" s="354" customFormat="1" ht="20" customHeight="1">
      <c r="A1430" s="354" t="str">
        <f>IF(ISBLANK(INDEX('Policy Characteristics'!A:A,MATCH($C1430,'Policy Characteristics'!$C:$C,0))),"",INDEX('Policy Characteristics'!A:A,MATCH($C1430,'Policy Characteristics'!$C:$C,0)))</f>
        <v>Industry</v>
      </c>
      <c r="B1430" s="366" t="str">
        <f>IF(ISBLANK(INDEX('Policy Characteristics'!B:B,MATCH($C1430,'Policy Characteristics'!$C:$C,0))),"",INDEX('Policy Characteristics'!B:B,MATCH($C1430,'Policy Characteristics'!$C:$C,0)))</f>
        <v>Industry Energy Efficiency Standards</v>
      </c>
      <c r="C1430" s="354" t="str">
        <f t="shared" si="51"/>
        <v>Percentage Improvement in Eqpt Efficiency Standards above BAU</v>
      </c>
      <c r="D1430" s="348" t="s">
        <v>802</v>
      </c>
      <c r="E1430" s="253" t="s">
        <v>853</v>
      </c>
      <c r="F1430" t="s">
        <v>803</v>
      </c>
      <c r="G1430" s="253" t="s">
        <v>854</v>
      </c>
      <c r="H1430" s="18">
        <v>1048</v>
      </c>
      <c r="I1430" s="367" t="s">
        <v>670</v>
      </c>
      <c r="J1430" s="368" t="str">
        <f>IF(ISBLANK(INDEX('Policy Characteristics'!D:D,MATCH($C1430,'Policy Characteristics'!$C:$C,0))),"",INDEX('Policy Characteristics'!D:D,MATCH($C1430,'Policy Characteristics'!$C:$C,0)))</f>
        <v>Industry Energy Efficiency Standards</v>
      </c>
      <c r="K1430" s="354"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4" t="str">
        <f>IF(ISBLANK(INDEX('Policy Characteristics'!I:I,MATCH($C1430,'Policy Characteristics'!$C:$C,0))),"",INDEX('Policy Characteristics'!I:I,MATCH($C1430,'Policy Characteristics'!$C:$C,0)))</f>
        <v>% reduction in energy use</v>
      </c>
      <c r="P1430" s="3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4" t="str">
        <f>IF(ISBLANK(INDEX('Policy Characteristics'!K:K,MATCH($C1430,'Policy Characteristics'!$C:$C,0))),"",INDEX('Policy Characteristics'!K:K,MATCH($C1430,'Policy Characteristics'!$C:$C,0)))</f>
        <v>industry-ag-main.html#eff-stds</v>
      </c>
      <c r="R1430" s="354" t="str">
        <f>IF(ISBLANK(INDEX('Policy Characteristics'!L:L,MATCH($C1430,'Policy Characteristics'!$C:$C,0))),"",INDEX('Policy Characteristics'!L:L,MATCH($C1430,'Policy Characteristics'!$C:$C,0)))</f>
        <v>industry-energy-efficiency-standards.html</v>
      </c>
    </row>
    <row r="1431" spans="1:18" s="354" customFormat="1" ht="20" customHeight="1">
      <c r="A1431" s="354" t="str">
        <f>IF(ISBLANK(INDEX('Policy Characteristics'!A:A,MATCH($C1431,'Policy Characteristics'!$C:$C,0))),"",INDEX('Policy Characteristics'!A:A,MATCH($C1431,'Policy Characteristics'!$C:$C,0)))</f>
        <v>Industry</v>
      </c>
      <c r="B1431" s="366" t="str">
        <f>IF(ISBLANK(INDEX('Policy Characteristics'!B:B,MATCH($C1431,'Policy Characteristics'!$C:$C,0))),"",INDEX('Policy Characteristics'!B:B,MATCH($C1431,'Policy Characteristics'!$C:$C,0)))</f>
        <v>Industry Energy Efficiency Standards</v>
      </c>
      <c r="C1431" s="354" t="str">
        <f t="shared" si="51"/>
        <v>Percentage Improvement in Eqpt Efficiency Standards above BAU</v>
      </c>
      <c r="D1431" s="348" t="s">
        <v>802</v>
      </c>
      <c r="E1431" s="253" t="s">
        <v>855</v>
      </c>
      <c r="F1431" t="s">
        <v>803</v>
      </c>
      <c r="G1431" s="253" t="s">
        <v>856</v>
      </c>
      <c r="H1431" s="18">
        <v>1049</v>
      </c>
      <c r="I1431" s="367" t="s">
        <v>670</v>
      </c>
      <c r="J1431" s="368" t="str">
        <f>IF(ISBLANK(INDEX('Policy Characteristics'!D:D,MATCH($C1431,'Policy Characteristics'!$C:$C,0))),"",INDEX('Policy Characteristics'!D:D,MATCH($C1431,'Policy Characteristics'!$C:$C,0)))</f>
        <v>Industry Energy Efficiency Standards</v>
      </c>
      <c r="K1431" s="354"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4" t="str">
        <f>IF(ISBLANK(INDEX('Policy Characteristics'!I:I,MATCH($C1431,'Policy Characteristics'!$C:$C,0))),"",INDEX('Policy Characteristics'!I:I,MATCH($C1431,'Policy Characteristics'!$C:$C,0)))</f>
        <v>% reduction in energy use</v>
      </c>
      <c r="P1431" s="3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4" t="str">
        <f>IF(ISBLANK(INDEX('Policy Characteristics'!K:K,MATCH($C1431,'Policy Characteristics'!$C:$C,0))),"",INDEX('Policy Characteristics'!K:K,MATCH($C1431,'Policy Characteristics'!$C:$C,0)))</f>
        <v>industry-ag-main.html#eff-stds</v>
      </c>
      <c r="R1431" s="354" t="str">
        <f>IF(ISBLANK(INDEX('Policy Characteristics'!L:L,MATCH($C1431,'Policy Characteristics'!$C:$C,0))),"",INDEX('Policy Characteristics'!L:L,MATCH($C1431,'Policy Characteristics'!$C:$C,0)))</f>
        <v>industry-energy-efficiency-standards.html</v>
      </c>
    </row>
    <row r="1432" spans="1:18" s="354" customFormat="1" ht="20" customHeight="1">
      <c r="A1432" s="354" t="str">
        <f>IF(ISBLANK(INDEX('Policy Characteristics'!A:A,MATCH($C1432,'Policy Characteristics'!$C:$C,0))),"",INDEX('Policy Characteristics'!A:A,MATCH($C1432,'Policy Characteristics'!$C:$C,0)))</f>
        <v>Industry</v>
      </c>
      <c r="B1432" s="366" t="str">
        <f>IF(ISBLANK(INDEX('Policy Characteristics'!B:B,MATCH($C1432,'Policy Characteristics'!$C:$C,0))),"",INDEX('Policy Characteristics'!B:B,MATCH($C1432,'Policy Characteristics'!$C:$C,0)))</f>
        <v>Industry Energy Efficiency Standards</v>
      </c>
      <c r="C1432" s="354" t="str">
        <f t="shared" si="51"/>
        <v>Percentage Improvement in Eqpt Efficiency Standards above BAU</v>
      </c>
      <c r="D1432" s="348" t="s">
        <v>802</v>
      </c>
      <c r="E1432" s="253" t="s">
        <v>857</v>
      </c>
      <c r="F1432" t="s">
        <v>803</v>
      </c>
      <c r="G1432" s="253" t="s">
        <v>858</v>
      </c>
      <c r="H1432" s="18">
        <v>1050</v>
      </c>
      <c r="I1432" s="367" t="s">
        <v>670</v>
      </c>
      <c r="J1432" s="368" t="str">
        <f>IF(ISBLANK(INDEX('Policy Characteristics'!D:D,MATCH($C1432,'Policy Characteristics'!$C:$C,0))),"",INDEX('Policy Characteristics'!D:D,MATCH($C1432,'Policy Characteristics'!$C:$C,0)))</f>
        <v>Industry Energy Efficiency Standards</v>
      </c>
      <c r="K1432" s="354"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4" t="str">
        <f>IF(ISBLANK(INDEX('Policy Characteristics'!I:I,MATCH($C1432,'Policy Characteristics'!$C:$C,0))),"",INDEX('Policy Characteristics'!I:I,MATCH($C1432,'Policy Characteristics'!$C:$C,0)))</f>
        <v>% reduction in energy use</v>
      </c>
      <c r="P1432" s="3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4" t="str">
        <f>IF(ISBLANK(INDEX('Policy Characteristics'!K:K,MATCH($C1432,'Policy Characteristics'!$C:$C,0))),"",INDEX('Policy Characteristics'!K:K,MATCH($C1432,'Policy Characteristics'!$C:$C,0)))</f>
        <v>industry-ag-main.html#eff-stds</v>
      </c>
      <c r="R1432" s="354" t="str">
        <f>IF(ISBLANK(INDEX('Policy Characteristics'!L:L,MATCH($C1432,'Policy Characteristics'!$C:$C,0))),"",INDEX('Policy Characteristics'!L:L,MATCH($C1432,'Policy Characteristics'!$C:$C,0)))</f>
        <v>industry-energy-efficiency-standards.html</v>
      </c>
    </row>
    <row r="1433" spans="1:18" s="354" customFormat="1" ht="20" customHeight="1">
      <c r="A1433" s="354" t="str">
        <f>IF(ISBLANK(INDEX('Policy Characteristics'!A:A,MATCH($C1433,'Policy Characteristics'!$C:$C,0))),"",INDEX('Policy Characteristics'!A:A,MATCH($C1433,'Policy Characteristics'!$C:$C,0)))</f>
        <v>Industry</v>
      </c>
      <c r="B1433" s="366" t="str">
        <f>IF(ISBLANK(INDEX('Policy Characteristics'!B:B,MATCH($C1433,'Policy Characteristics'!$C:$C,0))),"",INDEX('Policy Characteristics'!B:B,MATCH($C1433,'Policy Characteristics'!$C:$C,0)))</f>
        <v>Industry Energy Efficiency Standards</v>
      </c>
      <c r="C1433" s="354" t="str">
        <f t="shared" si="51"/>
        <v>Percentage Improvement in Eqpt Efficiency Standards above BAU</v>
      </c>
      <c r="D1433" s="348" t="s">
        <v>802</v>
      </c>
      <c r="E1433" s="253" t="s">
        <v>859</v>
      </c>
      <c r="F1433" t="s">
        <v>803</v>
      </c>
      <c r="G1433" s="253" t="s">
        <v>860</v>
      </c>
      <c r="H1433" s="18">
        <v>1051</v>
      </c>
      <c r="I1433" s="367" t="s">
        <v>680</v>
      </c>
      <c r="J1433" s="368" t="str">
        <f>IF(ISBLANK(INDEX('Policy Characteristics'!D:D,MATCH($C1433,'Policy Characteristics'!$C:$C,0))),"",INDEX('Policy Characteristics'!D:D,MATCH($C1433,'Policy Characteristics'!$C:$C,0)))</f>
        <v>Industry Energy Efficiency Standards</v>
      </c>
      <c r="K1433" s="354"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4" t="str">
        <f>IF(ISBLANK(INDEX('Policy Characteristics'!I:I,MATCH($C1433,'Policy Characteristics'!$C:$C,0))),"",INDEX('Policy Characteristics'!I:I,MATCH($C1433,'Policy Characteristics'!$C:$C,0)))</f>
        <v>% reduction in energy use</v>
      </c>
      <c r="P1433" s="3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4" t="str">
        <f>IF(ISBLANK(INDEX('Policy Characteristics'!K:K,MATCH($C1433,'Policy Characteristics'!$C:$C,0))),"",INDEX('Policy Characteristics'!K:K,MATCH($C1433,'Policy Characteristics'!$C:$C,0)))</f>
        <v>industry-ag-main.html#eff-stds</v>
      </c>
      <c r="R1433" s="354" t="str">
        <f>IF(ISBLANK(INDEX('Policy Characteristics'!L:L,MATCH($C1433,'Policy Characteristics'!$C:$C,0))),"",INDEX('Policy Characteristics'!L:L,MATCH($C1433,'Policy Characteristics'!$C:$C,0)))</f>
        <v>industry-energy-efficiency-standards.html</v>
      </c>
    </row>
    <row r="1434" spans="1:18" s="354" customFormat="1" ht="20" customHeight="1">
      <c r="A1434" s="354" t="str">
        <f>IF(ISBLANK(INDEX('Policy Characteristics'!A:A,MATCH($C1434,'Policy Characteristics'!$C:$C,0))),"",INDEX('Policy Characteristics'!A:A,MATCH($C1434,'Policy Characteristics'!$C:$C,0)))</f>
        <v>Industry</v>
      </c>
      <c r="B1434" s="366" t="str">
        <f>IF(ISBLANK(INDEX('Policy Characteristics'!B:B,MATCH($C1434,'Policy Characteristics'!$C:$C,0))),"",INDEX('Policy Characteristics'!B:B,MATCH($C1434,'Policy Characteristics'!$C:$C,0)))</f>
        <v>Industry Energy Efficiency Standards</v>
      </c>
      <c r="C1434" s="354" t="str">
        <f t="shared" si="51"/>
        <v>Percentage Improvement in Eqpt Efficiency Standards above BAU</v>
      </c>
      <c r="D1434" s="348" t="s">
        <v>802</v>
      </c>
      <c r="E1434" s="253" t="s">
        <v>861</v>
      </c>
      <c r="F1434" t="s">
        <v>803</v>
      </c>
      <c r="G1434" s="253" t="s">
        <v>862</v>
      </c>
      <c r="H1434" s="18">
        <v>1052</v>
      </c>
      <c r="I1434" s="367" t="s">
        <v>670</v>
      </c>
      <c r="J1434" s="368" t="str">
        <f>IF(ISBLANK(INDEX('Policy Characteristics'!D:D,MATCH($C1434,'Policy Characteristics'!$C:$C,0))),"",INDEX('Policy Characteristics'!D:D,MATCH($C1434,'Policy Characteristics'!$C:$C,0)))</f>
        <v>Industry Energy Efficiency Standards</v>
      </c>
      <c r="K1434" s="354"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4" t="str">
        <f>IF(ISBLANK(INDEX('Policy Characteristics'!I:I,MATCH($C1434,'Policy Characteristics'!$C:$C,0))),"",INDEX('Policy Characteristics'!I:I,MATCH($C1434,'Policy Characteristics'!$C:$C,0)))</f>
        <v>% reduction in energy use</v>
      </c>
      <c r="P1434" s="3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4" t="str">
        <f>IF(ISBLANK(INDEX('Policy Characteristics'!K:K,MATCH($C1434,'Policy Characteristics'!$C:$C,0))),"",INDEX('Policy Characteristics'!K:K,MATCH($C1434,'Policy Characteristics'!$C:$C,0)))</f>
        <v>industry-ag-main.html#eff-stds</v>
      </c>
      <c r="R1434" s="354" t="str">
        <f>IF(ISBLANK(INDEX('Policy Characteristics'!L:L,MATCH($C1434,'Policy Characteristics'!$C:$C,0))),"",INDEX('Policy Characteristics'!L:L,MATCH($C1434,'Policy Characteristics'!$C:$C,0)))</f>
        <v>industry-energy-efficiency-standards.html</v>
      </c>
    </row>
    <row r="1435" spans="1:18" s="354" customFormat="1" ht="20" customHeight="1">
      <c r="A1435" s="354" t="str">
        <f>IF(ISBLANK(INDEX('Policy Characteristics'!A:A,MATCH($C1435,'Policy Characteristics'!$C:$C,0))),"",INDEX('Policy Characteristics'!A:A,MATCH($C1435,'Policy Characteristics'!$C:$C,0)))</f>
        <v>Industry</v>
      </c>
      <c r="B1435" s="366" t="str">
        <f>IF(ISBLANK(INDEX('Policy Characteristics'!B:B,MATCH($C1435,'Policy Characteristics'!$C:$C,0))),"",INDEX('Policy Characteristics'!B:B,MATCH($C1435,'Policy Characteristics'!$C:$C,0)))</f>
        <v>Industry Energy Efficiency Standards</v>
      </c>
      <c r="C1435" s="354" t="str">
        <f t="shared" si="51"/>
        <v>Percentage Improvement in Eqpt Efficiency Standards above BAU</v>
      </c>
      <c r="D1435" s="348" t="s">
        <v>802</v>
      </c>
      <c r="E1435" s="253" t="s">
        <v>863</v>
      </c>
      <c r="F1435" t="s">
        <v>803</v>
      </c>
      <c r="G1435" s="253" t="s">
        <v>864</v>
      </c>
      <c r="H1435" s="18">
        <v>1053</v>
      </c>
      <c r="I1435" s="367" t="s">
        <v>680</v>
      </c>
      <c r="J1435" s="368" t="str">
        <f>IF(ISBLANK(INDEX('Policy Characteristics'!D:D,MATCH($C1435,'Policy Characteristics'!$C:$C,0))),"",INDEX('Policy Characteristics'!D:D,MATCH($C1435,'Policy Characteristics'!$C:$C,0)))</f>
        <v>Industry Energy Efficiency Standards</v>
      </c>
      <c r="K1435" s="354"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4" t="str">
        <f>IF(ISBLANK(INDEX('Policy Characteristics'!I:I,MATCH($C1435,'Policy Characteristics'!$C:$C,0))),"",INDEX('Policy Characteristics'!I:I,MATCH($C1435,'Policy Characteristics'!$C:$C,0)))</f>
        <v>% reduction in energy use</v>
      </c>
      <c r="P1435" s="3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4" t="str">
        <f>IF(ISBLANK(INDEX('Policy Characteristics'!K:K,MATCH($C1435,'Policy Characteristics'!$C:$C,0))),"",INDEX('Policy Characteristics'!K:K,MATCH($C1435,'Policy Characteristics'!$C:$C,0)))</f>
        <v>industry-ag-main.html#eff-stds</v>
      </c>
      <c r="R1435" s="354" t="str">
        <f>IF(ISBLANK(INDEX('Policy Characteristics'!L:L,MATCH($C1435,'Policy Characteristics'!$C:$C,0))),"",INDEX('Policy Characteristics'!L:L,MATCH($C1435,'Policy Characteristics'!$C:$C,0)))</f>
        <v>industry-energy-efficiency-standards.html</v>
      </c>
    </row>
    <row r="1436" spans="1:18" s="354" customFormat="1" ht="20" customHeight="1">
      <c r="A1436" s="354" t="str">
        <f>IF(ISBLANK(INDEX('Policy Characteristics'!A:A,MATCH($C1436,'Policy Characteristics'!$C:$C,0))),"",INDEX('Policy Characteristics'!A:A,MATCH($C1436,'Policy Characteristics'!$C:$C,0)))</f>
        <v>Industry</v>
      </c>
      <c r="B1436" s="366" t="str">
        <f>IF(ISBLANK(INDEX('Policy Characteristics'!B:B,MATCH($C1436,'Policy Characteristics'!$C:$C,0))),"",INDEX('Policy Characteristics'!B:B,MATCH($C1436,'Policy Characteristics'!$C:$C,0)))</f>
        <v>Industry Energy Efficiency Standards</v>
      </c>
      <c r="C1436" s="354" t="str">
        <f t="shared" si="51"/>
        <v>Percentage Improvement in Eqpt Efficiency Standards above BAU</v>
      </c>
      <c r="D1436" s="348" t="s">
        <v>802</v>
      </c>
      <c r="E1436" s="253" t="s">
        <v>865</v>
      </c>
      <c r="F1436" t="s">
        <v>803</v>
      </c>
      <c r="G1436" s="253" t="s">
        <v>866</v>
      </c>
      <c r="H1436" s="18">
        <v>1054</v>
      </c>
      <c r="I1436" s="367" t="s">
        <v>680</v>
      </c>
      <c r="J1436" s="368" t="str">
        <f>IF(ISBLANK(INDEX('Policy Characteristics'!D:D,MATCH($C1436,'Policy Characteristics'!$C:$C,0))),"",INDEX('Policy Characteristics'!D:D,MATCH($C1436,'Policy Characteristics'!$C:$C,0)))</f>
        <v>Industry Energy Efficiency Standards</v>
      </c>
      <c r="K1436" s="354"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4" t="str">
        <f>IF(ISBLANK(INDEX('Policy Characteristics'!I:I,MATCH($C1436,'Policy Characteristics'!$C:$C,0))),"",INDEX('Policy Characteristics'!I:I,MATCH($C1436,'Policy Characteristics'!$C:$C,0)))</f>
        <v>% reduction in energy use</v>
      </c>
      <c r="P1436" s="3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4" t="str">
        <f>IF(ISBLANK(INDEX('Policy Characteristics'!K:K,MATCH($C1436,'Policy Characteristics'!$C:$C,0))),"",INDEX('Policy Characteristics'!K:K,MATCH($C1436,'Policy Characteristics'!$C:$C,0)))</f>
        <v>industry-ag-main.html#eff-stds</v>
      </c>
      <c r="R1436" s="354" t="str">
        <f>IF(ISBLANK(INDEX('Policy Characteristics'!L:L,MATCH($C1436,'Policy Characteristics'!$C:$C,0))),"",INDEX('Policy Characteristics'!L:L,MATCH($C1436,'Policy Characteristics'!$C:$C,0)))</f>
        <v>industry-energy-efficiency-standards.html</v>
      </c>
    </row>
    <row r="1437" spans="1:18" s="354" customFormat="1" ht="20" customHeight="1">
      <c r="A1437" s="354" t="str">
        <f>IF(ISBLANK(INDEX('Policy Characteristics'!A:A,MATCH($C1437,'Policy Characteristics'!$C:$C,0))),"",INDEX('Policy Characteristics'!A:A,MATCH($C1437,'Policy Characteristics'!$C:$C,0)))</f>
        <v>Industry</v>
      </c>
      <c r="B1437" s="366" t="str">
        <f>IF(ISBLANK(INDEX('Policy Characteristics'!B:B,MATCH($C1437,'Policy Characteristics'!$C:$C,0))),"",INDEX('Policy Characteristics'!B:B,MATCH($C1437,'Policy Characteristics'!$C:$C,0)))</f>
        <v>Industry Energy Efficiency Standards</v>
      </c>
      <c r="C1437" s="354" t="str">
        <f t="shared" si="51"/>
        <v>Percentage Improvement in Eqpt Efficiency Standards above BAU</v>
      </c>
      <c r="D1437" s="348" t="s">
        <v>802</v>
      </c>
      <c r="E1437" s="253" t="s">
        <v>867</v>
      </c>
      <c r="F1437" t="s">
        <v>803</v>
      </c>
      <c r="G1437" s="253" t="s">
        <v>868</v>
      </c>
      <c r="H1437" s="18">
        <v>1055</v>
      </c>
      <c r="I1437" s="367" t="s">
        <v>670</v>
      </c>
      <c r="J1437" s="368" t="str">
        <f>IF(ISBLANK(INDEX('Policy Characteristics'!D:D,MATCH($C1437,'Policy Characteristics'!$C:$C,0))),"",INDEX('Policy Characteristics'!D:D,MATCH($C1437,'Policy Characteristics'!$C:$C,0)))</f>
        <v>Industry Energy Efficiency Standards</v>
      </c>
      <c r="K1437" s="354"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4" t="str">
        <f>IF(ISBLANK(INDEX('Policy Characteristics'!I:I,MATCH($C1437,'Policy Characteristics'!$C:$C,0))),"",INDEX('Policy Characteristics'!I:I,MATCH($C1437,'Policy Characteristics'!$C:$C,0)))</f>
        <v>% reduction in energy use</v>
      </c>
      <c r="P1437" s="3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4" t="str">
        <f>IF(ISBLANK(INDEX('Policy Characteristics'!K:K,MATCH($C1437,'Policy Characteristics'!$C:$C,0))),"",INDEX('Policy Characteristics'!K:K,MATCH($C1437,'Policy Characteristics'!$C:$C,0)))</f>
        <v>industry-ag-main.html#eff-stds</v>
      </c>
      <c r="R1437" s="354" t="str">
        <f>IF(ISBLANK(INDEX('Policy Characteristics'!L:L,MATCH($C1437,'Policy Characteristics'!$C:$C,0))),"",INDEX('Policy Characteristics'!L:L,MATCH($C1437,'Policy Characteristics'!$C:$C,0)))</f>
        <v>industry-energy-efficiency-standards.html</v>
      </c>
    </row>
    <row r="1438" spans="1:18" s="354" customFormat="1" ht="20" customHeight="1">
      <c r="A1438" s="354" t="str">
        <f>IF(ISBLANK(INDEX('Policy Characteristics'!A:A,MATCH($C1438,'Policy Characteristics'!$C:$C,0))),"",INDEX('Policy Characteristics'!A:A,MATCH($C1438,'Policy Characteristics'!$C:$C,0)))</f>
        <v>Industry</v>
      </c>
      <c r="B1438" s="366" t="str">
        <f>IF(ISBLANK(INDEX('Policy Characteristics'!B:B,MATCH($C1438,'Policy Characteristics'!$C:$C,0))),"",INDEX('Policy Characteristics'!B:B,MATCH($C1438,'Policy Characteristics'!$C:$C,0)))</f>
        <v>Industry Energy Efficiency Standards</v>
      </c>
      <c r="C1438" s="354" t="str">
        <f t="shared" si="51"/>
        <v>Percentage Improvement in Eqpt Efficiency Standards above BAU</v>
      </c>
      <c r="D1438" s="348" t="s">
        <v>802</v>
      </c>
      <c r="E1438" s="253" t="s">
        <v>869</v>
      </c>
      <c r="F1438" t="s">
        <v>803</v>
      </c>
      <c r="G1438" s="253" t="s">
        <v>870</v>
      </c>
      <c r="H1438" s="18">
        <v>1056</v>
      </c>
      <c r="I1438" s="367" t="s">
        <v>670</v>
      </c>
      <c r="J1438" s="368" t="str">
        <f>IF(ISBLANK(INDEX('Policy Characteristics'!D:D,MATCH($C1438,'Policy Characteristics'!$C:$C,0))),"",INDEX('Policy Characteristics'!D:D,MATCH($C1438,'Policy Characteristics'!$C:$C,0)))</f>
        <v>Industry Energy Efficiency Standards</v>
      </c>
      <c r="K1438" s="354"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4" t="str">
        <f>IF(ISBLANK(INDEX('Policy Characteristics'!I:I,MATCH($C1438,'Policy Characteristics'!$C:$C,0))),"",INDEX('Policy Characteristics'!I:I,MATCH($C1438,'Policy Characteristics'!$C:$C,0)))</f>
        <v>% reduction in energy use</v>
      </c>
      <c r="P1438" s="3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4" t="str">
        <f>IF(ISBLANK(INDEX('Policy Characteristics'!K:K,MATCH($C1438,'Policy Characteristics'!$C:$C,0))),"",INDEX('Policy Characteristics'!K:K,MATCH($C1438,'Policy Characteristics'!$C:$C,0)))</f>
        <v>industry-ag-main.html#eff-stds</v>
      </c>
      <c r="R1438" s="354" t="str">
        <f>IF(ISBLANK(INDEX('Policy Characteristics'!L:L,MATCH($C1438,'Policy Characteristics'!$C:$C,0))),"",INDEX('Policy Characteristics'!L:L,MATCH($C1438,'Policy Characteristics'!$C:$C,0)))</f>
        <v>industry-energy-efficiency-standards.html</v>
      </c>
    </row>
    <row r="1439" spans="1:18" s="354" customFormat="1" ht="20" customHeight="1">
      <c r="A1439" s="354" t="str">
        <f>IF(ISBLANK(INDEX('Policy Characteristics'!A:A,MATCH($C1439,'Policy Characteristics'!$C:$C,0))),"",INDEX('Policy Characteristics'!A:A,MATCH($C1439,'Policy Characteristics'!$C:$C,0)))</f>
        <v>Industry</v>
      </c>
      <c r="B1439" s="366" t="str">
        <f>IF(ISBLANK(INDEX('Policy Characteristics'!B:B,MATCH($C1439,'Policy Characteristics'!$C:$C,0))),"",INDEX('Policy Characteristics'!B:B,MATCH($C1439,'Policy Characteristics'!$C:$C,0)))</f>
        <v>Industry Energy Efficiency Standards</v>
      </c>
      <c r="C1439" s="354" t="str">
        <f t="shared" si="51"/>
        <v>Percentage Improvement in Eqpt Efficiency Standards above BAU</v>
      </c>
      <c r="D1439" s="348" t="s">
        <v>802</v>
      </c>
      <c r="E1439" s="253" t="s">
        <v>871</v>
      </c>
      <c r="F1439" t="s">
        <v>803</v>
      </c>
      <c r="G1439" s="253" t="s">
        <v>872</v>
      </c>
      <c r="H1439" s="18">
        <v>1057</v>
      </c>
      <c r="I1439" s="367" t="s">
        <v>680</v>
      </c>
      <c r="J1439" s="368" t="str">
        <f>IF(ISBLANK(INDEX('Policy Characteristics'!D:D,MATCH($C1439,'Policy Characteristics'!$C:$C,0))),"",INDEX('Policy Characteristics'!D:D,MATCH($C1439,'Policy Characteristics'!$C:$C,0)))</f>
        <v>Industry Energy Efficiency Standards</v>
      </c>
      <c r="K1439" s="354"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4" t="str">
        <f>IF(ISBLANK(INDEX('Policy Characteristics'!I:I,MATCH($C1439,'Policy Characteristics'!$C:$C,0))),"",INDEX('Policy Characteristics'!I:I,MATCH($C1439,'Policy Characteristics'!$C:$C,0)))</f>
        <v>% reduction in energy use</v>
      </c>
      <c r="P1439" s="3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4" t="str">
        <f>IF(ISBLANK(INDEX('Policy Characteristics'!K:K,MATCH($C1439,'Policy Characteristics'!$C:$C,0))),"",INDEX('Policy Characteristics'!K:K,MATCH($C1439,'Policy Characteristics'!$C:$C,0)))</f>
        <v>industry-ag-main.html#eff-stds</v>
      </c>
      <c r="R1439" s="354" t="str">
        <f>IF(ISBLANK(INDEX('Policy Characteristics'!L:L,MATCH($C1439,'Policy Characteristics'!$C:$C,0))),"",INDEX('Policy Characteristics'!L:L,MATCH($C1439,'Policy Characteristics'!$C:$C,0)))</f>
        <v>industry-energy-efficiency-standards.html</v>
      </c>
    </row>
    <row r="1440" spans="1:18" s="354" customFormat="1" ht="20" customHeight="1">
      <c r="A1440" s="354" t="str">
        <f>IF(ISBLANK(INDEX('Policy Characteristics'!A:A,MATCH($C1440,'Policy Characteristics'!$C:$C,0))),"",INDEX('Policy Characteristics'!A:A,MATCH($C1440,'Policy Characteristics'!$C:$C,0)))</f>
        <v>Industry</v>
      </c>
      <c r="B1440" s="366" t="str">
        <f>IF(ISBLANK(INDEX('Policy Characteristics'!B:B,MATCH($C1440,'Policy Characteristics'!$C:$C,0))),"",INDEX('Policy Characteristics'!B:B,MATCH($C1440,'Policy Characteristics'!$C:$C,0)))</f>
        <v>Industry Energy Efficiency Standards</v>
      </c>
      <c r="C1440" s="354" t="str">
        <f t="shared" si="51"/>
        <v>Percentage Improvement in Eqpt Efficiency Standards above BAU</v>
      </c>
      <c r="D1440" s="348" t="s">
        <v>804</v>
      </c>
      <c r="E1440" s="253" t="s">
        <v>853</v>
      </c>
      <c r="F1440" t="s">
        <v>805</v>
      </c>
      <c r="G1440" s="253" t="s">
        <v>854</v>
      </c>
      <c r="H1440" s="18">
        <v>1058</v>
      </c>
      <c r="I1440" s="367" t="s">
        <v>670</v>
      </c>
      <c r="J1440" s="368" t="str">
        <f>IF(ISBLANK(INDEX('Policy Characteristics'!D:D,MATCH($C1440,'Policy Characteristics'!$C:$C,0))),"",INDEX('Policy Characteristics'!D:D,MATCH($C1440,'Policy Characteristics'!$C:$C,0)))</f>
        <v>Industry Energy Efficiency Standards</v>
      </c>
      <c r="K1440" s="354"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4" t="str">
        <f>IF(ISBLANK(INDEX('Policy Characteristics'!I:I,MATCH($C1440,'Policy Characteristics'!$C:$C,0))),"",INDEX('Policy Characteristics'!I:I,MATCH($C1440,'Policy Characteristics'!$C:$C,0)))</f>
        <v>% reduction in energy use</v>
      </c>
      <c r="P1440" s="3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4" t="str">
        <f>IF(ISBLANK(INDEX('Policy Characteristics'!K:K,MATCH($C1440,'Policy Characteristics'!$C:$C,0))),"",INDEX('Policy Characteristics'!K:K,MATCH($C1440,'Policy Characteristics'!$C:$C,0)))</f>
        <v>industry-ag-main.html#eff-stds</v>
      </c>
      <c r="R1440" s="354" t="str">
        <f>IF(ISBLANK(INDEX('Policy Characteristics'!L:L,MATCH($C1440,'Policy Characteristics'!$C:$C,0))),"",INDEX('Policy Characteristics'!L:L,MATCH($C1440,'Policy Characteristics'!$C:$C,0)))</f>
        <v>industry-energy-efficiency-standards.html</v>
      </c>
    </row>
    <row r="1441" spans="1:18" s="354" customFormat="1" ht="20" customHeight="1">
      <c r="A1441" s="354" t="str">
        <f>IF(ISBLANK(INDEX('Policy Characteristics'!A:A,MATCH($C1441,'Policy Characteristics'!$C:$C,0))),"",INDEX('Policy Characteristics'!A:A,MATCH($C1441,'Policy Characteristics'!$C:$C,0)))</f>
        <v>Industry</v>
      </c>
      <c r="B1441" s="366" t="str">
        <f>IF(ISBLANK(INDEX('Policy Characteristics'!B:B,MATCH($C1441,'Policy Characteristics'!$C:$C,0))),"",INDEX('Policy Characteristics'!B:B,MATCH($C1441,'Policy Characteristics'!$C:$C,0)))</f>
        <v>Industry Energy Efficiency Standards</v>
      </c>
      <c r="C1441" s="354" t="str">
        <f t="shared" si="51"/>
        <v>Percentage Improvement in Eqpt Efficiency Standards above BAU</v>
      </c>
      <c r="D1441" s="348" t="s">
        <v>804</v>
      </c>
      <c r="E1441" s="253" t="s">
        <v>855</v>
      </c>
      <c r="F1441" t="s">
        <v>805</v>
      </c>
      <c r="G1441" s="253" t="s">
        <v>856</v>
      </c>
      <c r="H1441" s="18">
        <v>1059</v>
      </c>
      <c r="I1441" s="367" t="s">
        <v>670</v>
      </c>
      <c r="J1441" s="368" t="str">
        <f>IF(ISBLANK(INDEX('Policy Characteristics'!D:D,MATCH($C1441,'Policy Characteristics'!$C:$C,0))),"",INDEX('Policy Characteristics'!D:D,MATCH($C1441,'Policy Characteristics'!$C:$C,0)))</f>
        <v>Industry Energy Efficiency Standards</v>
      </c>
      <c r="K1441" s="354"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4" t="str">
        <f>IF(ISBLANK(INDEX('Policy Characteristics'!I:I,MATCH($C1441,'Policy Characteristics'!$C:$C,0))),"",INDEX('Policy Characteristics'!I:I,MATCH($C1441,'Policy Characteristics'!$C:$C,0)))</f>
        <v>% reduction in energy use</v>
      </c>
      <c r="P1441" s="3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4" t="str">
        <f>IF(ISBLANK(INDEX('Policy Characteristics'!K:K,MATCH($C1441,'Policy Characteristics'!$C:$C,0))),"",INDEX('Policy Characteristics'!K:K,MATCH($C1441,'Policy Characteristics'!$C:$C,0)))</f>
        <v>industry-ag-main.html#eff-stds</v>
      </c>
      <c r="R1441" s="354" t="str">
        <f>IF(ISBLANK(INDEX('Policy Characteristics'!L:L,MATCH($C1441,'Policy Characteristics'!$C:$C,0))),"",INDEX('Policy Characteristics'!L:L,MATCH($C1441,'Policy Characteristics'!$C:$C,0)))</f>
        <v>industry-energy-efficiency-standards.html</v>
      </c>
    </row>
    <row r="1442" spans="1:18" s="354" customFormat="1" ht="20" customHeight="1">
      <c r="A1442" s="354" t="str">
        <f>IF(ISBLANK(INDEX('Policy Characteristics'!A:A,MATCH($C1442,'Policy Characteristics'!$C:$C,0))),"",INDEX('Policy Characteristics'!A:A,MATCH($C1442,'Policy Characteristics'!$C:$C,0)))</f>
        <v>Industry</v>
      </c>
      <c r="B1442" s="366" t="str">
        <f>IF(ISBLANK(INDEX('Policy Characteristics'!B:B,MATCH($C1442,'Policy Characteristics'!$C:$C,0))),"",INDEX('Policy Characteristics'!B:B,MATCH($C1442,'Policy Characteristics'!$C:$C,0)))</f>
        <v>Industry Energy Efficiency Standards</v>
      </c>
      <c r="C1442" s="354" t="str">
        <f t="shared" si="51"/>
        <v>Percentage Improvement in Eqpt Efficiency Standards above BAU</v>
      </c>
      <c r="D1442" s="348" t="s">
        <v>804</v>
      </c>
      <c r="E1442" s="253" t="s">
        <v>857</v>
      </c>
      <c r="F1442" t="s">
        <v>805</v>
      </c>
      <c r="G1442" s="253" t="s">
        <v>858</v>
      </c>
      <c r="H1442" s="18">
        <v>1060</v>
      </c>
      <c r="I1442" s="367" t="s">
        <v>670</v>
      </c>
      <c r="J1442" s="368" t="str">
        <f>IF(ISBLANK(INDEX('Policy Characteristics'!D:D,MATCH($C1442,'Policy Characteristics'!$C:$C,0))),"",INDEX('Policy Characteristics'!D:D,MATCH($C1442,'Policy Characteristics'!$C:$C,0)))</f>
        <v>Industry Energy Efficiency Standards</v>
      </c>
      <c r="K1442" s="354"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4" t="str">
        <f>IF(ISBLANK(INDEX('Policy Characteristics'!I:I,MATCH($C1442,'Policy Characteristics'!$C:$C,0))),"",INDEX('Policy Characteristics'!I:I,MATCH($C1442,'Policy Characteristics'!$C:$C,0)))</f>
        <v>% reduction in energy use</v>
      </c>
      <c r="P1442" s="3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4" t="str">
        <f>IF(ISBLANK(INDEX('Policy Characteristics'!K:K,MATCH($C1442,'Policy Characteristics'!$C:$C,0))),"",INDEX('Policy Characteristics'!K:K,MATCH($C1442,'Policy Characteristics'!$C:$C,0)))</f>
        <v>industry-ag-main.html#eff-stds</v>
      </c>
      <c r="R1442" s="354" t="str">
        <f>IF(ISBLANK(INDEX('Policy Characteristics'!L:L,MATCH($C1442,'Policy Characteristics'!$C:$C,0))),"",INDEX('Policy Characteristics'!L:L,MATCH($C1442,'Policy Characteristics'!$C:$C,0)))</f>
        <v>industry-energy-efficiency-standards.html</v>
      </c>
    </row>
    <row r="1443" spans="1:18" s="354" customFormat="1" ht="20" customHeight="1">
      <c r="A1443" s="354" t="str">
        <f>IF(ISBLANK(INDEX('Policy Characteristics'!A:A,MATCH($C1443,'Policy Characteristics'!$C:$C,0))),"",INDEX('Policy Characteristics'!A:A,MATCH($C1443,'Policy Characteristics'!$C:$C,0)))</f>
        <v>Industry</v>
      </c>
      <c r="B1443" s="366" t="str">
        <f>IF(ISBLANK(INDEX('Policy Characteristics'!B:B,MATCH($C1443,'Policy Characteristics'!$C:$C,0))),"",INDEX('Policy Characteristics'!B:B,MATCH($C1443,'Policy Characteristics'!$C:$C,0)))</f>
        <v>Industry Energy Efficiency Standards</v>
      </c>
      <c r="C1443" s="354" t="str">
        <f t="shared" si="51"/>
        <v>Percentage Improvement in Eqpt Efficiency Standards above BAU</v>
      </c>
      <c r="D1443" s="348" t="s">
        <v>804</v>
      </c>
      <c r="E1443" s="253" t="s">
        <v>859</v>
      </c>
      <c r="F1443" t="s">
        <v>805</v>
      </c>
      <c r="G1443" s="253" t="s">
        <v>860</v>
      </c>
      <c r="H1443" s="18">
        <v>1061</v>
      </c>
      <c r="I1443" s="367" t="s">
        <v>680</v>
      </c>
      <c r="J1443" s="368" t="str">
        <f>IF(ISBLANK(INDEX('Policy Characteristics'!D:D,MATCH($C1443,'Policy Characteristics'!$C:$C,0))),"",INDEX('Policy Characteristics'!D:D,MATCH($C1443,'Policy Characteristics'!$C:$C,0)))</f>
        <v>Industry Energy Efficiency Standards</v>
      </c>
      <c r="K1443" s="354"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4" t="str">
        <f>IF(ISBLANK(INDEX('Policy Characteristics'!I:I,MATCH($C1443,'Policy Characteristics'!$C:$C,0))),"",INDEX('Policy Characteristics'!I:I,MATCH($C1443,'Policy Characteristics'!$C:$C,0)))</f>
        <v>% reduction in energy use</v>
      </c>
      <c r="P1443" s="3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4" t="str">
        <f>IF(ISBLANK(INDEX('Policy Characteristics'!K:K,MATCH($C1443,'Policy Characteristics'!$C:$C,0))),"",INDEX('Policy Characteristics'!K:K,MATCH($C1443,'Policy Characteristics'!$C:$C,0)))</f>
        <v>industry-ag-main.html#eff-stds</v>
      </c>
      <c r="R1443" s="354" t="str">
        <f>IF(ISBLANK(INDEX('Policy Characteristics'!L:L,MATCH($C1443,'Policy Characteristics'!$C:$C,0))),"",INDEX('Policy Characteristics'!L:L,MATCH($C1443,'Policy Characteristics'!$C:$C,0)))</f>
        <v>industry-energy-efficiency-standards.html</v>
      </c>
    </row>
    <row r="1444" spans="1:18" s="354" customFormat="1" ht="20" customHeight="1">
      <c r="A1444" s="354" t="str">
        <f>IF(ISBLANK(INDEX('Policy Characteristics'!A:A,MATCH($C1444,'Policy Characteristics'!$C:$C,0))),"",INDEX('Policy Characteristics'!A:A,MATCH($C1444,'Policy Characteristics'!$C:$C,0)))</f>
        <v>Industry</v>
      </c>
      <c r="B1444" s="366" t="str">
        <f>IF(ISBLANK(INDEX('Policy Characteristics'!B:B,MATCH($C1444,'Policy Characteristics'!$C:$C,0))),"",INDEX('Policy Characteristics'!B:B,MATCH($C1444,'Policy Characteristics'!$C:$C,0)))</f>
        <v>Industry Energy Efficiency Standards</v>
      </c>
      <c r="C1444" s="354" t="str">
        <f t="shared" si="51"/>
        <v>Percentage Improvement in Eqpt Efficiency Standards above BAU</v>
      </c>
      <c r="D1444" s="348" t="s">
        <v>804</v>
      </c>
      <c r="E1444" s="253" t="s">
        <v>861</v>
      </c>
      <c r="F1444" t="s">
        <v>805</v>
      </c>
      <c r="G1444" s="253" t="s">
        <v>862</v>
      </c>
      <c r="H1444" s="18">
        <v>1062</v>
      </c>
      <c r="I1444" s="367" t="s">
        <v>670</v>
      </c>
      <c r="J1444" s="368" t="str">
        <f>IF(ISBLANK(INDEX('Policy Characteristics'!D:D,MATCH($C1444,'Policy Characteristics'!$C:$C,0))),"",INDEX('Policy Characteristics'!D:D,MATCH($C1444,'Policy Characteristics'!$C:$C,0)))</f>
        <v>Industry Energy Efficiency Standards</v>
      </c>
      <c r="K1444" s="354"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4" t="str">
        <f>IF(ISBLANK(INDEX('Policy Characteristics'!I:I,MATCH($C1444,'Policy Characteristics'!$C:$C,0))),"",INDEX('Policy Characteristics'!I:I,MATCH($C1444,'Policy Characteristics'!$C:$C,0)))</f>
        <v>% reduction in energy use</v>
      </c>
      <c r="P1444" s="3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4" t="str">
        <f>IF(ISBLANK(INDEX('Policy Characteristics'!K:K,MATCH($C1444,'Policy Characteristics'!$C:$C,0))),"",INDEX('Policy Characteristics'!K:K,MATCH($C1444,'Policy Characteristics'!$C:$C,0)))</f>
        <v>industry-ag-main.html#eff-stds</v>
      </c>
      <c r="R1444" s="354" t="str">
        <f>IF(ISBLANK(INDEX('Policy Characteristics'!L:L,MATCH($C1444,'Policy Characteristics'!$C:$C,0))),"",INDEX('Policy Characteristics'!L:L,MATCH($C1444,'Policy Characteristics'!$C:$C,0)))</f>
        <v>industry-energy-efficiency-standards.html</v>
      </c>
    </row>
    <row r="1445" spans="1:18" s="354" customFormat="1" ht="20" customHeight="1">
      <c r="A1445" s="354" t="str">
        <f>IF(ISBLANK(INDEX('Policy Characteristics'!A:A,MATCH($C1445,'Policy Characteristics'!$C:$C,0))),"",INDEX('Policy Characteristics'!A:A,MATCH($C1445,'Policy Characteristics'!$C:$C,0)))</f>
        <v>Industry</v>
      </c>
      <c r="B1445" s="366" t="str">
        <f>IF(ISBLANK(INDEX('Policy Characteristics'!B:B,MATCH($C1445,'Policy Characteristics'!$C:$C,0))),"",INDEX('Policy Characteristics'!B:B,MATCH($C1445,'Policy Characteristics'!$C:$C,0)))</f>
        <v>Industry Energy Efficiency Standards</v>
      </c>
      <c r="C1445" s="354" t="str">
        <f t="shared" si="51"/>
        <v>Percentage Improvement in Eqpt Efficiency Standards above BAU</v>
      </c>
      <c r="D1445" s="348" t="s">
        <v>804</v>
      </c>
      <c r="E1445" s="253" t="s">
        <v>863</v>
      </c>
      <c r="F1445" t="s">
        <v>805</v>
      </c>
      <c r="G1445" s="253" t="s">
        <v>864</v>
      </c>
      <c r="H1445" s="18">
        <v>1063</v>
      </c>
      <c r="I1445" s="367" t="s">
        <v>680</v>
      </c>
      <c r="J1445" s="368" t="str">
        <f>IF(ISBLANK(INDEX('Policy Characteristics'!D:D,MATCH($C1445,'Policy Characteristics'!$C:$C,0))),"",INDEX('Policy Characteristics'!D:D,MATCH($C1445,'Policy Characteristics'!$C:$C,0)))</f>
        <v>Industry Energy Efficiency Standards</v>
      </c>
      <c r="K1445" s="354"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4" t="str">
        <f>IF(ISBLANK(INDEX('Policy Characteristics'!I:I,MATCH($C1445,'Policy Characteristics'!$C:$C,0))),"",INDEX('Policy Characteristics'!I:I,MATCH($C1445,'Policy Characteristics'!$C:$C,0)))</f>
        <v>% reduction in energy use</v>
      </c>
      <c r="P1445" s="3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4" t="str">
        <f>IF(ISBLANK(INDEX('Policy Characteristics'!K:K,MATCH($C1445,'Policy Characteristics'!$C:$C,0))),"",INDEX('Policy Characteristics'!K:K,MATCH($C1445,'Policy Characteristics'!$C:$C,0)))</f>
        <v>industry-ag-main.html#eff-stds</v>
      </c>
      <c r="R1445" s="354" t="str">
        <f>IF(ISBLANK(INDEX('Policy Characteristics'!L:L,MATCH($C1445,'Policy Characteristics'!$C:$C,0))),"",INDEX('Policy Characteristics'!L:L,MATCH($C1445,'Policy Characteristics'!$C:$C,0)))</f>
        <v>industry-energy-efficiency-standards.html</v>
      </c>
    </row>
    <row r="1446" spans="1:18" s="354" customFormat="1" ht="20" customHeight="1">
      <c r="A1446" s="354" t="str">
        <f>IF(ISBLANK(INDEX('Policy Characteristics'!A:A,MATCH($C1446,'Policy Characteristics'!$C:$C,0))),"",INDEX('Policy Characteristics'!A:A,MATCH($C1446,'Policy Characteristics'!$C:$C,0)))</f>
        <v>Industry</v>
      </c>
      <c r="B1446" s="366" t="str">
        <f>IF(ISBLANK(INDEX('Policy Characteristics'!B:B,MATCH($C1446,'Policy Characteristics'!$C:$C,0))),"",INDEX('Policy Characteristics'!B:B,MATCH($C1446,'Policy Characteristics'!$C:$C,0)))</f>
        <v>Industry Energy Efficiency Standards</v>
      </c>
      <c r="C1446" s="354" t="str">
        <f t="shared" si="51"/>
        <v>Percentage Improvement in Eqpt Efficiency Standards above BAU</v>
      </c>
      <c r="D1446" s="348" t="s">
        <v>804</v>
      </c>
      <c r="E1446" s="253" t="s">
        <v>865</v>
      </c>
      <c r="F1446" t="s">
        <v>805</v>
      </c>
      <c r="G1446" s="253" t="s">
        <v>866</v>
      </c>
      <c r="H1446" s="18">
        <v>1064</v>
      </c>
      <c r="I1446" s="367" t="s">
        <v>680</v>
      </c>
      <c r="J1446" s="368" t="str">
        <f>IF(ISBLANK(INDEX('Policy Characteristics'!D:D,MATCH($C1446,'Policy Characteristics'!$C:$C,0))),"",INDEX('Policy Characteristics'!D:D,MATCH($C1446,'Policy Characteristics'!$C:$C,0)))</f>
        <v>Industry Energy Efficiency Standards</v>
      </c>
      <c r="K1446" s="354"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4" t="str">
        <f>IF(ISBLANK(INDEX('Policy Characteristics'!I:I,MATCH($C1446,'Policy Characteristics'!$C:$C,0))),"",INDEX('Policy Characteristics'!I:I,MATCH($C1446,'Policy Characteristics'!$C:$C,0)))</f>
        <v>% reduction in energy use</v>
      </c>
      <c r="P1446" s="3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4" t="str">
        <f>IF(ISBLANK(INDEX('Policy Characteristics'!K:K,MATCH($C1446,'Policy Characteristics'!$C:$C,0))),"",INDEX('Policy Characteristics'!K:K,MATCH($C1446,'Policy Characteristics'!$C:$C,0)))</f>
        <v>industry-ag-main.html#eff-stds</v>
      </c>
      <c r="R1446" s="354" t="str">
        <f>IF(ISBLANK(INDEX('Policy Characteristics'!L:L,MATCH($C1446,'Policy Characteristics'!$C:$C,0))),"",INDEX('Policy Characteristics'!L:L,MATCH($C1446,'Policy Characteristics'!$C:$C,0)))</f>
        <v>industry-energy-efficiency-standards.html</v>
      </c>
    </row>
    <row r="1447" spans="1:18" s="354" customFormat="1" ht="20" customHeight="1">
      <c r="A1447" s="354" t="str">
        <f>IF(ISBLANK(INDEX('Policy Characteristics'!A:A,MATCH($C1447,'Policy Characteristics'!$C:$C,0))),"",INDEX('Policy Characteristics'!A:A,MATCH($C1447,'Policy Characteristics'!$C:$C,0)))</f>
        <v>Industry</v>
      </c>
      <c r="B1447" s="366" t="str">
        <f>IF(ISBLANK(INDEX('Policy Characteristics'!B:B,MATCH($C1447,'Policy Characteristics'!$C:$C,0))),"",INDEX('Policy Characteristics'!B:B,MATCH($C1447,'Policy Characteristics'!$C:$C,0)))</f>
        <v>Industry Energy Efficiency Standards</v>
      </c>
      <c r="C1447" s="354" t="str">
        <f t="shared" si="51"/>
        <v>Percentage Improvement in Eqpt Efficiency Standards above BAU</v>
      </c>
      <c r="D1447" s="348" t="s">
        <v>804</v>
      </c>
      <c r="E1447" s="253" t="s">
        <v>867</v>
      </c>
      <c r="F1447" t="s">
        <v>805</v>
      </c>
      <c r="G1447" s="253" t="s">
        <v>868</v>
      </c>
      <c r="H1447" s="18">
        <v>1065</v>
      </c>
      <c r="I1447" s="367" t="s">
        <v>680</v>
      </c>
      <c r="J1447" s="368" t="str">
        <f>IF(ISBLANK(INDEX('Policy Characteristics'!D:D,MATCH($C1447,'Policy Characteristics'!$C:$C,0))),"",INDEX('Policy Characteristics'!D:D,MATCH($C1447,'Policy Characteristics'!$C:$C,0)))</f>
        <v>Industry Energy Efficiency Standards</v>
      </c>
      <c r="K1447" s="354"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4" t="str">
        <f>IF(ISBLANK(INDEX('Policy Characteristics'!I:I,MATCH($C1447,'Policy Characteristics'!$C:$C,0))),"",INDEX('Policy Characteristics'!I:I,MATCH($C1447,'Policy Characteristics'!$C:$C,0)))</f>
        <v>% reduction in energy use</v>
      </c>
      <c r="P1447" s="3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4" t="str">
        <f>IF(ISBLANK(INDEX('Policy Characteristics'!K:K,MATCH($C1447,'Policy Characteristics'!$C:$C,0))),"",INDEX('Policy Characteristics'!K:K,MATCH($C1447,'Policy Characteristics'!$C:$C,0)))</f>
        <v>industry-ag-main.html#eff-stds</v>
      </c>
      <c r="R1447" s="354" t="str">
        <f>IF(ISBLANK(INDEX('Policy Characteristics'!L:L,MATCH($C1447,'Policy Characteristics'!$C:$C,0))),"",INDEX('Policy Characteristics'!L:L,MATCH($C1447,'Policy Characteristics'!$C:$C,0)))</f>
        <v>industry-energy-efficiency-standards.html</v>
      </c>
    </row>
    <row r="1448" spans="1:18" s="354" customFormat="1" ht="20" customHeight="1">
      <c r="A1448" s="354" t="str">
        <f>IF(ISBLANK(INDEX('Policy Characteristics'!A:A,MATCH($C1448,'Policy Characteristics'!$C:$C,0))),"",INDEX('Policy Characteristics'!A:A,MATCH($C1448,'Policy Characteristics'!$C:$C,0)))</f>
        <v>Industry</v>
      </c>
      <c r="B1448" s="366" t="str">
        <f>IF(ISBLANK(INDEX('Policy Characteristics'!B:B,MATCH($C1448,'Policy Characteristics'!$C:$C,0))),"",INDEX('Policy Characteristics'!B:B,MATCH($C1448,'Policy Characteristics'!$C:$C,0)))</f>
        <v>Industry Energy Efficiency Standards</v>
      </c>
      <c r="C1448" s="354" t="str">
        <f t="shared" si="51"/>
        <v>Percentage Improvement in Eqpt Efficiency Standards above BAU</v>
      </c>
      <c r="D1448" s="348" t="s">
        <v>804</v>
      </c>
      <c r="E1448" s="253" t="s">
        <v>869</v>
      </c>
      <c r="F1448" t="s">
        <v>805</v>
      </c>
      <c r="G1448" s="253" t="s">
        <v>870</v>
      </c>
      <c r="H1448" s="18">
        <v>1066</v>
      </c>
      <c r="I1448" s="367" t="s">
        <v>670</v>
      </c>
      <c r="J1448" s="368" t="str">
        <f>IF(ISBLANK(INDEX('Policy Characteristics'!D:D,MATCH($C1448,'Policy Characteristics'!$C:$C,0))),"",INDEX('Policy Characteristics'!D:D,MATCH($C1448,'Policy Characteristics'!$C:$C,0)))</f>
        <v>Industry Energy Efficiency Standards</v>
      </c>
      <c r="K1448" s="354"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4" t="str">
        <f>IF(ISBLANK(INDEX('Policy Characteristics'!I:I,MATCH($C1448,'Policy Characteristics'!$C:$C,0))),"",INDEX('Policy Characteristics'!I:I,MATCH($C1448,'Policy Characteristics'!$C:$C,0)))</f>
        <v>% reduction in energy use</v>
      </c>
      <c r="P1448" s="3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4" t="str">
        <f>IF(ISBLANK(INDEX('Policy Characteristics'!K:K,MATCH($C1448,'Policy Characteristics'!$C:$C,0))),"",INDEX('Policy Characteristics'!K:K,MATCH($C1448,'Policy Characteristics'!$C:$C,0)))</f>
        <v>industry-ag-main.html#eff-stds</v>
      </c>
      <c r="R1448" s="354" t="str">
        <f>IF(ISBLANK(INDEX('Policy Characteristics'!L:L,MATCH($C1448,'Policy Characteristics'!$C:$C,0))),"",INDEX('Policy Characteristics'!L:L,MATCH($C1448,'Policy Characteristics'!$C:$C,0)))</f>
        <v>industry-energy-efficiency-standards.html</v>
      </c>
    </row>
    <row r="1449" spans="1:18" s="354" customFormat="1" ht="20" customHeight="1">
      <c r="A1449" s="354" t="str">
        <f>IF(ISBLANK(INDEX('Policy Characteristics'!A:A,MATCH($C1449,'Policy Characteristics'!$C:$C,0))),"",INDEX('Policy Characteristics'!A:A,MATCH($C1449,'Policy Characteristics'!$C:$C,0)))</f>
        <v>Industry</v>
      </c>
      <c r="B1449" s="366" t="str">
        <f>IF(ISBLANK(INDEX('Policy Characteristics'!B:B,MATCH($C1449,'Policy Characteristics'!$C:$C,0))),"",INDEX('Policy Characteristics'!B:B,MATCH($C1449,'Policy Characteristics'!$C:$C,0)))</f>
        <v>Industry Energy Efficiency Standards</v>
      </c>
      <c r="C1449" s="354" t="str">
        <f t="shared" si="51"/>
        <v>Percentage Improvement in Eqpt Efficiency Standards above BAU</v>
      </c>
      <c r="D1449" s="348" t="s">
        <v>804</v>
      </c>
      <c r="E1449" s="253" t="s">
        <v>871</v>
      </c>
      <c r="F1449" t="s">
        <v>805</v>
      </c>
      <c r="G1449" s="253" t="s">
        <v>872</v>
      </c>
      <c r="H1449" s="18">
        <v>1067</v>
      </c>
      <c r="I1449" s="367" t="s">
        <v>680</v>
      </c>
      <c r="J1449" s="368" t="str">
        <f>IF(ISBLANK(INDEX('Policy Characteristics'!D:D,MATCH($C1449,'Policy Characteristics'!$C:$C,0))),"",INDEX('Policy Characteristics'!D:D,MATCH($C1449,'Policy Characteristics'!$C:$C,0)))</f>
        <v>Industry Energy Efficiency Standards</v>
      </c>
      <c r="K1449" s="354"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4" t="str">
        <f>IF(ISBLANK(INDEX('Policy Characteristics'!I:I,MATCH($C1449,'Policy Characteristics'!$C:$C,0))),"",INDEX('Policy Characteristics'!I:I,MATCH($C1449,'Policy Characteristics'!$C:$C,0)))</f>
        <v>% reduction in energy use</v>
      </c>
      <c r="P1449" s="3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4" t="str">
        <f>IF(ISBLANK(INDEX('Policy Characteristics'!K:K,MATCH($C1449,'Policy Characteristics'!$C:$C,0))),"",INDEX('Policy Characteristics'!K:K,MATCH($C1449,'Policy Characteristics'!$C:$C,0)))</f>
        <v>industry-ag-main.html#eff-stds</v>
      </c>
      <c r="R1449" s="354" t="str">
        <f>IF(ISBLANK(INDEX('Policy Characteristics'!L:L,MATCH($C1449,'Policy Characteristics'!$C:$C,0))),"",INDEX('Policy Characteristics'!L:L,MATCH($C1449,'Policy Characteristics'!$C:$C,0)))</f>
        <v>industry-energy-efficiency-standards.html</v>
      </c>
    </row>
    <row r="1450" spans="1:18" s="354" customFormat="1" ht="20" customHeight="1">
      <c r="A1450" s="354" t="str">
        <f>IF(ISBLANK(INDEX('Policy Characteristics'!A:A,MATCH($C1450,'Policy Characteristics'!$C:$C,0))),"",INDEX('Policy Characteristics'!A:A,MATCH($C1450,'Policy Characteristics'!$C:$C,0)))</f>
        <v>Industry</v>
      </c>
      <c r="B1450" s="366" t="str">
        <f>IF(ISBLANK(INDEX('Policy Characteristics'!B:B,MATCH($C1450,'Policy Characteristics'!$C:$C,0))),"",INDEX('Policy Characteristics'!B:B,MATCH($C1450,'Policy Characteristics'!$C:$C,0)))</f>
        <v>Industry Energy Efficiency Standards</v>
      </c>
      <c r="C1450" s="354" t="str">
        <f t="shared" si="51"/>
        <v>Percentage Improvement in Eqpt Efficiency Standards above BAU</v>
      </c>
      <c r="D1450" s="348" t="s">
        <v>806</v>
      </c>
      <c r="E1450" s="253" t="s">
        <v>853</v>
      </c>
      <c r="F1450" t="s">
        <v>807</v>
      </c>
      <c r="G1450" s="253" t="s">
        <v>854</v>
      </c>
      <c r="H1450" s="18">
        <v>1068</v>
      </c>
      <c r="I1450" s="367" t="s">
        <v>670</v>
      </c>
      <c r="J1450" s="368" t="str">
        <f>IF(ISBLANK(INDEX('Policy Characteristics'!D:D,MATCH($C1450,'Policy Characteristics'!$C:$C,0))),"",INDEX('Policy Characteristics'!D:D,MATCH($C1450,'Policy Characteristics'!$C:$C,0)))</f>
        <v>Industry Energy Efficiency Standards</v>
      </c>
      <c r="K1450" s="354"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4" t="str">
        <f>IF(ISBLANK(INDEX('Policy Characteristics'!I:I,MATCH($C1450,'Policy Characteristics'!$C:$C,0))),"",INDEX('Policy Characteristics'!I:I,MATCH($C1450,'Policy Characteristics'!$C:$C,0)))</f>
        <v>% reduction in energy use</v>
      </c>
      <c r="P1450" s="3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4" t="str">
        <f>IF(ISBLANK(INDEX('Policy Characteristics'!K:K,MATCH($C1450,'Policy Characteristics'!$C:$C,0))),"",INDEX('Policy Characteristics'!K:K,MATCH($C1450,'Policy Characteristics'!$C:$C,0)))</f>
        <v>industry-ag-main.html#eff-stds</v>
      </c>
      <c r="R1450" s="354" t="str">
        <f>IF(ISBLANK(INDEX('Policy Characteristics'!L:L,MATCH($C1450,'Policy Characteristics'!$C:$C,0))),"",INDEX('Policy Characteristics'!L:L,MATCH($C1450,'Policy Characteristics'!$C:$C,0)))</f>
        <v>industry-energy-efficiency-standards.html</v>
      </c>
    </row>
    <row r="1451" spans="1:18" s="354" customFormat="1" ht="20" customHeight="1">
      <c r="A1451" s="354" t="str">
        <f>IF(ISBLANK(INDEX('Policy Characteristics'!A:A,MATCH($C1451,'Policy Characteristics'!$C:$C,0))),"",INDEX('Policy Characteristics'!A:A,MATCH($C1451,'Policy Characteristics'!$C:$C,0)))</f>
        <v>Industry</v>
      </c>
      <c r="B1451" s="366" t="str">
        <f>IF(ISBLANK(INDEX('Policy Characteristics'!B:B,MATCH($C1451,'Policy Characteristics'!$C:$C,0))),"",INDEX('Policy Characteristics'!B:B,MATCH($C1451,'Policy Characteristics'!$C:$C,0)))</f>
        <v>Industry Energy Efficiency Standards</v>
      </c>
      <c r="C1451" s="354" t="str">
        <f t="shared" si="51"/>
        <v>Percentage Improvement in Eqpt Efficiency Standards above BAU</v>
      </c>
      <c r="D1451" s="348" t="s">
        <v>806</v>
      </c>
      <c r="E1451" s="253" t="s">
        <v>855</v>
      </c>
      <c r="F1451" t="s">
        <v>807</v>
      </c>
      <c r="G1451" s="253" t="s">
        <v>856</v>
      </c>
      <c r="H1451" s="18">
        <v>1069</v>
      </c>
      <c r="I1451" s="367" t="s">
        <v>680</v>
      </c>
      <c r="J1451" s="368" t="str">
        <f>IF(ISBLANK(INDEX('Policy Characteristics'!D:D,MATCH($C1451,'Policy Characteristics'!$C:$C,0))),"",INDEX('Policy Characteristics'!D:D,MATCH($C1451,'Policy Characteristics'!$C:$C,0)))</f>
        <v>Industry Energy Efficiency Standards</v>
      </c>
      <c r="K1451" s="354"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4" t="str">
        <f>IF(ISBLANK(INDEX('Policy Characteristics'!I:I,MATCH($C1451,'Policy Characteristics'!$C:$C,0))),"",INDEX('Policy Characteristics'!I:I,MATCH($C1451,'Policy Characteristics'!$C:$C,0)))</f>
        <v>% reduction in energy use</v>
      </c>
      <c r="P1451" s="3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4" t="str">
        <f>IF(ISBLANK(INDEX('Policy Characteristics'!K:K,MATCH($C1451,'Policy Characteristics'!$C:$C,0))),"",INDEX('Policy Characteristics'!K:K,MATCH($C1451,'Policy Characteristics'!$C:$C,0)))</f>
        <v>industry-ag-main.html#eff-stds</v>
      </c>
      <c r="R1451" s="354" t="str">
        <f>IF(ISBLANK(INDEX('Policy Characteristics'!L:L,MATCH($C1451,'Policy Characteristics'!$C:$C,0))),"",INDEX('Policy Characteristics'!L:L,MATCH($C1451,'Policy Characteristics'!$C:$C,0)))</f>
        <v>industry-energy-efficiency-standards.html</v>
      </c>
    </row>
    <row r="1452" spans="1:18" s="354" customFormat="1" ht="20" customHeight="1">
      <c r="A1452" s="354" t="str">
        <f>IF(ISBLANK(INDEX('Policy Characteristics'!A:A,MATCH($C1452,'Policy Characteristics'!$C:$C,0))),"",INDEX('Policy Characteristics'!A:A,MATCH($C1452,'Policy Characteristics'!$C:$C,0)))</f>
        <v>Industry</v>
      </c>
      <c r="B1452" s="366" t="str">
        <f>IF(ISBLANK(INDEX('Policy Characteristics'!B:B,MATCH($C1452,'Policy Characteristics'!$C:$C,0))),"",INDEX('Policy Characteristics'!B:B,MATCH($C1452,'Policy Characteristics'!$C:$C,0)))</f>
        <v>Industry Energy Efficiency Standards</v>
      </c>
      <c r="C1452" s="354" t="str">
        <f t="shared" si="51"/>
        <v>Percentage Improvement in Eqpt Efficiency Standards above BAU</v>
      </c>
      <c r="D1452" s="348" t="s">
        <v>806</v>
      </c>
      <c r="E1452" s="253" t="s">
        <v>857</v>
      </c>
      <c r="F1452" t="s">
        <v>807</v>
      </c>
      <c r="G1452" s="253" t="s">
        <v>858</v>
      </c>
      <c r="H1452" s="18">
        <v>1070</v>
      </c>
      <c r="I1452" s="367" t="s">
        <v>670</v>
      </c>
      <c r="J1452" s="368" t="str">
        <f>IF(ISBLANK(INDEX('Policy Characteristics'!D:D,MATCH($C1452,'Policy Characteristics'!$C:$C,0))),"",INDEX('Policy Characteristics'!D:D,MATCH($C1452,'Policy Characteristics'!$C:$C,0)))</f>
        <v>Industry Energy Efficiency Standards</v>
      </c>
      <c r="K1452" s="354"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4" t="str">
        <f>IF(ISBLANK(INDEX('Policy Characteristics'!I:I,MATCH($C1452,'Policy Characteristics'!$C:$C,0))),"",INDEX('Policy Characteristics'!I:I,MATCH($C1452,'Policy Characteristics'!$C:$C,0)))</f>
        <v>% reduction in energy use</v>
      </c>
      <c r="P1452" s="3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4" t="str">
        <f>IF(ISBLANK(INDEX('Policy Characteristics'!K:K,MATCH($C1452,'Policy Characteristics'!$C:$C,0))),"",INDEX('Policy Characteristics'!K:K,MATCH($C1452,'Policy Characteristics'!$C:$C,0)))</f>
        <v>industry-ag-main.html#eff-stds</v>
      </c>
      <c r="R1452" s="354" t="str">
        <f>IF(ISBLANK(INDEX('Policy Characteristics'!L:L,MATCH($C1452,'Policy Characteristics'!$C:$C,0))),"",INDEX('Policy Characteristics'!L:L,MATCH($C1452,'Policy Characteristics'!$C:$C,0)))</f>
        <v>industry-energy-efficiency-standards.html</v>
      </c>
    </row>
    <row r="1453" spans="1:18" s="354" customFormat="1" ht="20" customHeight="1">
      <c r="A1453" s="354" t="str">
        <f>IF(ISBLANK(INDEX('Policy Characteristics'!A:A,MATCH($C1453,'Policy Characteristics'!$C:$C,0))),"",INDEX('Policy Characteristics'!A:A,MATCH($C1453,'Policy Characteristics'!$C:$C,0)))</f>
        <v>Industry</v>
      </c>
      <c r="B1453" s="366" t="str">
        <f>IF(ISBLANK(INDEX('Policy Characteristics'!B:B,MATCH($C1453,'Policy Characteristics'!$C:$C,0))),"",INDEX('Policy Characteristics'!B:B,MATCH($C1453,'Policy Characteristics'!$C:$C,0)))</f>
        <v>Industry Energy Efficiency Standards</v>
      </c>
      <c r="C1453" s="354" t="str">
        <f t="shared" si="51"/>
        <v>Percentage Improvement in Eqpt Efficiency Standards above BAU</v>
      </c>
      <c r="D1453" s="348" t="s">
        <v>806</v>
      </c>
      <c r="E1453" s="253" t="s">
        <v>859</v>
      </c>
      <c r="F1453" t="s">
        <v>807</v>
      </c>
      <c r="G1453" s="253" t="s">
        <v>860</v>
      </c>
      <c r="H1453" s="18">
        <v>1071</v>
      </c>
      <c r="I1453" s="367" t="s">
        <v>680</v>
      </c>
      <c r="J1453" s="368" t="str">
        <f>IF(ISBLANK(INDEX('Policy Characteristics'!D:D,MATCH($C1453,'Policy Characteristics'!$C:$C,0))),"",INDEX('Policy Characteristics'!D:D,MATCH($C1453,'Policy Characteristics'!$C:$C,0)))</f>
        <v>Industry Energy Efficiency Standards</v>
      </c>
      <c r="K1453" s="354"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4" t="str">
        <f>IF(ISBLANK(INDEX('Policy Characteristics'!I:I,MATCH($C1453,'Policy Characteristics'!$C:$C,0))),"",INDEX('Policy Characteristics'!I:I,MATCH($C1453,'Policy Characteristics'!$C:$C,0)))</f>
        <v>% reduction in energy use</v>
      </c>
      <c r="P1453" s="3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4" t="str">
        <f>IF(ISBLANK(INDEX('Policy Characteristics'!K:K,MATCH($C1453,'Policy Characteristics'!$C:$C,0))),"",INDEX('Policy Characteristics'!K:K,MATCH($C1453,'Policy Characteristics'!$C:$C,0)))</f>
        <v>industry-ag-main.html#eff-stds</v>
      </c>
      <c r="R1453" s="354" t="str">
        <f>IF(ISBLANK(INDEX('Policy Characteristics'!L:L,MATCH($C1453,'Policy Characteristics'!$C:$C,0))),"",INDEX('Policy Characteristics'!L:L,MATCH($C1453,'Policy Characteristics'!$C:$C,0)))</f>
        <v>industry-energy-efficiency-standards.html</v>
      </c>
    </row>
    <row r="1454" spans="1:18" s="354" customFormat="1" ht="20" customHeight="1">
      <c r="A1454" s="354" t="str">
        <f>IF(ISBLANK(INDEX('Policy Characteristics'!A:A,MATCH($C1454,'Policy Characteristics'!$C:$C,0))),"",INDEX('Policy Characteristics'!A:A,MATCH($C1454,'Policy Characteristics'!$C:$C,0)))</f>
        <v>Industry</v>
      </c>
      <c r="B1454" s="366" t="str">
        <f>IF(ISBLANK(INDEX('Policy Characteristics'!B:B,MATCH($C1454,'Policy Characteristics'!$C:$C,0))),"",INDEX('Policy Characteristics'!B:B,MATCH($C1454,'Policy Characteristics'!$C:$C,0)))</f>
        <v>Industry Energy Efficiency Standards</v>
      </c>
      <c r="C1454" s="354" t="str">
        <f t="shared" si="51"/>
        <v>Percentage Improvement in Eqpt Efficiency Standards above BAU</v>
      </c>
      <c r="D1454" s="348" t="s">
        <v>806</v>
      </c>
      <c r="E1454" s="253" t="s">
        <v>861</v>
      </c>
      <c r="F1454" t="s">
        <v>807</v>
      </c>
      <c r="G1454" s="253" t="s">
        <v>862</v>
      </c>
      <c r="H1454" s="18">
        <v>1072</v>
      </c>
      <c r="I1454" s="367" t="s">
        <v>670</v>
      </c>
      <c r="J1454" s="368" t="str">
        <f>IF(ISBLANK(INDEX('Policy Characteristics'!D:D,MATCH($C1454,'Policy Characteristics'!$C:$C,0))),"",INDEX('Policy Characteristics'!D:D,MATCH($C1454,'Policy Characteristics'!$C:$C,0)))</f>
        <v>Industry Energy Efficiency Standards</v>
      </c>
      <c r="K1454" s="354"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4" t="str">
        <f>IF(ISBLANK(INDEX('Policy Characteristics'!I:I,MATCH($C1454,'Policy Characteristics'!$C:$C,0))),"",INDEX('Policy Characteristics'!I:I,MATCH($C1454,'Policy Characteristics'!$C:$C,0)))</f>
        <v>% reduction in energy use</v>
      </c>
      <c r="P1454" s="3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4" t="str">
        <f>IF(ISBLANK(INDEX('Policy Characteristics'!K:K,MATCH($C1454,'Policy Characteristics'!$C:$C,0))),"",INDEX('Policy Characteristics'!K:K,MATCH($C1454,'Policy Characteristics'!$C:$C,0)))</f>
        <v>industry-ag-main.html#eff-stds</v>
      </c>
      <c r="R1454" s="354" t="str">
        <f>IF(ISBLANK(INDEX('Policy Characteristics'!L:L,MATCH($C1454,'Policy Characteristics'!$C:$C,0))),"",INDEX('Policy Characteristics'!L:L,MATCH($C1454,'Policy Characteristics'!$C:$C,0)))</f>
        <v>industry-energy-efficiency-standards.html</v>
      </c>
    </row>
    <row r="1455" spans="1:18" s="354" customFormat="1" ht="20" customHeight="1">
      <c r="A1455" s="354" t="str">
        <f>IF(ISBLANK(INDEX('Policy Characteristics'!A:A,MATCH($C1455,'Policy Characteristics'!$C:$C,0))),"",INDEX('Policy Characteristics'!A:A,MATCH($C1455,'Policy Characteristics'!$C:$C,0)))</f>
        <v>Industry</v>
      </c>
      <c r="B1455" s="366" t="str">
        <f>IF(ISBLANK(INDEX('Policy Characteristics'!B:B,MATCH($C1455,'Policy Characteristics'!$C:$C,0))),"",INDEX('Policy Characteristics'!B:B,MATCH($C1455,'Policy Characteristics'!$C:$C,0)))</f>
        <v>Industry Energy Efficiency Standards</v>
      </c>
      <c r="C1455" s="354" t="str">
        <f t="shared" si="51"/>
        <v>Percentage Improvement in Eqpt Efficiency Standards above BAU</v>
      </c>
      <c r="D1455" s="348" t="s">
        <v>806</v>
      </c>
      <c r="E1455" s="253" t="s">
        <v>863</v>
      </c>
      <c r="F1455" t="s">
        <v>807</v>
      </c>
      <c r="G1455" s="253" t="s">
        <v>864</v>
      </c>
      <c r="H1455" s="18">
        <v>1073</v>
      </c>
      <c r="I1455" s="367" t="s">
        <v>680</v>
      </c>
      <c r="J1455" s="368" t="str">
        <f>IF(ISBLANK(INDEX('Policy Characteristics'!D:D,MATCH($C1455,'Policy Characteristics'!$C:$C,0))),"",INDEX('Policy Characteristics'!D:D,MATCH($C1455,'Policy Characteristics'!$C:$C,0)))</f>
        <v>Industry Energy Efficiency Standards</v>
      </c>
      <c r="K1455" s="354"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4" t="str">
        <f>IF(ISBLANK(INDEX('Policy Characteristics'!I:I,MATCH($C1455,'Policy Characteristics'!$C:$C,0))),"",INDEX('Policy Characteristics'!I:I,MATCH($C1455,'Policy Characteristics'!$C:$C,0)))</f>
        <v>% reduction in energy use</v>
      </c>
      <c r="P1455" s="3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4" t="str">
        <f>IF(ISBLANK(INDEX('Policy Characteristics'!K:K,MATCH($C1455,'Policy Characteristics'!$C:$C,0))),"",INDEX('Policy Characteristics'!K:K,MATCH($C1455,'Policy Characteristics'!$C:$C,0)))</f>
        <v>industry-ag-main.html#eff-stds</v>
      </c>
      <c r="R1455" s="354" t="str">
        <f>IF(ISBLANK(INDEX('Policy Characteristics'!L:L,MATCH($C1455,'Policy Characteristics'!$C:$C,0))),"",INDEX('Policy Characteristics'!L:L,MATCH($C1455,'Policy Characteristics'!$C:$C,0)))</f>
        <v>industry-energy-efficiency-standards.html</v>
      </c>
    </row>
    <row r="1456" spans="1:18" s="354" customFormat="1" ht="20" customHeight="1">
      <c r="A1456" s="354" t="str">
        <f>IF(ISBLANK(INDEX('Policy Characteristics'!A:A,MATCH($C1456,'Policy Characteristics'!$C:$C,0))),"",INDEX('Policy Characteristics'!A:A,MATCH($C1456,'Policy Characteristics'!$C:$C,0)))</f>
        <v>Industry</v>
      </c>
      <c r="B1456" s="366" t="str">
        <f>IF(ISBLANK(INDEX('Policy Characteristics'!B:B,MATCH($C1456,'Policy Characteristics'!$C:$C,0))),"",INDEX('Policy Characteristics'!B:B,MATCH($C1456,'Policy Characteristics'!$C:$C,0)))</f>
        <v>Industry Energy Efficiency Standards</v>
      </c>
      <c r="C1456" s="354" t="str">
        <f t="shared" si="51"/>
        <v>Percentage Improvement in Eqpt Efficiency Standards above BAU</v>
      </c>
      <c r="D1456" s="348" t="s">
        <v>806</v>
      </c>
      <c r="E1456" s="253" t="s">
        <v>865</v>
      </c>
      <c r="F1456" t="s">
        <v>807</v>
      </c>
      <c r="G1456" s="253" t="s">
        <v>866</v>
      </c>
      <c r="H1456" s="18">
        <v>1074</v>
      </c>
      <c r="I1456" s="367" t="s">
        <v>680</v>
      </c>
      <c r="J1456" s="368" t="str">
        <f>IF(ISBLANK(INDEX('Policy Characteristics'!D:D,MATCH($C1456,'Policy Characteristics'!$C:$C,0))),"",INDEX('Policy Characteristics'!D:D,MATCH($C1456,'Policy Characteristics'!$C:$C,0)))</f>
        <v>Industry Energy Efficiency Standards</v>
      </c>
      <c r="K1456" s="354"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4" t="str">
        <f>IF(ISBLANK(INDEX('Policy Characteristics'!I:I,MATCH($C1456,'Policy Characteristics'!$C:$C,0))),"",INDEX('Policy Characteristics'!I:I,MATCH($C1456,'Policy Characteristics'!$C:$C,0)))</f>
        <v>% reduction in energy use</v>
      </c>
      <c r="P1456" s="3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4" t="str">
        <f>IF(ISBLANK(INDEX('Policy Characteristics'!K:K,MATCH($C1456,'Policy Characteristics'!$C:$C,0))),"",INDEX('Policy Characteristics'!K:K,MATCH($C1456,'Policy Characteristics'!$C:$C,0)))</f>
        <v>industry-ag-main.html#eff-stds</v>
      </c>
      <c r="R1456" s="354" t="str">
        <f>IF(ISBLANK(INDEX('Policy Characteristics'!L:L,MATCH($C1456,'Policy Characteristics'!$C:$C,0))),"",INDEX('Policy Characteristics'!L:L,MATCH($C1456,'Policy Characteristics'!$C:$C,0)))</f>
        <v>industry-energy-efficiency-standards.html</v>
      </c>
    </row>
    <row r="1457" spans="1:18" s="354" customFormat="1" ht="20" customHeight="1">
      <c r="A1457" s="354" t="str">
        <f>IF(ISBLANK(INDEX('Policy Characteristics'!A:A,MATCH($C1457,'Policy Characteristics'!$C:$C,0))),"",INDEX('Policy Characteristics'!A:A,MATCH($C1457,'Policy Characteristics'!$C:$C,0)))</f>
        <v>Industry</v>
      </c>
      <c r="B1457" s="366" t="str">
        <f>IF(ISBLANK(INDEX('Policy Characteristics'!B:B,MATCH($C1457,'Policy Characteristics'!$C:$C,0))),"",INDEX('Policy Characteristics'!B:B,MATCH($C1457,'Policy Characteristics'!$C:$C,0)))</f>
        <v>Industry Energy Efficiency Standards</v>
      </c>
      <c r="C1457" s="354" t="str">
        <f t="shared" si="51"/>
        <v>Percentage Improvement in Eqpt Efficiency Standards above BAU</v>
      </c>
      <c r="D1457" s="348" t="s">
        <v>806</v>
      </c>
      <c r="E1457" s="253" t="s">
        <v>867</v>
      </c>
      <c r="F1457" t="s">
        <v>807</v>
      </c>
      <c r="G1457" s="253" t="s">
        <v>868</v>
      </c>
      <c r="H1457" s="18">
        <v>1075</v>
      </c>
      <c r="I1457" s="367" t="s">
        <v>680</v>
      </c>
      <c r="J1457" s="368" t="str">
        <f>IF(ISBLANK(INDEX('Policy Characteristics'!D:D,MATCH($C1457,'Policy Characteristics'!$C:$C,0))),"",INDEX('Policy Characteristics'!D:D,MATCH($C1457,'Policy Characteristics'!$C:$C,0)))</f>
        <v>Industry Energy Efficiency Standards</v>
      </c>
      <c r="K1457" s="354"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4" t="str">
        <f>IF(ISBLANK(INDEX('Policy Characteristics'!I:I,MATCH($C1457,'Policy Characteristics'!$C:$C,0))),"",INDEX('Policy Characteristics'!I:I,MATCH($C1457,'Policy Characteristics'!$C:$C,0)))</f>
        <v>% reduction in energy use</v>
      </c>
      <c r="P1457" s="3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4" t="str">
        <f>IF(ISBLANK(INDEX('Policy Characteristics'!K:K,MATCH($C1457,'Policy Characteristics'!$C:$C,0))),"",INDEX('Policy Characteristics'!K:K,MATCH($C1457,'Policy Characteristics'!$C:$C,0)))</f>
        <v>industry-ag-main.html#eff-stds</v>
      </c>
      <c r="R1457" s="354" t="str">
        <f>IF(ISBLANK(INDEX('Policy Characteristics'!L:L,MATCH($C1457,'Policy Characteristics'!$C:$C,0))),"",INDEX('Policy Characteristics'!L:L,MATCH($C1457,'Policy Characteristics'!$C:$C,0)))</f>
        <v>industry-energy-efficiency-standards.html</v>
      </c>
    </row>
    <row r="1458" spans="1:18" s="354" customFormat="1" ht="20" customHeight="1">
      <c r="A1458" s="354" t="str">
        <f>IF(ISBLANK(INDEX('Policy Characteristics'!A:A,MATCH($C1458,'Policy Characteristics'!$C:$C,0))),"",INDEX('Policy Characteristics'!A:A,MATCH($C1458,'Policy Characteristics'!$C:$C,0)))</f>
        <v>Industry</v>
      </c>
      <c r="B1458" s="366" t="str">
        <f>IF(ISBLANK(INDEX('Policy Characteristics'!B:B,MATCH($C1458,'Policy Characteristics'!$C:$C,0))),"",INDEX('Policy Characteristics'!B:B,MATCH($C1458,'Policy Characteristics'!$C:$C,0)))</f>
        <v>Industry Energy Efficiency Standards</v>
      </c>
      <c r="C1458" s="354" t="str">
        <f t="shared" si="51"/>
        <v>Percentage Improvement in Eqpt Efficiency Standards above BAU</v>
      </c>
      <c r="D1458" s="348" t="s">
        <v>806</v>
      </c>
      <c r="E1458" s="253" t="s">
        <v>869</v>
      </c>
      <c r="F1458" t="s">
        <v>807</v>
      </c>
      <c r="G1458" s="253" t="s">
        <v>870</v>
      </c>
      <c r="H1458" s="18">
        <v>1076</v>
      </c>
      <c r="I1458" s="367" t="s">
        <v>670</v>
      </c>
      <c r="J1458" s="368" t="str">
        <f>IF(ISBLANK(INDEX('Policy Characteristics'!D:D,MATCH($C1458,'Policy Characteristics'!$C:$C,0))),"",INDEX('Policy Characteristics'!D:D,MATCH($C1458,'Policy Characteristics'!$C:$C,0)))</f>
        <v>Industry Energy Efficiency Standards</v>
      </c>
      <c r="K1458" s="354"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4" t="str">
        <f>IF(ISBLANK(INDEX('Policy Characteristics'!I:I,MATCH($C1458,'Policy Characteristics'!$C:$C,0))),"",INDEX('Policy Characteristics'!I:I,MATCH($C1458,'Policy Characteristics'!$C:$C,0)))</f>
        <v>% reduction in energy use</v>
      </c>
      <c r="P1458" s="3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4" t="str">
        <f>IF(ISBLANK(INDEX('Policy Characteristics'!K:K,MATCH($C1458,'Policy Characteristics'!$C:$C,0))),"",INDEX('Policy Characteristics'!K:K,MATCH($C1458,'Policy Characteristics'!$C:$C,0)))</f>
        <v>industry-ag-main.html#eff-stds</v>
      </c>
      <c r="R1458" s="354" t="str">
        <f>IF(ISBLANK(INDEX('Policy Characteristics'!L:L,MATCH($C1458,'Policy Characteristics'!$C:$C,0))),"",INDEX('Policy Characteristics'!L:L,MATCH($C1458,'Policy Characteristics'!$C:$C,0)))</f>
        <v>industry-energy-efficiency-standards.html</v>
      </c>
    </row>
    <row r="1459" spans="1:18" s="354" customFormat="1" ht="20" customHeight="1">
      <c r="A1459" s="354" t="str">
        <f>IF(ISBLANK(INDEX('Policy Characteristics'!A:A,MATCH($C1459,'Policy Characteristics'!$C:$C,0))),"",INDEX('Policy Characteristics'!A:A,MATCH($C1459,'Policy Characteristics'!$C:$C,0)))</f>
        <v>Industry</v>
      </c>
      <c r="B1459" s="366" t="str">
        <f>IF(ISBLANK(INDEX('Policy Characteristics'!B:B,MATCH($C1459,'Policy Characteristics'!$C:$C,0))),"",INDEX('Policy Characteristics'!B:B,MATCH($C1459,'Policy Characteristics'!$C:$C,0)))</f>
        <v>Industry Energy Efficiency Standards</v>
      </c>
      <c r="C1459" s="354" t="str">
        <f t="shared" si="51"/>
        <v>Percentage Improvement in Eqpt Efficiency Standards above BAU</v>
      </c>
      <c r="D1459" s="348" t="s">
        <v>806</v>
      </c>
      <c r="E1459" s="253" t="s">
        <v>871</v>
      </c>
      <c r="F1459" t="s">
        <v>807</v>
      </c>
      <c r="G1459" s="253" t="s">
        <v>872</v>
      </c>
      <c r="H1459" s="18">
        <v>1077</v>
      </c>
      <c r="I1459" s="367" t="s">
        <v>680</v>
      </c>
      <c r="J1459" s="368" t="str">
        <f>IF(ISBLANK(INDEX('Policy Characteristics'!D:D,MATCH($C1459,'Policy Characteristics'!$C:$C,0))),"",INDEX('Policy Characteristics'!D:D,MATCH($C1459,'Policy Characteristics'!$C:$C,0)))</f>
        <v>Industry Energy Efficiency Standards</v>
      </c>
      <c r="K1459" s="354"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4" t="str">
        <f>IF(ISBLANK(INDEX('Policy Characteristics'!I:I,MATCH($C1459,'Policy Characteristics'!$C:$C,0))),"",INDEX('Policy Characteristics'!I:I,MATCH($C1459,'Policy Characteristics'!$C:$C,0)))</f>
        <v>% reduction in energy use</v>
      </c>
      <c r="P1459" s="3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4" t="str">
        <f>IF(ISBLANK(INDEX('Policy Characteristics'!K:K,MATCH($C1459,'Policy Characteristics'!$C:$C,0))),"",INDEX('Policy Characteristics'!K:K,MATCH($C1459,'Policy Characteristics'!$C:$C,0)))</f>
        <v>industry-ag-main.html#eff-stds</v>
      </c>
      <c r="R1459" s="354" t="str">
        <f>IF(ISBLANK(INDEX('Policy Characteristics'!L:L,MATCH($C1459,'Policy Characteristics'!$C:$C,0))),"",INDEX('Policy Characteristics'!L:L,MATCH($C1459,'Policy Characteristics'!$C:$C,0)))</f>
        <v>industry-energy-efficiency-standards.html</v>
      </c>
    </row>
    <row r="1460" spans="1:18" s="354" customFormat="1" ht="20" customHeight="1">
      <c r="A1460" s="354" t="str">
        <f>IF(ISBLANK(INDEX('Policy Characteristics'!A:A,MATCH($C1460,'Policy Characteristics'!$C:$C,0))),"",INDEX('Policy Characteristics'!A:A,MATCH($C1460,'Policy Characteristics'!$C:$C,0)))</f>
        <v>Industry</v>
      </c>
      <c r="B1460" s="366" t="str">
        <f>IF(ISBLANK(INDEX('Policy Characteristics'!B:B,MATCH($C1460,'Policy Characteristics'!$C:$C,0))),"",INDEX('Policy Characteristics'!B:B,MATCH($C1460,'Policy Characteristics'!$C:$C,0)))</f>
        <v>Industry Energy Efficiency Standards</v>
      </c>
      <c r="C1460" s="354" t="str">
        <f t="shared" si="51"/>
        <v>Percentage Improvement in Eqpt Efficiency Standards above BAU</v>
      </c>
      <c r="D1460" s="348" t="s">
        <v>808</v>
      </c>
      <c r="E1460" s="253" t="s">
        <v>853</v>
      </c>
      <c r="F1460" t="s">
        <v>809</v>
      </c>
      <c r="G1460" s="253" t="s">
        <v>854</v>
      </c>
      <c r="H1460" s="18">
        <v>1078</v>
      </c>
      <c r="I1460" s="367" t="s">
        <v>670</v>
      </c>
      <c r="J1460" s="368" t="str">
        <f>IF(ISBLANK(INDEX('Policy Characteristics'!D:D,MATCH($C1460,'Policy Characteristics'!$C:$C,0))),"",INDEX('Policy Characteristics'!D:D,MATCH($C1460,'Policy Characteristics'!$C:$C,0)))</f>
        <v>Industry Energy Efficiency Standards</v>
      </c>
      <c r="K1460" s="354"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4" t="str">
        <f>IF(ISBLANK(INDEX('Policy Characteristics'!I:I,MATCH($C1460,'Policy Characteristics'!$C:$C,0))),"",INDEX('Policy Characteristics'!I:I,MATCH($C1460,'Policy Characteristics'!$C:$C,0)))</f>
        <v>% reduction in energy use</v>
      </c>
      <c r="P1460" s="3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4" t="str">
        <f>IF(ISBLANK(INDEX('Policy Characteristics'!K:K,MATCH($C1460,'Policy Characteristics'!$C:$C,0))),"",INDEX('Policy Characteristics'!K:K,MATCH($C1460,'Policy Characteristics'!$C:$C,0)))</f>
        <v>industry-ag-main.html#eff-stds</v>
      </c>
      <c r="R1460" s="354" t="str">
        <f>IF(ISBLANK(INDEX('Policy Characteristics'!L:L,MATCH($C1460,'Policy Characteristics'!$C:$C,0))),"",INDEX('Policy Characteristics'!L:L,MATCH($C1460,'Policy Characteristics'!$C:$C,0)))</f>
        <v>industry-energy-efficiency-standards.html</v>
      </c>
    </row>
    <row r="1461" spans="1:18" s="354" customFormat="1" ht="20" customHeight="1">
      <c r="A1461" s="354" t="str">
        <f>IF(ISBLANK(INDEX('Policy Characteristics'!A:A,MATCH($C1461,'Policy Characteristics'!$C:$C,0))),"",INDEX('Policy Characteristics'!A:A,MATCH($C1461,'Policy Characteristics'!$C:$C,0)))</f>
        <v>Industry</v>
      </c>
      <c r="B1461" s="366" t="str">
        <f>IF(ISBLANK(INDEX('Policy Characteristics'!B:B,MATCH($C1461,'Policy Characteristics'!$C:$C,0))),"",INDEX('Policy Characteristics'!B:B,MATCH($C1461,'Policy Characteristics'!$C:$C,0)))</f>
        <v>Industry Energy Efficiency Standards</v>
      </c>
      <c r="C1461" s="354" t="str">
        <f t="shared" si="51"/>
        <v>Percentage Improvement in Eqpt Efficiency Standards above BAU</v>
      </c>
      <c r="D1461" s="348" t="s">
        <v>808</v>
      </c>
      <c r="E1461" s="253" t="s">
        <v>855</v>
      </c>
      <c r="F1461" t="s">
        <v>809</v>
      </c>
      <c r="G1461" s="253" t="s">
        <v>856</v>
      </c>
      <c r="H1461" s="18">
        <v>1079</v>
      </c>
      <c r="I1461" s="367" t="s">
        <v>670</v>
      </c>
      <c r="J1461" s="368" t="str">
        <f>IF(ISBLANK(INDEX('Policy Characteristics'!D:D,MATCH($C1461,'Policy Characteristics'!$C:$C,0))),"",INDEX('Policy Characteristics'!D:D,MATCH($C1461,'Policy Characteristics'!$C:$C,0)))</f>
        <v>Industry Energy Efficiency Standards</v>
      </c>
      <c r="K1461" s="354"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4" t="str">
        <f>IF(ISBLANK(INDEX('Policy Characteristics'!I:I,MATCH($C1461,'Policy Characteristics'!$C:$C,0))),"",INDEX('Policy Characteristics'!I:I,MATCH($C1461,'Policy Characteristics'!$C:$C,0)))</f>
        <v>% reduction in energy use</v>
      </c>
      <c r="P1461" s="3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4" t="str">
        <f>IF(ISBLANK(INDEX('Policy Characteristics'!K:K,MATCH($C1461,'Policy Characteristics'!$C:$C,0))),"",INDEX('Policy Characteristics'!K:K,MATCH($C1461,'Policy Characteristics'!$C:$C,0)))</f>
        <v>industry-ag-main.html#eff-stds</v>
      </c>
      <c r="R1461" s="354" t="str">
        <f>IF(ISBLANK(INDEX('Policy Characteristics'!L:L,MATCH($C1461,'Policy Characteristics'!$C:$C,0))),"",INDEX('Policy Characteristics'!L:L,MATCH($C1461,'Policy Characteristics'!$C:$C,0)))</f>
        <v>industry-energy-efficiency-standards.html</v>
      </c>
    </row>
    <row r="1462" spans="1:18" s="354" customFormat="1" ht="20" customHeight="1">
      <c r="A1462" s="354" t="str">
        <f>IF(ISBLANK(INDEX('Policy Characteristics'!A:A,MATCH($C1462,'Policy Characteristics'!$C:$C,0))),"",INDEX('Policy Characteristics'!A:A,MATCH($C1462,'Policy Characteristics'!$C:$C,0)))</f>
        <v>Industry</v>
      </c>
      <c r="B1462" s="366" t="str">
        <f>IF(ISBLANK(INDEX('Policy Characteristics'!B:B,MATCH($C1462,'Policy Characteristics'!$C:$C,0))),"",INDEX('Policy Characteristics'!B:B,MATCH($C1462,'Policy Characteristics'!$C:$C,0)))</f>
        <v>Industry Energy Efficiency Standards</v>
      </c>
      <c r="C1462" s="354" t="str">
        <f t="shared" si="51"/>
        <v>Percentage Improvement in Eqpt Efficiency Standards above BAU</v>
      </c>
      <c r="D1462" s="348" t="s">
        <v>808</v>
      </c>
      <c r="E1462" s="253" t="s">
        <v>857</v>
      </c>
      <c r="F1462" t="s">
        <v>809</v>
      </c>
      <c r="G1462" s="253" t="s">
        <v>858</v>
      </c>
      <c r="H1462" s="18">
        <v>1080</v>
      </c>
      <c r="I1462" s="367" t="s">
        <v>670</v>
      </c>
      <c r="J1462" s="368" t="str">
        <f>IF(ISBLANK(INDEX('Policy Characteristics'!D:D,MATCH($C1462,'Policy Characteristics'!$C:$C,0))),"",INDEX('Policy Characteristics'!D:D,MATCH($C1462,'Policy Characteristics'!$C:$C,0)))</f>
        <v>Industry Energy Efficiency Standards</v>
      </c>
      <c r="K1462" s="354"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4" t="str">
        <f>IF(ISBLANK(INDEX('Policy Characteristics'!I:I,MATCH($C1462,'Policy Characteristics'!$C:$C,0))),"",INDEX('Policy Characteristics'!I:I,MATCH($C1462,'Policy Characteristics'!$C:$C,0)))</f>
        <v>% reduction in energy use</v>
      </c>
      <c r="P1462" s="3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4" t="str">
        <f>IF(ISBLANK(INDEX('Policy Characteristics'!K:K,MATCH($C1462,'Policy Characteristics'!$C:$C,0))),"",INDEX('Policy Characteristics'!K:K,MATCH($C1462,'Policy Characteristics'!$C:$C,0)))</f>
        <v>industry-ag-main.html#eff-stds</v>
      </c>
      <c r="R1462" s="354" t="str">
        <f>IF(ISBLANK(INDEX('Policy Characteristics'!L:L,MATCH($C1462,'Policy Characteristics'!$C:$C,0))),"",INDEX('Policy Characteristics'!L:L,MATCH($C1462,'Policy Characteristics'!$C:$C,0)))</f>
        <v>industry-energy-efficiency-standards.html</v>
      </c>
    </row>
    <row r="1463" spans="1:18" s="354" customFormat="1" ht="20" customHeight="1">
      <c r="A1463" s="354" t="str">
        <f>IF(ISBLANK(INDEX('Policy Characteristics'!A:A,MATCH($C1463,'Policy Characteristics'!$C:$C,0))),"",INDEX('Policy Characteristics'!A:A,MATCH($C1463,'Policy Characteristics'!$C:$C,0)))</f>
        <v>Industry</v>
      </c>
      <c r="B1463" s="366" t="str">
        <f>IF(ISBLANK(INDEX('Policy Characteristics'!B:B,MATCH($C1463,'Policy Characteristics'!$C:$C,0))),"",INDEX('Policy Characteristics'!B:B,MATCH($C1463,'Policy Characteristics'!$C:$C,0)))</f>
        <v>Industry Energy Efficiency Standards</v>
      </c>
      <c r="C1463" s="354" t="str">
        <f t="shared" si="51"/>
        <v>Percentage Improvement in Eqpt Efficiency Standards above BAU</v>
      </c>
      <c r="D1463" s="348" t="s">
        <v>808</v>
      </c>
      <c r="E1463" s="253" t="s">
        <v>859</v>
      </c>
      <c r="F1463" t="s">
        <v>809</v>
      </c>
      <c r="G1463" s="253" t="s">
        <v>860</v>
      </c>
      <c r="H1463" s="18">
        <v>1081</v>
      </c>
      <c r="I1463" s="367" t="s">
        <v>680</v>
      </c>
      <c r="J1463" s="368" t="str">
        <f>IF(ISBLANK(INDEX('Policy Characteristics'!D:D,MATCH($C1463,'Policy Characteristics'!$C:$C,0))),"",INDEX('Policy Characteristics'!D:D,MATCH($C1463,'Policy Characteristics'!$C:$C,0)))</f>
        <v>Industry Energy Efficiency Standards</v>
      </c>
      <c r="K1463" s="354"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4" t="str">
        <f>IF(ISBLANK(INDEX('Policy Characteristics'!I:I,MATCH($C1463,'Policy Characteristics'!$C:$C,0))),"",INDEX('Policy Characteristics'!I:I,MATCH($C1463,'Policy Characteristics'!$C:$C,0)))</f>
        <v>% reduction in energy use</v>
      </c>
      <c r="P1463" s="3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4" t="str">
        <f>IF(ISBLANK(INDEX('Policy Characteristics'!K:K,MATCH($C1463,'Policy Characteristics'!$C:$C,0))),"",INDEX('Policy Characteristics'!K:K,MATCH($C1463,'Policy Characteristics'!$C:$C,0)))</f>
        <v>industry-ag-main.html#eff-stds</v>
      </c>
      <c r="R1463" s="354" t="str">
        <f>IF(ISBLANK(INDEX('Policy Characteristics'!L:L,MATCH($C1463,'Policy Characteristics'!$C:$C,0))),"",INDEX('Policy Characteristics'!L:L,MATCH($C1463,'Policy Characteristics'!$C:$C,0)))</f>
        <v>industry-energy-efficiency-standards.html</v>
      </c>
    </row>
    <row r="1464" spans="1:18" s="354" customFormat="1" ht="20" customHeight="1">
      <c r="A1464" s="354" t="str">
        <f>IF(ISBLANK(INDEX('Policy Characteristics'!A:A,MATCH($C1464,'Policy Characteristics'!$C:$C,0))),"",INDEX('Policy Characteristics'!A:A,MATCH($C1464,'Policy Characteristics'!$C:$C,0)))</f>
        <v>Industry</v>
      </c>
      <c r="B1464" s="366" t="str">
        <f>IF(ISBLANK(INDEX('Policy Characteristics'!B:B,MATCH($C1464,'Policy Characteristics'!$C:$C,0))),"",INDEX('Policy Characteristics'!B:B,MATCH($C1464,'Policy Characteristics'!$C:$C,0)))</f>
        <v>Industry Energy Efficiency Standards</v>
      </c>
      <c r="C1464" s="354" t="str">
        <f t="shared" si="51"/>
        <v>Percentage Improvement in Eqpt Efficiency Standards above BAU</v>
      </c>
      <c r="D1464" s="348" t="s">
        <v>808</v>
      </c>
      <c r="E1464" s="253" t="s">
        <v>861</v>
      </c>
      <c r="F1464" t="s">
        <v>809</v>
      </c>
      <c r="G1464" s="253" t="s">
        <v>862</v>
      </c>
      <c r="H1464" s="18">
        <v>1082</v>
      </c>
      <c r="I1464" s="367" t="s">
        <v>670</v>
      </c>
      <c r="J1464" s="368" t="str">
        <f>IF(ISBLANK(INDEX('Policy Characteristics'!D:D,MATCH($C1464,'Policy Characteristics'!$C:$C,0))),"",INDEX('Policy Characteristics'!D:D,MATCH($C1464,'Policy Characteristics'!$C:$C,0)))</f>
        <v>Industry Energy Efficiency Standards</v>
      </c>
      <c r="K1464" s="354"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4" t="str">
        <f>IF(ISBLANK(INDEX('Policy Characteristics'!I:I,MATCH($C1464,'Policy Characteristics'!$C:$C,0))),"",INDEX('Policy Characteristics'!I:I,MATCH($C1464,'Policy Characteristics'!$C:$C,0)))</f>
        <v>% reduction in energy use</v>
      </c>
      <c r="P1464" s="3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4" t="str">
        <f>IF(ISBLANK(INDEX('Policy Characteristics'!K:K,MATCH($C1464,'Policy Characteristics'!$C:$C,0))),"",INDEX('Policy Characteristics'!K:K,MATCH($C1464,'Policy Characteristics'!$C:$C,0)))</f>
        <v>industry-ag-main.html#eff-stds</v>
      </c>
      <c r="R1464" s="354" t="str">
        <f>IF(ISBLANK(INDEX('Policy Characteristics'!L:L,MATCH($C1464,'Policy Characteristics'!$C:$C,0))),"",INDEX('Policy Characteristics'!L:L,MATCH($C1464,'Policy Characteristics'!$C:$C,0)))</f>
        <v>industry-energy-efficiency-standards.html</v>
      </c>
    </row>
    <row r="1465" spans="1:18" s="354" customFormat="1" ht="20" customHeight="1">
      <c r="A1465" s="354" t="str">
        <f>IF(ISBLANK(INDEX('Policy Characteristics'!A:A,MATCH($C1465,'Policy Characteristics'!$C:$C,0))),"",INDEX('Policy Characteristics'!A:A,MATCH($C1465,'Policy Characteristics'!$C:$C,0)))</f>
        <v>Industry</v>
      </c>
      <c r="B1465" s="366" t="str">
        <f>IF(ISBLANK(INDEX('Policy Characteristics'!B:B,MATCH($C1465,'Policy Characteristics'!$C:$C,0))),"",INDEX('Policy Characteristics'!B:B,MATCH($C1465,'Policy Characteristics'!$C:$C,0)))</f>
        <v>Industry Energy Efficiency Standards</v>
      </c>
      <c r="C1465" s="354" t="str">
        <f t="shared" si="51"/>
        <v>Percentage Improvement in Eqpt Efficiency Standards above BAU</v>
      </c>
      <c r="D1465" s="348" t="s">
        <v>808</v>
      </c>
      <c r="E1465" s="253" t="s">
        <v>863</v>
      </c>
      <c r="F1465" t="s">
        <v>809</v>
      </c>
      <c r="G1465" s="253" t="s">
        <v>864</v>
      </c>
      <c r="H1465" s="18">
        <v>1083</v>
      </c>
      <c r="I1465" s="367" t="s">
        <v>680</v>
      </c>
      <c r="J1465" s="368" t="str">
        <f>IF(ISBLANK(INDEX('Policy Characteristics'!D:D,MATCH($C1465,'Policy Characteristics'!$C:$C,0))),"",INDEX('Policy Characteristics'!D:D,MATCH($C1465,'Policy Characteristics'!$C:$C,0)))</f>
        <v>Industry Energy Efficiency Standards</v>
      </c>
      <c r="K1465" s="354"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4" t="str">
        <f>IF(ISBLANK(INDEX('Policy Characteristics'!I:I,MATCH($C1465,'Policy Characteristics'!$C:$C,0))),"",INDEX('Policy Characteristics'!I:I,MATCH($C1465,'Policy Characteristics'!$C:$C,0)))</f>
        <v>% reduction in energy use</v>
      </c>
      <c r="P1465" s="3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4" t="str">
        <f>IF(ISBLANK(INDEX('Policy Characteristics'!K:K,MATCH($C1465,'Policy Characteristics'!$C:$C,0))),"",INDEX('Policy Characteristics'!K:K,MATCH($C1465,'Policy Characteristics'!$C:$C,0)))</f>
        <v>industry-ag-main.html#eff-stds</v>
      </c>
      <c r="R1465" s="354" t="str">
        <f>IF(ISBLANK(INDEX('Policy Characteristics'!L:L,MATCH($C1465,'Policy Characteristics'!$C:$C,0))),"",INDEX('Policy Characteristics'!L:L,MATCH($C1465,'Policy Characteristics'!$C:$C,0)))</f>
        <v>industry-energy-efficiency-standards.html</v>
      </c>
    </row>
    <row r="1466" spans="1:18" s="354" customFormat="1" ht="20" customHeight="1">
      <c r="A1466" s="354" t="str">
        <f>IF(ISBLANK(INDEX('Policy Characteristics'!A:A,MATCH($C1466,'Policy Characteristics'!$C:$C,0))),"",INDEX('Policy Characteristics'!A:A,MATCH($C1466,'Policy Characteristics'!$C:$C,0)))</f>
        <v>Industry</v>
      </c>
      <c r="B1466" s="366" t="str">
        <f>IF(ISBLANK(INDEX('Policy Characteristics'!B:B,MATCH($C1466,'Policy Characteristics'!$C:$C,0))),"",INDEX('Policy Characteristics'!B:B,MATCH($C1466,'Policy Characteristics'!$C:$C,0)))</f>
        <v>Industry Energy Efficiency Standards</v>
      </c>
      <c r="C1466" s="354" t="str">
        <f t="shared" si="51"/>
        <v>Percentage Improvement in Eqpt Efficiency Standards above BAU</v>
      </c>
      <c r="D1466" s="348" t="s">
        <v>808</v>
      </c>
      <c r="E1466" s="253" t="s">
        <v>865</v>
      </c>
      <c r="F1466" t="s">
        <v>809</v>
      </c>
      <c r="G1466" s="253" t="s">
        <v>866</v>
      </c>
      <c r="H1466" s="18">
        <v>1084</v>
      </c>
      <c r="I1466" s="367" t="s">
        <v>680</v>
      </c>
      <c r="J1466" s="368" t="str">
        <f>IF(ISBLANK(INDEX('Policy Characteristics'!D:D,MATCH($C1466,'Policy Characteristics'!$C:$C,0))),"",INDEX('Policy Characteristics'!D:D,MATCH($C1466,'Policy Characteristics'!$C:$C,0)))</f>
        <v>Industry Energy Efficiency Standards</v>
      </c>
      <c r="K1466" s="354"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4" t="str">
        <f>IF(ISBLANK(INDEX('Policy Characteristics'!I:I,MATCH($C1466,'Policy Characteristics'!$C:$C,0))),"",INDEX('Policy Characteristics'!I:I,MATCH($C1466,'Policy Characteristics'!$C:$C,0)))</f>
        <v>% reduction in energy use</v>
      </c>
      <c r="P1466" s="3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4" t="str">
        <f>IF(ISBLANK(INDEX('Policy Characteristics'!K:K,MATCH($C1466,'Policy Characteristics'!$C:$C,0))),"",INDEX('Policy Characteristics'!K:K,MATCH($C1466,'Policy Characteristics'!$C:$C,0)))</f>
        <v>industry-ag-main.html#eff-stds</v>
      </c>
      <c r="R1466" s="354" t="str">
        <f>IF(ISBLANK(INDEX('Policy Characteristics'!L:L,MATCH($C1466,'Policy Characteristics'!$C:$C,0))),"",INDEX('Policy Characteristics'!L:L,MATCH($C1466,'Policy Characteristics'!$C:$C,0)))</f>
        <v>industry-energy-efficiency-standards.html</v>
      </c>
    </row>
    <row r="1467" spans="1:18" s="354" customFormat="1" ht="20" customHeight="1">
      <c r="A1467" s="354" t="str">
        <f>IF(ISBLANK(INDEX('Policy Characteristics'!A:A,MATCH($C1467,'Policy Characteristics'!$C:$C,0))),"",INDEX('Policy Characteristics'!A:A,MATCH($C1467,'Policy Characteristics'!$C:$C,0)))</f>
        <v>Industry</v>
      </c>
      <c r="B1467" s="366" t="str">
        <f>IF(ISBLANK(INDEX('Policy Characteristics'!B:B,MATCH($C1467,'Policy Characteristics'!$C:$C,0))),"",INDEX('Policy Characteristics'!B:B,MATCH($C1467,'Policy Characteristics'!$C:$C,0)))</f>
        <v>Industry Energy Efficiency Standards</v>
      </c>
      <c r="C1467" s="354" t="str">
        <f t="shared" si="51"/>
        <v>Percentage Improvement in Eqpt Efficiency Standards above BAU</v>
      </c>
      <c r="D1467" s="348" t="s">
        <v>808</v>
      </c>
      <c r="E1467" s="253" t="s">
        <v>867</v>
      </c>
      <c r="F1467" t="s">
        <v>809</v>
      </c>
      <c r="G1467" s="253" t="s">
        <v>868</v>
      </c>
      <c r="H1467" s="18">
        <v>1085</v>
      </c>
      <c r="I1467" s="367" t="s">
        <v>670</v>
      </c>
      <c r="J1467" s="368" t="str">
        <f>IF(ISBLANK(INDEX('Policy Characteristics'!D:D,MATCH($C1467,'Policy Characteristics'!$C:$C,0))),"",INDEX('Policy Characteristics'!D:D,MATCH($C1467,'Policy Characteristics'!$C:$C,0)))</f>
        <v>Industry Energy Efficiency Standards</v>
      </c>
      <c r="K1467" s="354"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4" t="str">
        <f>IF(ISBLANK(INDEX('Policy Characteristics'!I:I,MATCH($C1467,'Policy Characteristics'!$C:$C,0))),"",INDEX('Policy Characteristics'!I:I,MATCH($C1467,'Policy Characteristics'!$C:$C,0)))</f>
        <v>% reduction in energy use</v>
      </c>
      <c r="P1467" s="3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4" t="str">
        <f>IF(ISBLANK(INDEX('Policy Characteristics'!K:K,MATCH($C1467,'Policy Characteristics'!$C:$C,0))),"",INDEX('Policy Characteristics'!K:K,MATCH($C1467,'Policy Characteristics'!$C:$C,0)))</f>
        <v>industry-ag-main.html#eff-stds</v>
      </c>
      <c r="R1467" s="354" t="str">
        <f>IF(ISBLANK(INDEX('Policy Characteristics'!L:L,MATCH($C1467,'Policy Characteristics'!$C:$C,0))),"",INDEX('Policy Characteristics'!L:L,MATCH($C1467,'Policy Characteristics'!$C:$C,0)))</f>
        <v>industry-energy-efficiency-standards.html</v>
      </c>
    </row>
    <row r="1468" spans="1:18" s="354" customFormat="1" ht="20" customHeight="1">
      <c r="A1468" s="354" t="str">
        <f>IF(ISBLANK(INDEX('Policy Characteristics'!A:A,MATCH($C1468,'Policy Characteristics'!$C:$C,0))),"",INDEX('Policy Characteristics'!A:A,MATCH($C1468,'Policy Characteristics'!$C:$C,0)))</f>
        <v>Industry</v>
      </c>
      <c r="B1468" s="366" t="str">
        <f>IF(ISBLANK(INDEX('Policy Characteristics'!B:B,MATCH($C1468,'Policy Characteristics'!$C:$C,0))),"",INDEX('Policy Characteristics'!B:B,MATCH($C1468,'Policy Characteristics'!$C:$C,0)))</f>
        <v>Industry Energy Efficiency Standards</v>
      </c>
      <c r="C1468" s="354" t="str">
        <f t="shared" si="51"/>
        <v>Percentage Improvement in Eqpt Efficiency Standards above BAU</v>
      </c>
      <c r="D1468" s="348" t="s">
        <v>808</v>
      </c>
      <c r="E1468" s="253" t="s">
        <v>869</v>
      </c>
      <c r="F1468" t="s">
        <v>809</v>
      </c>
      <c r="G1468" s="253" t="s">
        <v>870</v>
      </c>
      <c r="H1468" s="18">
        <v>1086</v>
      </c>
      <c r="I1468" s="367" t="s">
        <v>670</v>
      </c>
      <c r="J1468" s="368" t="str">
        <f>IF(ISBLANK(INDEX('Policy Characteristics'!D:D,MATCH($C1468,'Policy Characteristics'!$C:$C,0))),"",INDEX('Policy Characteristics'!D:D,MATCH($C1468,'Policy Characteristics'!$C:$C,0)))</f>
        <v>Industry Energy Efficiency Standards</v>
      </c>
      <c r="K1468" s="354"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4" t="str">
        <f>IF(ISBLANK(INDEX('Policy Characteristics'!I:I,MATCH($C1468,'Policy Characteristics'!$C:$C,0))),"",INDEX('Policy Characteristics'!I:I,MATCH($C1468,'Policy Characteristics'!$C:$C,0)))</f>
        <v>% reduction in energy use</v>
      </c>
      <c r="P1468" s="3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4" t="str">
        <f>IF(ISBLANK(INDEX('Policy Characteristics'!K:K,MATCH($C1468,'Policy Characteristics'!$C:$C,0))),"",INDEX('Policy Characteristics'!K:K,MATCH($C1468,'Policy Characteristics'!$C:$C,0)))</f>
        <v>industry-ag-main.html#eff-stds</v>
      </c>
      <c r="R1468" s="354" t="str">
        <f>IF(ISBLANK(INDEX('Policy Characteristics'!L:L,MATCH($C1468,'Policy Characteristics'!$C:$C,0))),"",INDEX('Policy Characteristics'!L:L,MATCH($C1468,'Policy Characteristics'!$C:$C,0)))</f>
        <v>industry-energy-efficiency-standards.html</v>
      </c>
    </row>
    <row r="1469" spans="1:18" s="354" customFormat="1" ht="20" customHeight="1">
      <c r="A1469" s="354" t="str">
        <f>IF(ISBLANK(INDEX('Policy Characteristics'!A:A,MATCH($C1469,'Policy Characteristics'!$C:$C,0))),"",INDEX('Policy Characteristics'!A:A,MATCH($C1469,'Policy Characteristics'!$C:$C,0)))</f>
        <v>Industry</v>
      </c>
      <c r="B1469" s="366" t="str">
        <f>IF(ISBLANK(INDEX('Policy Characteristics'!B:B,MATCH($C1469,'Policy Characteristics'!$C:$C,0))),"",INDEX('Policy Characteristics'!B:B,MATCH($C1469,'Policy Characteristics'!$C:$C,0)))</f>
        <v>Industry Energy Efficiency Standards</v>
      </c>
      <c r="C1469" s="354" t="str">
        <f t="shared" ref="C1469:C1532" si="52">C$1340</f>
        <v>Percentage Improvement in Eqpt Efficiency Standards above BAU</v>
      </c>
      <c r="D1469" s="348" t="s">
        <v>808</v>
      </c>
      <c r="E1469" s="253" t="s">
        <v>871</v>
      </c>
      <c r="F1469" t="s">
        <v>809</v>
      </c>
      <c r="G1469" s="253" t="s">
        <v>872</v>
      </c>
      <c r="H1469" s="18">
        <v>1087</v>
      </c>
      <c r="I1469" s="367" t="s">
        <v>680</v>
      </c>
      <c r="J1469" s="368" t="str">
        <f>IF(ISBLANK(INDEX('Policy Characteristics'!D:D,MATCH($C1469,'Policy Characteristics'!$C:$C,0))),"",INDEX('Policy Characteristics'!D:D,MATCH($C1469,'Policy Characteristics'!$C:$C,0)))</f>
        <v>Industry Energy Efficiency Standards</v>
      </c>
      <c r="K1469" s="354"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4" t="str">
        <f>IF(ISBLANK(INDEX('Policy Characteristics'!I:I,MATCH($C1469,'Policy Characteristics'!$C:$C,0))),"",INDEX('Policy Characteristics'!I:I,MATCH($C1469,'Policy Characteristics'!$C:$C,0)))</f>
        <v>% reduction in energy use</v>
      </c>
      <c r="P1469" s="3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4" t="str">
        <f>IF(ISBLANK(INDEX('Policy Characteristics'!K:K,MATCH($C1469,'Policy Characteristics'!$C:$C,0))),"",INDEX('Policy Characteristics'!K:K,MATCH($C1469,'Policy Characteristics'!$C:$C,0)))</f>
        <v>industry-ag-main.html#eff-stds</v>
      </c>
      <c r="R1469" s="354" t="str">
        <f>IF(ISBLANK(INDEX('Policy Characteristics'!L:L,MATCH($C1469,'Policy Characteristics'!$C:$C,0))),"",INDEX('Policy Characteristics'!L:L,MATCH($C1469,'Policy Characteristics'!$C:$C,0)))</f>
        <v>industry-energy-efficiency-standards.html</v>
      </c>
    </row>
    <row r="1470" spans="1:18" s="354" customFormat="1" ht="20" customHeight="1">
      <c r="A1470" s="354" t="str">
        <f>IF(ISBLANK(INDEX('Policy Characteristics'!A:A,MATCH($C1470,'Policy Characteristics'!$C:$C,0))),"",INDEX('Policy Characteristics'!A:A,MATCH($C1470,'Policy Characteristics'!$C:$C,0)))</f>
        <v>Industry</v>
      </c>
      <c r="B1470" s="366" t="str">
        <f>IF(ISBLANK(INDEX('Policy Characteristics'!B:B,MATCH($C1470,'Policy Characteristics'!$C:$C,0))),"",INDEX('Policy Characteristics'!B:B,MATCH($C1470,'Policy Characteristics'!$C:$C,0)))</f>
        <v>Industry Energy Efficiency Standards</v>
      </c>
      <c r="C1470" s="354" t="str">
        <f t="shared" si="52"/>
        <v>Percentage Improvement in Eqpt Efficiency Standards above BAU</v>
      </c>
      <c r="D1470" s="348" t="s">
        <v>810</v>
      </c>
      <c r="E1470" s="253" t="s">
        <v>853</v>
      </c>
      <c r="F1470" t="s">
        <v>811</v>
      </c>
      <c r="G1470" s="253" t="s">
        <v>854</v>
      </c>
      <c r="H1470" s="18">
        <v>1088</v>
      </c>
      <c r="I1470" s="367" t="s">
        <v>670</v>
      </c>
      <c r="J1470" s="368" t="str">
        <f>IF(ISBLANK(INDEX('Policy Characteristics'!D:D,MATCH($C1470,'Policy Characteristics'!$C:$C,0))),"",INDEX('Policy Characteristics'!D:D,MATCH($C1470,'Policy Characteristics'!$C:$C,0)))</f>
        <v>Industry Energy Efficiency Standards</v>
      </c>
      <c r="K1470" s="354"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4" t="str">
        <f>IF(ISBLANK(INDEX('Policy Characteristics'!I:I,MATCH($C1470,'Policy Characteristics'!$C:$C,0))),"",INDEX('Policy Characteristics'!I:I,MATCH($C1470,'Policy Characteristics'!$C:$C,0)))</f>
        <v>% reduction in energy use</v>
      </c>
      <c r="P1470" s="3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4" t="str">
        <f>IF(ISBLANK(INDEX('Policy Characteristics'!K:K,MATCH($C1470,'Policy Characteristics'!$C:$C,0))),"",INDEX('Policy Characteristics'!K:K,MATCH($C1470,'Policy Characteristics'!$C:$C,0)))</f>
        <v>industry-ag-main.html#eff-stds</v>
      </c>
      <c r="R1470" s="354" t="str">
        <f>IF(ISBLANK(INDEX('Policy Characteristics'!L:L,MATCH($C1470,'Policy Characteristics'!$C:$C,0))),"",INDEX('Policy Characteristics'!L:L,MATCH($C1470,'Policy Characteristics'!$C:$C,0)))</f>
        <v>industry-energy-efficiency-standards.html</v>
      </c>
    </row>
    <row r="1471" spans="1:18" s="354" customFormat="1" ht="20" customHeight="1">
      <c r="A1471" s="354" t="str">
        <f>IF(ISBLANK(INDEX('Policy Characteristics'!A:A,MATCH($C1471,'Policy Characteristics'!$C:$C,0))),"",INDEX('Policy Characteristics'!A:A,MATCH($C1471,'Policy Characteristics'!$C:$C,0)))</f>
        <v>Industry</v>
      </c>
      <c r="B1471" s="366" t="str">
        <f>IF(ISBLANK(INDEX('Policy Characteristics'!B:B,MATCH($C1471,'Policy Characteristics'!$C:$C,0))),"",INDEX('Policy Characteristics'!B:B,MATCH($C1471,'Policy Characteristics'!$C:$C,0)))</f>
        <v>Industry Energy Efficiency Standards</v>
      </c>
      <c r="C1471" s="354" t="str">
        <f t="shared" si="52"/>
        <v>Percentage Improvement in Eqpt Efficiency Standards above BAU</v>
      </c>
      <c r="D1471" s="348" t="s">
        <v>810</v>
      </c>
      <c r="E1471" s="253" t="s">
        <v>855</v>
      </c>
      <c r="F1471" t="s">
        <v>811</v>
      </c>
      <c r="G1471" s="253" t="s">
        <v>856</v>
      </c>
      <c r="H1471" s="18">
        <v>1089</v>
      </c>
      <c r="I1471" s="367" t="s">
        <v>670</v>
      </c>
      <c r="J1471" s="368" t="str">
        <f>IF(ISBLANK(INDEX('Policy Characteristics'!D:D,MATCH($C1471,'Policy Characteristics'!$C:$C,0))),"",INDEX('Policy Characteristics'!D:D,MATCH($C1471,'Policy Characteristics'!$C:$C,0)))</f>
        <v>Industry Energy Efficiency Standards</v>
      </c>
      <c r="K1471" s="354"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4" t="str">
        <f>IF(ISBLANK(INDEX('Policy Characteristics'!I:I,MATCH($C1471,'Policy Characteristics'!$C:$C,0))),"",INDEX('Policy Characteristics'!I:I,MATCH($C1471,'Policy Characteristics'!$C:$C,0)))</f>
        <v>% reduction in energy use</v>
      </c>
      <c r="P1471" s="3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4" t="str">
        <f>IF(ISBLANK(INDEX('Policy Characteristics'!K:K,MATCH($C1471,'Policy Characteristics'!$C:$C,0))),"",INDEX('Policy Characteristics'!K:K,MATCH($C1471,'Policy Characteristics'!$C:$C,0)))</f>
        <v>industry-ag-main.html#eff-stds</v>
      </c>
      <c r="R1471" s="354" t="str">
        <f>IF(ISBLANK(INDEX('Policy Characteristics'!L:L,MATCH($C1471,'Policy Characteristics'!$C:$C,0))),"",INDEX('Policy Characteristics'!L:L,MATCH($C1471,'Policy Characteristics'!$C:$C,0)))</f>
        <v>industry-energy-efficiency-standards.html</v>
      </c>
    </row>
    <row r="1472" spans="1:18" s="354" customFormat="1" ht="20" customHeight="1">
      <c r="A1472" s="354" t="str">
        <f>IF(ISBLANK(INDEX('Policy Characteristics'!A:A,MATCH($C1472,'Policy Characteristics'!$C:$C,0))),"",INDEX('Policy Characteristics'!A:A,MATCH($C1472,'Policy Characteristics'!$C:$C,0)))</f>
        <v>Industry</v>
      </c>
      <c r="B1472" s="366" t="str">
        <f>IF(ISBLANK(INDEX('Policy Characteristics'!B:B,MATCH($C1472,'Policy Characteristics'!$C:$C,0))),"",INDEX('Policy Characteristics'!B:B,MATCH($C1472,'Policy Characteristics'!$C:$C,0)))</f>
        <v>Industry Energy Efficiency Standards</v>
      </c>
      <c r="C1472" s="354" t="str">
        <f t="shared" si="52"/>
        <v>Percentage Improvement in Eqpt Efficiency Standards above BAU</v>
      </c>
      <c r="D1472" s="348" t="s">
        <v>810</v>
      </c>
      <c r="E1472" s="253" t="s">
        <v>857</v>
      </c>
      <c r="F1472" t="s">
        <v>811</v>
      </c>
      <c r="G1472" s="253" t="s">
        <v>858</v>
      </c>
      <c r="H1472" s="18">
        <v>1090</v>
      </c>
      <c r="I1472" s="367" t="s">
        <v>670</v>
      </c>
      <c r="J1472" s="368" t="str">
        <f>IF(ISBLANK(INDEX('Policy Characteristics'!D:D,MATCH($C1472,'Policy Characteristics'!$C:$C,0))),"",INDEX('Policy Characteristics'!D:D,MATCH($C1472,'Policy Characteristics'!$C:$C,0)))</f>
        <v>Industry Energy Efficiency Standards</v>
      </c>
      <c r="K1472" s="354"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4" t="str">
        <f>IF(ISBLANK(INDEX('Policy Characteristics'!I:I,MATCH($C1472,'Policy Characteristics'!$C:$C,0))),"",INDEX('Policy Characteristics'!I:I,MATCH($C1472,'Policy Characteristics'!$C:$C,0)))</f>
        <v>% reduction in energy use</v>
      </c>
      <c r="P1472" s="3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4" t="str">
        <f>IF(ISBLANK(INDEX('Policy Characteristics'!K:K,MATCH($C1472,'Policy Characteristics'!$C:$C,0))),"",INDEX('Policy Characteristics'!K:K,MATCH($C1472,'Policy Characteristics'!$C:$C,0)))</f>
        <v>industry-ag-main.html#eff-stds</v>
      </c>
      <c r="R1472" s="354" t="str">
        <f>IF(ISBLANK(INDEX('Policy Characteristics'!L:L,MATCH($C1472,'Policy Characteristics'!$C:$C,0))),"",INDEX('Policy Characteristics'!L:L,MATCH($C1472,'Policy Characteristics'!$C:$C,0)))</f>
        <v>industry-energy-efficiency-standards.html</v>
      </c>
    </row>
    <row r="1473" spans="1:18" s="354" customFormat="1" ht="20" customHeight="1">
      <c r="A1473" s="354" t="str">
        <f>IF(ISBLANK(INDEX('Policy Characteristics'!A:A,MATCH($C1473,'Policy Characteristics'!$C:$C,0))),"",INDEX('Policy Characteristics'!A:A,MATCH($C1473,'Policy Characteristics'!$C:$C,0)))</f>
        <v>Industry</v>
      </c>
      <c r="B1473" s="366" t="str">
        <f>IF(ISBLANK(INDEX('Policy Characteristics'!B:B,MATCH($C1473,'Policy Characteristics'!$C:$C,0))),"",INDEX('Policy Characteristics'!B:B,MATCH($C1473,'Policy Characteristics'!$C:$C,0)))</f>
        <v>Industry Energy Efficiency Standards</v>
      </c>
      <c r="C1473" s="354" t="str">
        <f t="shared" si="52"/>
        <v>Percentage Improvement in Eqpt Efficiency Standards above BAU</v>
      </c>
      <c r="D1473" s="348" t="s">
        <v>810</v>
      </c>
      <c r="E1473" s="253" t="s">
        <v>859</v>
      </c>
      <c r="F1473" t="s">
        <v>811</v>
      </c>
      <c r="G1473" s="253" t="s">
        <v>860</v>
      </c>
      <c r="H1473" s="18">
        <v>1091</v>
      </c>
      <c r="I1473" s="367" t="s">
        <v>680</v>
      </c>
      <c r="J1473" s="368" t="str">
        <f>IF(ISBLANK(INDEX('Policy Characteristics'!D:D,MATCH($C1473,'Policy Characteristics'!$C:$C,0))),"",INDEX('Policy Characteristics'!D:D,MATCH($C1473,'Policy Characteristics'!$C:$C,0)))</f>
        <v>Industry Energy Efficiency Standards</v>
      </c>
      <c r="K1473" s="354"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4" t="str">
        <f>IF(ISBLANK(INDEX('Policy Characteristics'!I:I,MATCH($C1473,'Policy Characteristics'!$C:$C,0))),"",INDEX('Policy Characteristics'!I:I,MATCH($C1473,'Policy Characteristics'!$C:$C,0)))</f>
        <v>% reduction in energy use</v>
      </c>
      <c r="P1473" s="3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4" t="str">
        <f>IF(ISBLANK(INDEX('Policy Characteristics'!K:K,MATCH($C1473,'Policy Characteristics'!$C:$C,0))),"",INDEX('Policy Characteristics'!K:K,MATCH($C1473,'Policy Characteristics'!$C:$C,0)))</f>
        <v>industry-ag-main.html#eff-stds</v>
      </c>
      <c r="R1473" s="354" t="str">
        <f>IF(ISBLANK(INDEX('Policy Characteristics'!L:L,MATCH($C1473,'Policy Characteristics'!$C:$C,0))),"",INDEX('Policy Characteristics'!L:L,MATCH($C1473,'Policy Characteristics'!$C:$C,0)))</f>
        <v>industry-energy-efficiency-standards.html</v>
      </c>
    </row>
    <row r="1474" spans="1:18" s="354" customFormat="1" ht="20" customHeight="1">
      <c r="A1474" s="354" t="str">
        <f>IF(ISBLANK(INDEX('Policy Characteristics'!A:A,MATCH($C1474,'Policy Characteristics'!$C:$C,0))),"",INDEX('Policy Characteristics'!A:A,MATCH($C1474,'Policy Characteristics'!$C:$C,0)))</f>
        <v>Industry</v>
      </c>
      <c r="B1474" s="366" t="str">
        <f>IF(ISBLANK(INDEX('Policy Characteristics'!B:B,MATCH($C1474,'Policy Characteristics'!$C:$C,0))),"",INDEX('Policy Characteristics'!B:B,MATCH($C1474,'Policy Characteristics'!$C:$C,0)))</f>
        <v>Industry Energy Efficiency Standards</v>
      </c>
      <c r="C1474" s="354" t="str">
        <f t="shared" si="52"/>
        <v>Percentage Improvement in Eqpt Efficiency Standards above BAU</v>
      </c>
      <c r="D1474" s="348" t="s">
        <v>810</v>
      </c>
      <c r="E1474" s="253" t="s">
        <v>861</v>
      </c>
      <c r="F1474" t="s">
        <v>811</v>
      </c>
      <c r="G1474" s="253" t="s">
        <v>862</v>
      </c>
      <c r="H1474" s="18">
        <v>1092</v>
      </c>
      <c r="I1474" s="367" t="s">
        <v>670</v>
      </c>
      <c r="J1474" s="368" t="str">
        <f>IF(ISBLANK(INDEX('Policy Characteristics'!D:D,MATCH($C1474,'Policy Characteristics'!$C:$C,0))),"",INDEX('Policy Characteristics'!D:D,MATCH($C1474,'Policy Characteristics'!$C:$C,0)))</f>
        <v>Industry Energy Efficiency Standards</v>
      </c>
      <c r="K1474" s="354"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4" t="str">
        <f>IF(ISBLANK(INDEX('Policy Characteristics'!I:I,MATCH($C1474,'Policy Characteristics'!$C:$C,0))),"",INDEX('Policy Characteristics'!I:I,MATCH($C1474,'Policy Characteristics'!$C:$C,0)))</f>
        <v>% reduction in energy use</v>
      </c>
      <c r="P1474" s="3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4" t="str">
        <f>IF(ISBLANK(INDEX('Policy Characteristics'!K:K,MATCH($C1474,'Policy Characteristics'!$C:$C,0))),"",INDEX('Policy Characteristics'!K:K,MATCH($C1474,'Policy Characteristics'!$C:$C,0)))</f>
        <v>industry-ag-main.html#eff-stds</v>
      </c>
      <c r="R1474" s="354" t="str">
        <f>IF(ISBLANK(INDEX('Policy Characteristics'!L:L,MATCH($C1474,'Policy Characteristics'!$C:$C,0))),"",INDEX('Policy Characteristics'!L:L,MATCH($C1474,'Policy Characteristics'!$C:$C,0)))</f>
        <v>industry-energy-efficiency-standards.html</v>
      </c>
    </row>
    <row r="1475" spans="1:18" s="354" customFormat="1" ht="20" customHeight="1">
      <c r="A1475" s="354" t="str">
        <f>IF(ISBLANK(INDEX('Policy Characteristics'!A:A,MATCH($C1475,'Policy Characteristics'!$C:$C,0))),"",INDEX('Policy Characteristics'!A:A,MATCH($C1475,'Policy Characteristics'!$C:$C,0)))</f>
        <v>Industry</v>
      </c>
      <c r="B1475" s="366" t="str">
        <f>IF(ISBLANK(INDEX('Policy Characteristics'!B:B,MATCH($C1475,'Policy Characteristics'!$C:$C,0))),"",INDEX('Policy Characteristics'!B:B,MATCH($C1475,'Policy Characteristics'!$C:$C,0)))</f>
        <v>Industry Energy Efficiency Standards</v>
      </c>
      <c r="C1475" s="354" t="str">
        <f t="shared" si="52"/>
        <v>Percentage Improvement in Eqpt Efficiency Standards above BAU</v>
      </c>
      <c r="D1475" s="348" t="s">
        <v>810</v>
      </c>
      <c r="E1475" s="253" t="s">
        <v>863</v>
      </c>
      <c r="F1475" t="s">
        <v>811</v>
      </c>
      <c r="G1475" s="253" t="s">
        <v>864</v>
      </c>
      <c r="H1475" s="18">
        <v>1093</v>
      </c>
      <c r="I1475" s="367" t="s">
        <v>680</v>
      </c>
      <c r="J1475" s="368" t="str">
        <f>IF(ISBLANK(INDEX('Policy Characteristics'!D:D,MATCH($C1475,'Policy Characteristics'!$C:$C,0))),"",INDEX('Policy Characteristics'!D:D,MATCH($C1475,'Policy Characteristics'!$C:$C,0)))</f>
        <v>Industry Energy Efficiency Standards</v>
      </c>
      <c r="K1475" s="354"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4" t="str">
        <f>IF(ISBLANK(INDEX('Policy Characteristics'!I:I,MATCH($C1475,'Policy Characteristics'!$C:$C,0))),"",INDEX('Policy Characteristics'!I:I,MATCH($C1475,'Policy Characteristics'!$C:$C,0)))</f>
        <v>% reduction in energy use</v>
      </c>
      <c r="P1475" s="3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4" t="str">
        <f>IF(ISBLANK(INDEX('Policy Characteristics'!K:K,MATCH($C1475,'Policy Characteristics'!$C:$C,0))),"",INDEX('Policy Characteristics'!K:K,MATCH($C1475,'Policy Characteristics'!$C:$C,0)))</f>
        <v>industry-ag-main.html#eff-stds</v>
      </c>
      <c r="R1475" s="354" t="str">
        <f>IF(ISBLANK(INDEX('Policy Characteristics'!L:L,MATCH($C1475,'Policy Characteristics'!$C:$C,0))),"",INDEX('Policy Characteristics'!L:L,MATCH($C1475,'Policy Characteristics'!$C:$C,0)))</f>
        <v>industry-energy-efficiency-standards.html</v>
      </c>
    </row>
    <row r="1476" spans="1:18" s="354" customFormat="1" ht="20" customHeight="1">
      <c r="A1476" s="354" t="str">
        <f>IF(ISBLANK(INDEX('Policy Characteristics'!A:A,MATCH($C1476,'Policy Characteristics'!$C:$C,0))),"",INDEX('Policy Characteristics'!A:A,MATCH($C1476,'Policy Characteristics'!$C:$C,0)))</f>
        <v>Industry</v>
      </c>
      <c r="B1476" s="366" t="str">
        <f>IF(ISBLANK(INDEX('Policy Characteristics'!B:B,MATCH($C1476,'Policy Characteristics'!$C:$C,0))),"",INDEX('Policy Characteristics'!B:B,MATCH($C1476,'Policy Characteristics'!$C:$C,0)))</f>
        <v>Industry Energy Efficiency Standards</v>
      </c>
      <c r="C1476" s="354" t="str">
        <f t="shared" si="52"/>
        <v>Percentage Improvement in Eqpt Efficiency Standards above BAU</v>
      </c>
      <c r="D1476" s="348" t="s">
        <v>810</v>
      </c>
      <c r="E1476" s="253" t="s">
        <v>865</v>
      </c>
      <c r="F1476" t="s">
        <v>811</v>
      </c>
      <c r="G1476" s="253" t="s">
        <v>866</v>
      </c>
      <c r="H1476" s="18">
        <v>1094</v>
      </c>
      <c r="I1476" s="367" t="s">
        <v>680</v>
      </c>
      <c r="J1476" s="368" t="str">
        <f>IF(ISBLANK(INDEX('Policy Characteristics'!D:D,MATCH($C1476,'Policy Characteristics'!$C:$C,0))),"",INDEX('Policy Characteristics'!D:D,MATCH($C1476,'Policy Characteristics'!$C:$C,0)))</f>
        <v>Industry Energy Efficiency Standards</v>
      </c>
      <c r="K1476" s="354"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4" t="str">
        <f>IF(ISBLANK(INDEX('Policy Characteristics'!I:I,MATCH($C1476,'Policy Characteristics'!$C:$C,0))),"",INDEX('Policy Characteristics'!I:I,MATCH($C1476,'Policy Characteristics'!$C:$C,0)))</f>
        <v>% reduction in energy use</v>
      </c>
      <c r="P1476" s="3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4" t="str">
        <f>IF(ISBLANK(INDEX('Policy Characteristics'!K:K,MATCH($C1476,'Policy Characteristics'!$C:$C,0))),"",INDEX('Policy Characteristics'!K:K,MATCH($C1476,'Policy Characteristics'!$C:$C,0)))</f>
        <v>industry-ag-main.html#eff-stds</v>
      </c>
      <c r="R1476" s="354" t="str">
        <f>IF(ISBLANK(INDEX('Policy Characteristics'!L:L,MATCH($C1476,'Policy Characteristics'!$C:$C,0))),"",INDEX('Policy Characteristics'!L:L,MATCH($C1476,'Policy Characteristics'!$C:$C,0)))</f>
        <v>industry-energy-efficiency-standards.html</v>
      </c>
    </row>
    <row r="1477" spans="1:18" s="354" customFormat="1" ht="20" customHeight="1">
      <c r="A1477" s="354" t="str">
        <f>IF(ISBLANK(INDEX('Policy Characteristics'!A:A,MATCH($C1477,'Policy Characteristics'!$C:$C,0))),"",INDEX('Policy Characteristics'!A:A,MATCH($C1477,'Policy Characteristics'!$C:$C,0)))</f>
        <v>Industry</v>
      </c>
      <c r="B1477" s="366" t="str">
        <f>IF(ISBLANK(INDEX('Policy Characteristics'!B:B,MATCH($C1477,'Policy Characteristics'!$C:$C,0))),"",INDEX('Policy Characteristics'!B:B,MATCH($C1477,'Policy Characteristics'!$C:$C,0)))</f>
        <v>Industry Energy Efficiency Standards</v>
      </c>
      <c r="C1477" s="354" t="str">
        <f t="shared" si="52"/>
        <v>Percentage Improvement in Eqpt Efficiency Standards above BAU</v>
      </c>
      <c r="D1477" s="348" t="s">
        <v>810</v>
      </c>
      <c r="E1477" s="253" t="s">
        <v>867</v>
      </c>
      <c r="F1477" t="s">
        <v>811</v>
      </c>
      <c r="G1477" s="253" t="s">
        <v>868</v>
      </c>
      <c r="H1477" s="18">
        <v>1095</v>
      </c>
      <c r="I1477" s="367" t="s">
        <v>670</v>
      </c>
      <c r="J1477" s="368" t="str">
        <f>IF(ISBLANK(INDEX('Policy Characteristics'!D:D,MATCH($C1477,'Policy Characteristics'!$C:$C,0))),"",INDEX('Policy Characteristics'!D:D,MATCH($C1477,'Policy Characteristics'!$C:$C,0)))</f>
        <v>Industry Energy Efficiency Standards</v>
      </c>
      <c r="K1477" s="354"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4" t="str">
        <f>IF(ISBLANK(INDEX('Policy Characteristics'!I:I,MATCH($C1477,'Policy Characteristics'!$C:$C,0))),"",INDEX('Policy Characteristics'!I:I,MATCH($C1477,'Policy Characteristics'!$C:$C,0)))</f>
        <v>% reduction in energy use</v>
      </c>
      <c r="P1477" s="3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4" t="str">
        <f>IF(ISBLANK(INDEX('Policy Characteristics'!K:K,MATCH($C1477,'Policy Characteristics'!$C:$C,0))),"",INDEX('Policy Characteristics'!K:K,MATCH($C1477,'Policy Characteristics'!$C:$C,0)))</f>
        <v>industry-ag-main.html#eff-stds</v>
      </c>
      <c r="R1477" s="354" t="str">
        <f>IF(ISBLANK(INDEX('Policy Characteristics'!L:L,MATCH($C1477,'Policy Characteristics'!$C:$C,0))),"",INDEX('Policy Characteristics'!L:L,MATCH($C1477,'Policy Characteristics'!$C:$C,0)))</f>
        <v>industry-energy-efficiency-standards.html</v>
      </c>
    </row>
    <row r="1478" spans="1:18" s="354" customFormat="1" ht="20" customHeight="1">
      <c r="A1478" s="354" t="str">
        <f>IF(ISBLANK(INDEX('Policy Characteristics'!A:A,MATCH($C1478,'Policy Characteristics'!$C:$C,0))),"",INDEX('Policy Characteristics'!A:A,MATCH($C1478,'Policy Characteristics'!$C:$C,0)))</f>
        <v>Industry</v>
      </c>
      <c r="B1478" s="366" t="str">
        <f>IF(ISBLANK(INDEX('Policy Characteristics'!B:B,MATCH($C1478,'Policy Characteristics'!$C:$C,0))),"",INDEX('Policy Characteristics'!B:B,MATCH($C1478,'Policy Characteristics'!$C:$C,0)))</f>
        <v>Industry Energy Efficiency Standards</v>
      </c>
      <c r="C1478" s="354" t="str">
        <f t="shared" si="52"/>
        <v>Percentage Improvement in Eqpt Efficiency Standards above BAU</v>
      </c>
      <c r="D1478" s="348" t="s">
        <v>810</v>
      </c>
      <c r="E1478" s="253" t="s">
        <v>869</v>
      </c>
      <c r="F1478" t="s">
        <v>811</v>
      </c>
      <c r="G1478" s="253" t="s">
        <v>870</v>
      </c>
      <c r="H1478" s="18">
        <v>1096</v>
      </c>
      <c r="I1478" s="367" t="s">
        <v>670</v>
      </c>
      <c r="J1478" s="368" t="str">
        <f>IF(ISBLANK(INDEX('Policy Characteristics'!D:D,MATCH($C1478,'Policy Characteristics'!$C:$C,0))),"",INDEX('Policy Characteristics'!D:D,MATCH($C1478,'Policy Characteristics'!$C:$C,0)))</f>
        <v>Industry Energy Efficiency Standards</v>
      </c>
      <c r="K1478" s="354"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4" t="str">
        <f>IF(ISBLANK(INDEX('Policy Characteristics'!I:I,MATCH($C1478,'Policy Characteristics'!$C:$C,0))),"",INDEX('Policy Characteristics'!I:I,MATCH($C1478,'Policy Characteristics'!$C:$C,0)))</f>
        <v>% reduction in energy use</v>
      </c>
      <c r="P1478" s="3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4" t="str">
        <f>IF(ISBLANK(INDEX('Policy Characteristics'!K:K,MATCH($C1478,'Policy Characteristics'!$C:$C,0))),"",INDEX('Policy Characteristics'!K:K,MATCH($C1478,'Policy Characteristics'!$C:$C,0)))</f>
        <v>industry-ag-main.html#eff-stds</v>
      </c>
      <c r="R1478" s="354" t="str">
        <f>IF(ISBLANK(INDEX('Policy Characteristics'!L:L,MATCH($C1478,'Policy Characteristics'!$C:$C,0))),"",INDEX('Policy Characteristics'!L:L,MATCH($C1478,'Policy Characteristics'!$C:$C,0)))</f>
        <v>industry-energy-efficiency-standards.html</v>
      </c>
    </row>
    <row r="1479" spans="1:18" s="354" customFormat="1" ht="20" customHeight="1">
      <c r="A1479" s="354" t="str">
        <f>IF(ISBLANK(INDEX('Policy Characteristics'!A:A,MATCH($C1479,'Policy Characteristics'!$C:$C,0))),"",INDEX('Policy Characteristics'!A:A,MATCH($C1479,'Policy Characteristics'!$C:$C,0)))</f>
        <v>Industry</v>
      </c>
      <c r="B1479" s="366" t="str">
        <f>IF(ISBLANK(INDEX('Policy Characteristics'!B:B,MATCH($C1479,'Policy Characteristics'!$C:$C,0))),"",INDEX('Policy Characteristics'!B:B,MATCH($C1479,'Policy Characteristics'!$C:$C,0)))</f>
        <v>Industry Energy Efficiency Standards</v>
      </c>
      <c r="C1479" s="354" t="str">
        <f t="shared" si="52"/>
        <v>Percentage Improvement in Eqpt Efficiency Standards above BAU</v>
      </c>
      <c r="D1479" s="348" t="s">
        <v>810</v>
      </c>
      <c r="E1479" s="253" t="s">
        <v>871</v>
      </c>
      <c r="F1479" t="s">
        <v>811</v>
      </c>
      <c r="G1479" s="253" t="s">
        <v>872</v>
      </c>
      <c r="H1479" s="18">
        <v>1097</v>
      </c>
      <c r="I1479" s="367" t="s">
        <v>680</v>
      </c>
      <c r="J1479" s="368" t="str">
        <f>IF(ISBLANK(INDEX('Policy Characteristics'!D:D,MATCH($C1479,'Policy Characteristics'!$C:$C,0))),"",INDEX('Policy Characteristics'!D:D,MATCH($C1479,'Policy Characteristics'!$C:$C,0)))</f>
        <v>Industry Energy Efficiency Standards</v>
      </c>
      <c r="K1479" s="354"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4" t="str">
        <f>IF(ISBLANK(INDEX('Policy Characteristics'!I:I,MATCH($C1479,'Policy Characteristics'!$C:$C,0))),"",INDEX('Policy Characteristics'!I:I,MATCH($C1479,'Policy Characteristics'!$C:$C,0)))</f>
        <v>% reduction in energy use</v>
      </c>
      <c r="P1479" s="3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4" t="str">
        <f>IF(ISBLANK(INDEX('Policy Characteristics'!K:K,MATCH($C1479,'Policy Characteristics'!$C:$C,0))),"",INDEX('Policy Characteristics'!K:K,MATCH($C1479,'Policy Characteristics'!$C:$C,0)))</f>
        <v>industry-ag-main.html#eff-stds</v>
      </c>
      <c r="R1479" s="354" t="str">
        <f>IF(ISBLANK(INDEX('Policy Characteristics'!L:L,MATCH($C1479,'Policy Characteristics'!$C:$C,0))),"",INDEX('Policy Characteristics'!L:L,MATCH($C1479,'Policy Characteristics'!$C:$C,0)))</f>
        <v>industry-energy-efficiency-standards.html</v>
      </c>
    </row>
    <row r="1480" spans="1:18" s="354" customFormat="1" ht="20" customHeight="1">
      <c r="A1480" s="354" t="str">
        <f>IF(ISBLANK(INDEX('Policy Characteristics'!A:A,MATCH($C1480,'Policy Characteristics'!$C:$C,0))),"",INDEX('Policy Characteristics'!A:A,MATCH($C1480,'Policy Characteristics'!$C:$C,0)))</f>
        <v>Industry</v>
      </c>
      <c r="B1480" s="366" t="str">
        <f>IF(ISBLANK(INDEX('Policy Characteristics'!B:B,MATCH($C1480,'Policy Characteristics'!$C:$C,0))),"",INDEX('Policy Characteristics'!B:B,MATCH($C1480,'Policy Characteristics'!$C:$C,0)))</f>
        <v>Industry Energy Efficiency Standards</v>
      </c>
      <c r="C1480" s="354" t="str">
        <f t="shared" si="52"/>
        <v>Percentage Improvement in Eqpt Efficiency Standards above BAU</v>
      </c>
      <c r="D1480" s="348" t="s">
        <v>812</v>
      </c>
      <c r="E1480" s="253" t="s">
        <v>853</v>
      </c>
      <c r="F1480" t="s">
        <v>813</v>
      </c>
      <c r="G1480" s="253" t="s">
        <v>854</v>
      </c>
      <c r="H1480" s="18">
        <v>1098</v>
      </c>
      <c r="I1480" s="367" t="s">
        <v>670</v>
      </c>
      <c r="J1480" s="368" t="str">
        <f>IF(ISBLANK(INDEX('Policy Characteristics'!D:D,MATCH($C1480,'Policy Characteristics'!$C:$C,0))),"",INDEX('Policy Characteristics'!D:D,MATCH($C1480,'Policy Characteristics'!$C:$C,0)))</f>
        <v>Industry Energy Efficiency Standards</v>
      </c>
      <c r="K1480" s="354"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4" t="str">
        <f>IF(ISBLANK(INDEX('Policy Characteristics'!I:I,MATCH($C1480,'Policy Characteristics'!$C:$C,0))),"",INDEX('Policy Characteristics'!I:I,MATCH($C1480,'Policy Characteristics'!$C:$C,0)))</f>
        <v>% reduction in energy use</v>
      </c>
      <c r="P1480" s="3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4" t="str">
        <f>IF(ISBLANK(INDEX('Policy Characteristics'!K:K,MATCH($C1480,'Policy Characteristics'!$C:$C,0))),"",INDEX('Policy Characteristics'!K:K,MATCH($C1480,'Policy Characteristics'!$C:$C,0)))</f>
        <v>industry-ag-main.html#eff-stds</v>
      </c>
      <c r="R1480" s="354" t="str">
        <f>IF(ISBLANK(INDEX('Policy Characteristics'!L:L,MATCH($C1480,'Policy Characteristics'!$C:$C,0))),"",INDEX('Policy Characteristics'!L:L,MATCH($C1480,'Policy Characteristics'!$C:$C,0)))</f>
        <v>industry-energy-efficiency-standards.html</v>
      </c>
    </row>
    <row r="1481" spans="1:18" s="354" customFormat="1" ht="20" customHeight="1">
      <c r="A1481" s="354" t="str">
        <f>IF(ISBLANK(INDEX('Policy Characteristics'!A:A,MATCH($C1481,'Policy Characteristics'!$C:$C,0))),"",INDEX('Policy Characteristics'!A:A,MATCH($C1481,'Policy Characteristics'!$C:$C,0)))</f>
        <v>Industry</v>
      </c>
      <c r="B1481" s="366" t="str">
        <f>IF(ISBLANK(INDEX('Policy Characteristics'!B:B,MATCH($C1481,'Policy Characteristics'!$C:$C,0))),"",INDEX('Policy Characteristics'!B:B,MATCH($C1481,'Policy Characteristics'!$C:$C,0)))</f>
        <v>Industry Energy Efficiency Standards</v>
      </c>
      <c r="C1481" s="354" t="str">
        <f t="shared" si="52"/>
        <v>Percentage Improvement in Eqpt Efficiency Standards above BAU</v>
      </c>
      <c r="D1481" s="348" t="s">
        <v>812</v>
      </c>
      <c r="E1481" s="253" t="s">
        <v>855</v>
      </c>
      <c r="F1481" t="s">
        <v>813</v>
      </c>
      <c r="G1481" s="253" t="s">
        <v>856</v>
      </c>
      <c r="H1481" s="18">
        <v>1099</v>
      </c>
      <c r="I1481" s="367" t="s">
        <v>670</v>
      </c>
      <c r="J1481" s="368" t="str">
        <f>IF(ISBLANK(INDEX('Policy Characteristics'!D:D,MATCH($C1481,'Policy Characteristics'!$C:$C,0))),"",INDEX('Policy Characteristics'!D:D,MATCH($C1481,'Policy Characteristics'!$C:$C,0)))</f>
        <v>Industry Energy Efficiency Standards</v>
      </c>
      <c r="K1481" s="354"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4" t="str">
        <f>IF(ISBLANK(INDEX('Policy Characteristics'!I:I,MATCH($C1481,'Policy Characteristics'!$C:$C,0))),"",INDEX('Policy Characteristics'!I:I,MATCH($C1481,'Policy Characteristics'!$C:$C,0)))</f>
        <v>% reduction in energy use</v>
      </c>
      <c r="P1481" s="3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4" t="str">
        <f>IF(ISBLANK(INDEX('Policy Characteristics'!K:K,MATCH($C1481,'Policy Characteristics'!$C:$C,0))),"",INDEX('Policy Characteristics'!K:K,MATCH($C1481,'Policy Characteristics'!$C:$C,0)))</f>
        <v>industry-ag-main.html#eff-stds</v>
      </c>
      <c r="R1481" s="354" t="str">
        <f>IF(ISBLANK(INDEX('Policy Characteristics'!L:L,MATCH($C1481,'Policy Characteristics'!$C:$C,0))),"",INDEX('Policy Characteristics'!L:L,MATCH($C1481,'Policy Characteristics'!$C:$C,0)))</f>
        <v>industry-energy-efficiency-standards.html</v>
      </c>
    </row>
    <row r="1482" spans="1:18" s="354" customFormat="1" ht="20" customHeight="1">
      <c r="A1482" s="354" t="str">
        <f>IF(ISBLANK(INDEX('Policy Characteristics'!A:A,MATCH($C1482,'Policy Characteristics'!$C:$C,0))),"",INDEX('Policy Characteristics'!A:A,MATCH($C1482,'Policy Characteristics'!$C:$C,0)))</f>
        <v>Industry</v>
      </c>
      <c r="B1482" s="366" t="str">
        <f>IF(ISBLANK(INDEX('Policy Characteristics'!B:B,MATCH($C1482,'Policy Characteristics'!$C:$C,0))),"",INDEX('Policy Characteristics'!B:B,MATCH($C1482,'Policy Characteristics'!$C:$C,0)))</f>
        <v>Industry Energy Efficiency Standards</v>
      </c>
      <c r="C1482" s="354" t="str">
        <f t="shared" si="52"/>
        <v>Percentage Improvement in Eqpt Efficiency Standards above BAU</v>
      </c>
      <c r="D1482" s="348" t="s">
        <v>812</v>
      </c>
      <c r="E1482" s="253" t="s">
        <v>857</v>
      </c>
      <c r="F1482" t="s">
        <v>813</v>
      </c>
      <c r="G1482" s="253" t="s">
        <v>858</v>
      </c>
      <c r="H1482" s="18">
        <v>1100</v>
      </c>
      <c r="I1482" s="367" t="s">
        <v>670</v>
      </c>
      <c r="J1482" s="368" t="str">
        <f>IF(ISBLANK(INDEX('Policy Characteristics'!D:D,MATCH($C1482,'Policy Characteristics'!$C:$C,0))),"",INDEX('Policy Characteristics'!D:D,MATCH($C1482,'Policy Characteristics'!$C:$C,0)))</f>
        <v>Industry Energy Efficiency Standards</v>
      </c>
      <c r="K1482" s="354"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4" t="str">
        <f>IF(ISBLANK(INDEX('Policy Characteristics'!I:I,MATCH($C1482,'Policy Characteristics'!$C:$C,0))),"",INDEX('Policy Characteristics'!I:I,MATCH($C1482,'Policy Characteristics'!$C:$C,0)))</f>
        <v>% reduction in energy use</v>
      </c>
      <c r="P1482" s="3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4" t="str">
        <f>IF(ISBLANK(INDEX('Policy Characteristics'!K:K,MATCH($C1482,'Policy Characteristics'!$C:$C,0))),"",INDEX('Policy Characteristics'!K:K,MATCH($C1482,'Policy Characteristics'!$C:$C,0)))</f>
        <v>industry-ag-main.html#eff-stds</v>
      </c>
      <c r="R1482" s="354" t="str">
        <f>IF(ISBLANK(INDEX('Policy Characteristics'!L:L,MATCH($C1482,'Policy Characteristics'!$C:$C,0))),"",INDEX('Policy Characteristics'!L:L,MATCH($C1482,'Policy Characteristics'!$C:$C,0)))</f>
        <v>industry-energy-efficiency-standards.html</v>
      </c>
    </row>
    <row r="1483" spans="1:18" s="354" customFormat="1" ht="20" customHeight="1">
      <c r="A1483" s="354" t="str">
        <f>IF(ISBLANK(INDEX('Policy Characteristics'!A:A,MATCH($C1483,'Policy Characteristics'!$C:$C,0))),"",INDEX('Policy Characteristics'!A:A,MATCH($C1483,'Policy Characteristics'!$C:$C,0)))</f>
        <v>Industry</v>
      </c>
      <c r="B1483" s="366" t="str">
        <f>IF(ISBLANK(INDEX('Policy Characteristics'!B:B,MATCH($C1483,'Policy Characteristics'!$C:$C,0))),"",INDEX('Policy Characteristics'!B:B,MATCH($C1483,'Policy Characteristics'!$C:$C,0)))</f>
        <v>Industry Energy Efficiency Standards</v>
      </c>
      <c r="C1483" s="354" t="str">
        <f t="shared" si="52"/>
        <v>Percentage Improvement in Eqpt Efficiency Standards above BAU</v>
      </c>
      <c r="D1483" s="348" t="s">
        <v>812</v>
      </c>
      <c r="E1483" s="253" t="s">
        <v>859</v>
      </c>
      <c r="F1483" t="s">
        <v>813</v>
      </c>
      <c r="G1483" s="253" t="s">
        <v>860</v>
      </c>
      <c r="H1483" s="18">
        <v>1101</v>
      </c>
      <c r="I1483" s="367" t="s">
        <v>680</v>
      </c>
      <c r="J1483" s="368" t="str">
        <f>IF(ISBLANK(INDEX('Policy Characteristics'!D:D,MATCH($C1483,'Policy Characteristics'!$C:$C,0))),"",INDEX('Policy Characteristics'!D:D,MATCH($C1483,'Policy Characteristics'!$C:$C,0)))</f>
        <v>Industry Energy Efficiency Standards</v>
      </c>
      <c r="K1483" s="354"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4" t="str">
        <f>IF(ISBLANK(INDEX('Policy Characteristics'!I:I,MATCH($C1483,'Policy Characteristics'!$C:$C,0))),"",INDEX('Policy Characteristics'!I:I,MATCH($C1483,'Policy Characteristics'!$C:$C,0)))</f>
        <v>% reduction in energy use</v>
      </c>
      <c r="P1483" s="3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4" t="str">
        <f>IF(ISBLANK(INDEX('Policy Characteristics'!K:K,MATCH($C1483,'Policy Characteristics'!$C:$C,0))),"",INDEX('Policy Characteristics'!K:K,MATCH($C1483,'Policy Characteristics'!$C:$C,0)))</f>
        <v>industry-ag-main.html#eff-stds</v>
      </c>
      <c r="R1483" s="354" t="str">
        <f>IF(ISBLANK(INDEX('Policy Characteristics'!L:L,MATCH($C1483,'Policy Characteristics'!$C:$C,0))),"",INDEX('Policy Characteristics'!L:L,MATCH($C1483,'Policy Characteristics'!$C:$C,0)))</f>
        <v>industry-energy-efficiency-standards.html</v>
      </c>
    </row>
    <row r="1484" spans="1:18" s="354" customFormat="1" ht="20" customHeight="1">
      <c r="A1484" s="354" t="str">
        <f>IF(ISBLANK(INDEX('Policy Characteristics'!A:A,MATCH($C1484,'Policy Characteristics'!$C:$C,0))),"",INDEX('Policy Characteristics'!A:A,MATCH($C1484,'Policy Characteristics'!$C:$C,0)))</f>
        <v>Industry</v>
      </c>
      <c r="B1484" s="366" t="str">
        <f>IF(ISBLANK(INDEX('Policy Characteristics'!B:B,MATCH($C1484,'Policy Characteristics'!$C:$C,0))),"",INDEX('Policy Characteristics'!B:B,MATCH($C1484,'Policy Characteristics'!$C:$C,0)))</f>
        <v>Industry Energy Efficiency Standards</v>
      </c>
      <c r="C1484" s="354" t="str">
        <f t="shared" si="52"/>
        <v>Percentage Improvement in Eqpt Efficiency Standards above BAU</v>
      </c>
      <c r="D1484" s="348" t="s">
        <v>812</v>
      </c>
      <c r="E1484" s="253" t="s">
        <v>861</v>
      </c>
      <c r="F1484" t="s">
        <v>813</v>
      </c>
      <c r="G1484" s="253" t="s">
        <v>862</v>
      </c>
      <c r="H1484" s="18">
        <v>1102</v>
      </c>
      <c r="I1484" s="367" t="s">
        <v>670</v>
      </c>
      <c r="J1484" s="368" t="str">
        <f>IF(ISBLANK(INDEX('Policy Characteristics'!D:D,MATCH($C1484,'Policy Characteristics'!$C:$C,0))),"",INDEX('Policy Characteristics'!D:D,MATCH($C1484,'Policy Characteristics'!$C:$C,0)))</f>
        <v>Industry Energy Efficiency Standards</v>
      </c>
      <c r="K1484" s="354"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4" t="str">
        <f>IF(ISBLANK(INDEX('Policy Characteristics'!I:I,MATCH($C1484,'Policy Characteristics'!$C:$C,0))),"",INDEX('Policy Characteristics'!I:I,MATCH($C1484,'Policy Characteristics'!$C:$C,0)))</f>
        <v>% reduction in energy use</v>
      </c>
      <c r="P1484" s="3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4" t="str">
        <f>IF(ISBLANK(INDEX('Policy Characteristics'!K:K,MATCH($C1484,'Policy Characteristics'!$C:$C,0))),"",INDEX('Policy Characteristics'!K:K,MATCH($C1484,'Policy Characteristics'!$C:$C,0)))</f>
        <v>industry-ag-main.html#eff-stds</v>
      </c>
      <c r="R1484" s="354" t="str">
        <f>IF(ISBLANK(INDEX('Policy Characteristics'!L:L,MATCH($C1484,'Policy Characteristics'!$C:$C,0))),"",INDEX('Policy Characteristics'!L:L,MATCH($C1484,'Policy Characteristics'!$C:$C,0)))</f>
        <v>industry-energy-efficiency-standards.html</v>
      </c>
    </row>
    <row r="1485" spans="1:18" s="354" customFormat="1" ht="20" customHeight="1">
      <c r="A1485" s="354" t="str">
        <f>IF(ISBLANK(INDEX('Policy Characteristics'!A:A,MATCH($C1485,'Policy Characteristics'!$C:$C,0))),"",INDEX('Policy Characteristics'!A:A,MATCH($C1485,'Policy Characteristics'!$C:$C,0)))</f>
        <v>Industry</v>
      </c>
      <c r="B1485" s="366" t="str">
        <f>IF(ISBLANK(INDEX('Policy Characteristics'!B:B,MATCH($C1485,'Policy Characteristics'!$C:$C,0))),"",INDEX('Policy Characteristics'!B:B,MATCH($C1485,'Policy Characteristics'!$C:$C,0)))</f>
        <v>Industry Energy Efficiency Standards</v>
      </c>
      <c r="C1485" s="354" t="str">
        <f t="shared" si="52"/>
        <v>Percentage Improvement in Eqpt Efficiency Standards above BAU</v>
      </c>
      <c r="D1485" s="348" t="s">
        <v>812</v>
      </c>
      <c r="E1485" s="253" t="s">
        <v>863</v>
      </c>
      <c r="F1485" t="s">
        <v>813</v>
      </c>
      <c r="G1485" s="253" t="s">
        <v>864</v>
      </c>
      <c r="H1485" s="18">
        <v>1103</v>
      </c>
      <c r="I1485" s="367" t="s">
        <v>680</v>
      </c>
      <c r="J1485" s="368" t="str">
        <f>IF(ISBLANK(INDEX('Policy Characteristics'!D:D,MATCH($C1485,'Policy Characteristics'!$C:$C,0))),"",INDEX('Policy Characteristics'!D:D,MATCH($C1485,'Policy Characteristics'!$C:$C,0)))</f>
        <v>Industry Energy Efficiency Standards</v>
      </c>
      <c r="K1485" s="354"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4" t="str">
        <f>IF(ISBLANK(INDEX('Policy Characteristics'!I:I,MATCH($C1485,'Policy Characteristics'!$C:$C,0))),"",INDEX('Policy Characteristics'!I:I,MATCH($C1485,'Policy Characteristics'!$C:$C,0)))</f>
        <v>% reduction in energy use</v>
      </c>
      <c r="P1485" s="3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4" t="str">
        <f>IF(ISBLANK(INDEX('Policy Characteristics'!K:K,MATCH($C1485,'Policy Characteristics'!$C:$C,0))),"",INDEX('Policy Characteristics'!K:K,MATCH($C1485,'Policy Characteristics'!$C:$C,0)))</f>
        <v>industry-ag-main.html#eff-stds</v>
      </c>
      <c r="R1485" s="354" t="str">
        <f>IF(ISBLANK(INDEX('Policy Characteristics'!L:L,MATCH($C1485,'Policy Characteristics'!$C:$C,0))),"",INDEX('Policy Characteristics'!L:L,MATCH($C1485,'Policy Characteristics'!$C:$C,0)))</f>
        <v>industry-energy-efficiency-standards.html</v>
      </c>
    </row>
    <row r="1486" spans="1:18" s="354" customFormat="1" ht="20" customHeight="1">
      <c r="A1486" s="354" t="str">
        <f>IF(ISBLANK(INDEX('Policy Characteristics'!A:A,MATCH($C1486,'Policy Characteristics'!$C:$C,0))),"",INDEX('Policy Characteristics'!A:A,MATCH($C1486,'Policy Characteristics'!$C:$C,0)))</f>
        <v>Industry</v>
      </c>
      <c r="B1486" s="366" t="str">
        <f>IF(ISBLANK(INDEX('Policy Characteristics'!B:B,MATCH($C1486,'Policy Characteristics'!$C:$C,0))),"",INDEX('Policy Characteristics'!B:B,MATCH($C1486,'Policy Characteristics'!$C:$C,0)))</f>
        <v>Industry Energy Efficiency Standards</v>
      </c>
      <c r="C1486" s="354" t="str">
        <f t="shared" si="52"/>
        <v>Percentage Improvement in Eqpt Efficiency Standards above BAU</v>
      </c>
      <c r="D1486" s="348" t="s">
        <v>812</v>
      </c>
      <c r="E1486" s="253" t="s">
        <v>865</v>
      </c>
      <c r="F1486" t="s">
        <v>813</v>
      </c>
      <c r="G1486" s="253" t="s">
        <v>866</v>
      </c>
      <c r="H1486" s="18">
        <v>1104</v>
      </c>
      <c r="I1486" s="367" t="s">
        <v>680</v>
      </c>
      <c r="J1486" s="368" t="str">
        <f>IF(ISBLANK(INDEX('Policy Characteristics'!D:D,MATCH($C1486,'Policy Characteristics'!$C:$C,0))),"",INDEX('Policy Characteristics'!D:D,MATCH($C1486,'Policy Characteristics'!$C:$C,0)))</f>
        <v>Industry Energy Efficiency Standards</v>
      </c>
      <c r="K1486" s="354"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4" t="str">
        <f>IF(ISBLANK(INDEX('Policy Characteristics'!I:I,MATCH($C1486,'Policy Characteristics'!$C:$C,0))),"",INDEX('Policy Characteristics'!I:I,MATCH($C1486,'Policy Characteristics'!$C:$C,0)))</f>
        <v>% reduction in energy use</v>
      </c>
      <c r="P1486" s="3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4" t="str">
        <f>IF(ISBLANK(INDEX('Policy Characteristics'!K:K,MATCH($C1486,'Policy Characteristics'!$C:$C,0))),"",INDEX('Policy Characteristics'!K:K,MATCH($C1486,'Policy Characteristics'!$C:$C,0)))</f>
        <v>industry-ag-main.html#eff-stds</v>
      </c>
      <c r="R1486" s="354" t="str">
        <f>IF(ISBLANK(INDEX('Policy Characteristics'!L:L,MATCH($C1486,'Policy Characteristics'!$C:$C,0))),"",INDEX('Policy Characteristics'!L:L,MATCH($C1486,'Policy Characteristics'!$C:$C,0)))</f>
        <v>industry-energy-efficiency-standards.html</v>
      </c>
    </row>
    <row r="1487" spans="1:18" s="354" customFormat="1" ht="20" customHeight="1">
      <c r="A1487" s="354" t="str">
        <f>IF(ISBLANK(INDEX('Policy Characteristics'!A:A,MATCH($C1487,'Policy Characteristics'!$C:$C,0))),"",INDEX('Policy Characteristics'!A:A,MATCH($C1487,'Policy Characteristics'!$C:$C,0)))</f>
        <v>Industry</v>
      </c>
      <c r="B1487" s="366" t="str">
        <f>IF(ISBLANK(INDEX('Policy Characteristics'!B:B,MATCH($C1487,'Policy Characteristics'!$C:$C,0))),"",INDEX('Policy Characteristics'!B:B,MATCH($C1487,'Policy Characteristics'!$C:$C,0)))</f>
        <v>Industry Energy Efficiency Standards</v>
      </c>
      <c r="C1487" s="354" t="str">
        <f t="shared" si="52"/>
        <v>Percentage Improvement in Eqpt Efficiency Standards above BAU</v>
      </c>
      <c r="D1487" s="348" t="s">
        <v>812</v>
      </c>
      <c r="E1487" s="253" t="s">
        <v>867</v>
      </c>
      <c r="F1487" t="s">
        <v>813</v>
      </c>
      <c r="G1487" s="253" t="s">
        <v>868</v>
      </c>
      <c r="H1487" s="18">
        <v>1105</v>
      </c>
      <c r="I1487" s="367" t="s">
        <v>670</v>
      </c>
      <c r="J1487" s="368" t="str">
        <f>IF(ISBLANK(INDEX('Policy Characteristics'!D:D,MATCH($C1487,'Policy Characteristics'!$C:$C,0))),"",INDEX('Policy Characteristics'!D:D,MATCH($C1487,'Policy Characteristics'!$C:$C,0)))</f>
        <v>Industry Energy Efficiency Standards</v>
      </c>
      <c r="K1487" s="354"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4" t="str">
        <f>IF(ISBLANK(INDEX('Policy Characteristics'!I:I,MATCH($C1487,'Policy Characteristics'!$C:$C,0))),"",INDEX('Policy Characteristics'!I:I,MATCH($C1487,'Policy Characteristics'!$C:$C,0)))</f>
        <v>% reduction in energy use</v>
      </c>
      <c r="P1487" s="3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4" t="str">
        <f>IF(ISBLANK(INDEX('Policy Characteristics'!K:K,MATCH($C1487,'Policy Characteristics'!$C:$C,0))),"",INDEX('Policy Characteristics'!K:K,MATCH($C1487,'Policy Characteristics'!$C:$C,0)))</f>
        <v>industry-ag-main.html#eff-stds</v>
      </c>
      <c r="R1487" s="354" t="str">
        <f>IF(ISBLANK(INDEX('Policy Characteristics'!L:L,MATCH($C1487,'Policy Characteristics'!$C:$C,0))),"",INDEX('Policy Characteristics'!L:L,MATCH($C1487,'Policy Characteristics'!$C:$C,0)))</f>
        <v>industry-energy-efficiency-standards.html</v>
      </c>
    </row>
    <row r="1488" spans="1:18" s="354" customFormat="1" ht="20" customHeight="1">
      <c r="A1488" s="354" t="str">
        <f>IF(ISBLANK(INDEX('Policy Characteristics'!A:A,MATCH($C1488,'Policy Characteristics'!$C:$C,0))),"",INDEX('Policy Characteristics'!A:A,MATCH($C1488,'Policy Characteristics'!$C:$C,0)))</f>
        <v>Industry</v>
      </c>
      <c r="B1488" s="366" t="str">
        <f>IF(ISBLANK(INDEX('Policy Characteristics'!B:B,MATCH($C1488,'Policy Characteristics'!$C:$C,0))),"",INDEX('Policy Characteristics'!B:B,MATCH($C1488,'Policy Characteristics'!$C:$C,0)))</f>
        <v>Industry Energy Efficiency Standards</v>
      </c>
      <c r="C1488" s="354" t="str">
        <f t="shared" si="52"/>
        <v>Percentage Improvement in Eqpt Efficiency Standards above BAU</v>
      </c>
      <c r="D1488" s="348" t="s">
        <v>812</v>
      </c>
      <c r="E1488" s="253" t="s">
        <v>869</v>
      </c>
      <c r="F1488" t="s">
        <v>813</v>
      </c>
      <c r="G1488" s="253" t="s">
        <v>870</v>
      </c>
      <c r="H1488" s="18">
        <v>1106</v>
      </c>
      <c r="I1488" s="367" t="s">
        <v>670</v>
      </c>
      <c r="J1488" s="368" t="str">
        <f>IF(ISBLANK(INDEX('Policy Characteristics'!D:D,MATCH($C1488,'Policy Characteristics'!$C:$C,0))),"",INDEX('Policy Characteristics'!D:D,MATCH($C1488,'Policy Characteristics'!$C:$C,0)))</f>
        <v>Industry Energy Efficiency Standards</v>
      </c>
      <c r="K1488" s="354"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4" t="str">
        <f>IF(ISBLANK(INDEX('Policy Characteristics'!I:I,MATCH($C1488,'Policy Characteristics'!$C:$C,0))),"",INDEX('Policy Characteristics'!I:I,MATCH($C1488,'Policy Characteristics'!$C:$C,0)))</f>
        <v>% reduction in energy use</v>
      </c>
      <c r="P1488" s="3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4" t="str">
        <f>IF(ISBLANK(INDEX('Policy Characteristics'!K:K,MATCH($C1488,'Policy Characteristics'!$C:$C,0))),"",INDEX('Policy Characteristics'!K:K,MATCH($C1488,'Policy Characteristics'!$C:$C,0)))</f>
        <v>industry-ag-main.html#eff-stds</v>
      </c>
      <c r="R1488" s="354" t="str">
        <f>IF(ISBLANK(INDEX('Policy Characteristics'!L:L,MATCH($C1488,'Policy Characteristics'!$C:$C,0))),"",INDEX('Policy Characteristics'!L:L,MATCH($C1488,'Policy Characteristics'!$C:$C,0)))</f>
        <v>industry-energy-efficiency-standards.html</v>
      </c>
    </row>
    <row r="1489" spans="1:18" s="354" customFormat="1" ht="20" customHeight="1">
      <c r="A1489" s="354" t="str">
        <f>IF(ISBLANK(INDEX('Policy Characteristics'!A:A,MATCH($C1489,'Policy Characteristics'!$C:$C,0))),"",INDEX('Policy Characteristics'!A:A,MATCH($C1489,'Policy Characteristics'!$C:$C,0)))</f>
        <v>Industry</v>
      </c>
      <c r="B1489" s="366" t="str">
        <f>IF(ISBLANK(INDEX('Policy Characteristics'!B:B,MATCH($C1489,'Policy Characteristics'!$C:$C,0))),"",INDEX('Policy Characteristics'!B:B,MATCH($C1489,'Policy Characteristics'!$C:$C,0)))</f>
        <v>Industry Energy Efficiency Standards</v>
      </c>
      <c r="C1489" s="354" t="str">
        <f t="shared" si="52"/>
        <v>Percentage Improvement in Eqpt Efficiency Standards above BAU</v>
      </c>
      <c r="D1489" s="348" t="s">
        <v>812</v>
      </c>
      <c r="E1489" s="253" t="s">
        <v>871</v>
      </c>
      <c r="F1489" t="s">
        <v>813</v>
      </c>
      <c r="G1489" s="253" t="s">
        <v>872</v>
      </c>
      <c r="H1489" s="18">
        <v>1107</v>
      </c>
      <c r="I1489" s="367" t="s">
        <v>680</v>
      </c>
      <c r="J1489" s="368" t="str">
        <f>IF(ISBLANK(INDEX('Policy Characteristics'!D:D,MATCH($C1489,'Policy Characteristics'!$C:$C,0))),"",INDEX('Policy Characteristics'!D:D,MATCH($C1489,'Policy Characteristics'!$C:$C,0)))</f>
        <v>Industry Energy Efficiency Standards</v>
      </c>
      <c r="K1489" s="354"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4" t="str">
        <f>IF(ISBLANK(INDEX('Policy Characteristics'!I:I,MATCH($C1489,'Policy Characteristics'!$C:$C,0))),"",INDEX('Policy Characteristics'!I:I,MATCH($C1489,'Policy Characteristics'!$C:$C,0)))</f>
        <v>% reduction in energy use</v>
      </c>
      <c r="P1489" s="3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4" t="str">
        <f>IF(ISBLANK(INDEX('Policy Characteristics'!K:K,MATCH($C1489,'Policy Characteristics'!$C:$C,0))),"",INDEX('Policy Characteristics'!K:K,MATCH($C1489,'Policy Characteristics'!$C:$C,0)))</f>
        <v>industry-ag-main.html#eff-stds</v>
      </c>
      <c r="R1489" s="354" t="str">
        <f>IF(ISBLANK(INDEX('Policy Characteristics'!L:L,MATCH($C1489,'Policy Characteristics'!$C:$C,0))),"",INDEX('Policy Characteristics'!L:L,MATCH($C1489,'Policy Characteristics'!$C:$C,0)))</f>
        <v>industry-energy-efficiency-standards.html</v>
      </c>
    </row>
    <row r="1490" spans="1:18" s="354" customFormat="1" ht="20" customHeight="1">
      <c r="A1490" s="354" t="str">
        <f>IF(ISBLANK(INDEX('Policy Characteristics'!A:A,MATCH($C1490,'Policy Characteristics'!$C:$C,0))),"",INDEX('Policy Characteristics'!A:A,MATCH($C1490,'Policy Characteristics'!$C:$C,0)))</f>
        <v>Industry</v>
      </c>
      <c r="B1490" s="366" t="str">
        <f>IF(ISBLANK(INDEX('Policy Characteristics'!B:B,MATCH($C1490,'Policy Characteristics'!$C:$C,0))),"",INDEX('Policy Characteristics'!B:B,MATCH($C1490,'Policy Characteristics'!$C:$C,0)))</f>
        <v>Industry Energy Efficiency Standards</v>
      </c>
      <c r="C1490" s="354" t="str">
        <f t="shared" si="52"/>
        <v>Percentage Improvement in Eqpt Efficiency Standards above BAU</v>
      </c>
      <c r="D1490" s="348" t="s">
        <v>814</v>
      </c>
      <c r="E1490" s="253" t="s">
        <v>853</v>
      </c>
      <c r="F1490" t="s">
        <v>815</v>
      </c>
      <c r="G1490" s="253" t="s">
        <v>854</v>
      </c>
      <c r="H1490" s="18">
        <v>1108</v>
      </c>
      <c r="I1490" s="367" t="s">
        <v>670</v>
      </c>
      <c r="J1490" s="368" t="str">
        <f>IF(ISBLANK(INDEX('Policy Characteristics'!D:D,MATCH($C1490,'Policy Characteristics'!$C:$C,0))),"",INDEX('Policy Characteristics'!D:D,MATCH($C1490,'Policy Characteristics'!$C:$C,0)))</f>
        <v>Industry Energy Efficiency Standards</v>
      </c>
      <c r="K1490" s="354"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4" t="str">
        <f>IF(ISBLANK(INDEX('Policy Characteristics'!I:I,MATCH($C1490,'Policy Characteristics'!$C:$C,0))),"",INDEX('Policy Characteristics'!I:I,MATCH($C1490,'Policy Characteristics'!$C:$C,0)))</f>
        <v>% reduction in energy use</v>
      </c>
      <c r="P1490" s="3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4" t="str">
        <f>IF(ISBLANK(INDEX('Policy Characteristics'!K:K,MATCH($C1490,'Policy Characteristics'!$C:$C,0))),"",INDEX('Policy Characteristics'!K:K,MATCH($C1490,'Policy Characteristics'!$C:$C,0)))</f>
        <v>industry-ag-main.html#eff-stds</v>
      </c>
      <c r="R1490" s="354" t="str">
        <f>IF(ISBLANK(INDEX('Policy Characteristics'!L:L,MATCH($C1490,'Policy Characteristics'!$C:$C,0))),"",INDEX('Policy Characteristics'!L:L,MATCH($C1490,'Policy Characteristics'!$C:$C,0)))</f>
        <v>industry-energy-efficiency-standards.html</v>
      </c>
    </row>
    <row r="1491" spans="1:18" s="354" customFormat="1" ht="20" customHeight="1">
      <c r="A1491" s="354" t="str">
        <f>IF(ISBLANK(INDEX('Policy Characteristics'!A:A,MATCH($C1491,'Policy Characteristics'!$C:$C,0))),"",INDEX('Policy Characteristics'!A:A,MATCH($C1491,'Policy Characteristics'!$C:$C,0)))</f>
        <v>Industry</v>
      </c>
      <c r="B1491" s="366" t="str">
        <f>IF(ISBLANK(INDEX('Policy Characteristics'!B:B,MATCH($C1491,'Policy Characteristics'!$C:$C,0))),"",INDEX('Policy Characteristics'!B:B,MATCH($C1491,'Policy Characteristics'!$C:$C,0)))</f>
        <v>Industry Energy Efficiency Standards</v>
      </c>
      <c r="C1491" s="354" t="str">
        <f t="shared" si="52"/>
        <v>Percentage Improvement in Eqpt Efficiency Standards above BAU</v>
      </c>
      <c r="D1491" s="348" t="s">
        <v>814</v>
      </c>
      <c r="E1491" s="253" t="s">
        <v>855</v>
      </c>
      <c r="F1491" t="s">
        <v>815</v>
      </c>
      <c r="G1491" s="253" t="s">
        <v>856</v>
      </c>
      <c r="H1491" s="18">
        <v>1109</v>
      </c>
      <c r="I1491" s="367" t="s">
        <v>680</v>
      </c>
      <c r="J1491" s="368" t="str">
        <f>IF(ISBLANK(INDEX('Policy Characteristics'!D:D,MATCH($C1491,'Policy Characteristics'!$C:$C,0))),"",INDEX('Policy Characteristics'!D:D,MATCH($C1491,'Policy Characteristics'!$C:$C,0)))</f>
        <v>Industry Energy Efficiency Standards</v>
      </c>
      <c r="K1491" s="354"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4" t="str">
        <f>IF(ISBLANK(INDEX('Policy Characteristics'!I:I,MATCH($C1491,'Policy Characteristics'!$C:$C,0))),"",INDEX('Policy Characteristics'!I:I,MATCH($C1491,'Policy Characteristics'!$C:$C,0)))</f>
        <v>% reduction in energy use</v>
      </c>
      <c r="P1491" s="3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4" t="str">
        <f>IF(ISBLANK(INDEX('Policy Characteristics'!K:K,MATCH($C1491,'Policy Characteristics'!$C:$C,0))),"",INDEX('Policy Characteristics'!K:K,MATCH($C1491,'Policy Characteristics'!$C:$C,0)))</f>
        <v>industry-ag-main.html#eff-stds</v>
      </c>
      <c r="R1491" s="354" t="str">
        <f>IF(ISBLANK(INDEX('Policy Characteristics'!L:L,MATCH($C1491,'Policy Characteristics'!$C:$C,0))),"",INDEX('Policy Characteristics'!L:L,MATCH($C1491,'Policy Characteristics'!$C:$C,0)))</f>
        <v>industry-energy-efficiency-standards.html</v>
      </c>
    </row>
    <row r="1492" spans="1:18" s="354" customFormat="1" ht="20" customHeight="1">
      <c r="A1492" s="354" t="str">
        <f>IF(ISBLANK(INDEX('Policy Characteristics'!A:A,MATCH($C1492,'Policy Characteristics'!$C:$C,0))),"",INDEX('Policy Characteristics'!A:A,MATCH($C1492,'Policy Characteristics'!$C:$C,0)))</f>
        <v>Industry</v>
      </c>
      <c r="B1492" s="366" t="str">
        <f>IF(ISBLANK(INDEX('Policy Characteristics'!B:B,MATCH($C1492,'Policy Characteristics'!$C:$C,0))),"",INDEX('Policy Characteristics'!B:B,MATCH($C1492,'Policy Characteristics'!$C:$C,0)))</f>
        <v>Industry Energy Efficiency Standards</v>
      </c>
      <c r="C1492" s="354" t="str">
        <f t="shared" si="52"/>
        <v>Percentage Improvement in Eqpt Efficiency Standards above BAU</v>
      </c>
      <c r="D1492" s="348" t="s">
        <v>814</v>
      </c>
      <c r="E1492" s="253" t="s">
        <v>857</v>
      </c>
      <c r="F1492" t="s">
        <v>815</v>
      </c>
      <c r="G1492" s="253" t="s">
        <v>858</v>
      </c>
      <c r="H1492" s="18">
        <v>1110</v>
      </c>
      <c r="I1492" s="367" t="s">
        <v>670</v>
      </c>
      <c r="J1492" s="368" t="str">
        <f>IF(ISBLANK(INDEX('Policy Characteristics'!D:D,MATCH($C1492,'Policy Characteristics'!$C:$C,0))),"",INDEX('Policy Characteristics'!D:D,MATCH($C1492,'Policy Characteristics'!$C:$C,0)))</f>
        <v>Industry Energy Efficiency Standards</v>
      </c>
      <c r="K1492" s="354"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4" t="str">
        <f>IF(ISBLANK(INDEX('Policy Characteristics'!I:I,MATCH($C1492,'Policy Characteristics'!$C:$C,0))),"",INDEX('Policy Characteristics'!I:I,MATCH($C1492,'Policy Characteristics'!$C:$C,0)))</f>
        <v>% reduction in energy use</v>
      </c>
      <c r="P1492" s="3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4" t="str">
        <f>IF(ISBLANK(INDEX('Policy Characteristics'!K:K,MATCH($C1492,'Policy Characteristics'!$C:$C,0))),"",INDEX('Policy Characteristics'!K:K,MATCH($C1492,'Policy Characteristics'!$C:$C,0)))</f>
        <v>industry-ag-main.html#eff-stds</v>
      </c>
      <c r="R1492" s="354" t="str">
        <f>IF(ISBLANK(INDEX('Policy Characteristics'!L:L,MATCH($C1492,'Policy Characteristics'!$C:$C,0))),"",INDEX('Policy Characteristics'!L:L,MATCH($C1492,'Policy Characteristics'!$C:$C,0)))</f>
        <v>industry-energy-efficiency-standards.html</v>
      </c>
    </row>
    <row r="1493" spans="1:18" s="354" customFormat="1" ht="20" customHeight="1">
      <c r="A1493" s="354" t="str">
        <f>IF(ISBLANK(INDEX('Policy Characteristics'!A:A,MATCH($C1493,'Policy Characteristics'!$C:$C,0))),"",INDEX('Policy Characteristics'!A:A,MATCH($C1493,'Policy Characteristics'!$C:$C,0)))</f>
        <v>Industry</v>
      </c>
      <c r="B1493" s="366" t="str">
        <f>IF(ISBLANK(INDEX('Policy Characteristics'!B:B,MATCH($C1493,'Policy Characteristics'!$C:$C,0))),"",INDEX('Policy Characteristics'!B:B,MATCH($C1493,'Policy Characteristics'!$C:$C,0)))</f>
        <v>Industry Energy Efficiency Standards</v>
      </c>
      <c r="C1493" s="354" t="str">
        <f t="shared" si="52"/>
        <v>Percentage Improvement in Eqpt Efficiency Standards above BAU</v>
      </c>
      <c r="D1493" s="348" t="s">
        <v>814</v>
      </c>
      <c r="E1493" s="253" t="s">
        <v>859</v>
      </c>
      <c r="F1493" t="s">
        <v>815</v>
      </c>
      <c r="G1493" s="253" t="s">
        <v>860</v>
      </c>
      <c r="H1493" s="18">
        <v>1111</v>
      </c>
      <c r="I1493" s="367" t="s">
        <v>680</v>
      </c>
      <c r="J1493" s="368" t="str">
        <f>IF(ISBLANK(INDEX('Policy Characteristics'!D:D,MATCH($C1493,'Policy Characteristics'!$C:$C,0))),"",INDEX('Policy Characteristics'!D:D,MATCH($C1493,'Policy Characteristics'!$C:$C,0)))</f>
        <v>Industry Energy Efficiency Standards</v>
      </c>
      <c r="K1493" s="354"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4" t="str">
        <f>IF(ISBLANK(INDEX('Policy Characteristics'!I:I,MATCH($C1493,'Policy Characteristics'!$C:$C,0))),"",INDEX('Policy Characteristics'!I:I,MATCH($C1493,'Policy Characteristics'!$C:$C,0)))</f>
        <v>% reduction in energy use</v>
      </c>
      <c r="P1493" s="3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4" t="str">
        <f>IF(ISBLANK(INDEX('Policy Characteristics'!K:K,MATCH($C1493,'Policy Characteristics'!$C:$C,0))),"",INDEX('Policy Characteristics'!K:K,MATCH($C1493,'Policy Characteristics'!$C:$C,0)))</f>
        <v>industry-ag-main.html#eff-stds</v>
      </c>
      <c r="R1493" s="354" t="str">
        <f>IF(ISBLANK(INDEX('Policy Characteristics'!L:L,MATCH($C1493,'Policy Characteristics'!$C:$C,0))),"",INDEX('Policy Characteristics'!L:L,MATCH($C1493,'Policy Characteristics'!$C:$C,0)))</f>
        <v>industry-energy-efficiency-standards.html</v>
      </c>
    </row>
    <row r="1494" spans="1:18" s="354" customFormat="1" ht="20" customHeight="1">
      <c r="A1494" s="354" t="str">
        <f>IF(ISBLANK(INDEX('Policy Characteristics'!A:A,MATCH($C1494,'Policy Characteristics'!$C:$C,0))),"",INDEX('Policy Characteristics'!A:A,MATCH($C1494,'Policy Characteristics'!$C:$C,0)))</f>
        <v>Industry</v>
      </c>
      <c r="B1494" s="366" t="str">
        <f>IF(ISBLANK(INDEX('Policy Characteristics'!B:B,MATCH($C1494,'Policy Characteristics'!$C:$C,0))),"",INDEX('Policy Characteristics'!B:B,MATCH($C1494,'Policy Characteristics'!$C:$C,0)))</f>
        <v>Industry Energy Efficiency Standards</v>
      </c>
      <c r="C1494" s="354" t="str">
        <f t="shared" si="52"/>
        <v>Percentage Improvement in Eqpt Efficiency Standards above BAU</v>
      </c>
      <c r="D1494" s="348" t="s">
        <v>814</v>
      </c>
      <c r="E1494" s="253" t="s">
        <v>861</v>
      </c>
      <c r="F1494" t="s">
        <v>815</v>
      </c>
      <c r="G1494" s="253" t="s">
        <v>862</v>
      </c>
      <c r="H1494" s="18">
        <v>1112</v>
      </c>
      <c r="I1494" s="367" t="s">
        <v>670</v>
      </c>
      <c r="J1494" s="368" t="str">
        <f>IF(ISBLANK(INDEX('Policy Characteristics'!D:D,MATCH($C1494,'Policy Characteristics'!$C:$C,0))),"",INDEX('Policy Characteristics'!D:D,MATCH($C1494,'Policy Characteristics'!$C:$C,0)))</f>
        <v>Industry Energy Efficiency Standards</v>
      </c>
      <c r="K1494" s="354"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4" t="str">
        <f>IF(ISBLANK(INDEX('Policy Characteristics'!I:I,MATCH($C1494,'Policy Characteristics'!$C:$C,0))),"",INDEX('Policy Characteristics'!I:I,MATCH($C1494,'Policy Characteristics'!$C:$C,0)))</f>
        <v>% reduction in energy use</v>
      </c>
      <c r="P1494" s="3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4" t="str">
        <f>IF(ISBLANK(INDEX('Policy Characteristics'!K:K,MATCH($C1494,'Policy Characteristics'!$C:$C,0))),"",INDEX('Policy Characteristics'!K:K,MATCH($C1494,'Policy Characteristics'!$C:$C,0)))</f>
        <v>industry-ag-main.html#eff-stds</v>
      </c>
      <c r="R1494" s="354" t="str">
        <f>IF(ISBLANK(INDEX('Policy Characteristics'!L:L,MATCH($C1494,'Policy Characteristics'!$C:$C,0))),"",INDEX('Policy Characteristics'!L:L,MATCH($C1494,'Policy Characteristics'!$C:$C,0)))</f>
        <v>industry-energy-efficiency-standards.html</v>
      </c>
    </row>
    <row r="1495" spans="1:18" s="354" customFormat="1" ht="20" customHeight="1">
      <c r="A1495" s="354" t="str">
        <f>IF(ISBLANK(INDEX('Policy Characteristics'!A:A,MATCH($C1495,'Policy Characteristics'!$C:$C,0))),"",INDEX('Policy Characteristics'!A:A,MATCH($C1495,'Policy Characteristics'!$C:$C,0)))</f>
        <v>Industry</v>
      </c>
      <c r="B1495" s="366" t="str">
        <f>IF(ISBLANK(INDEX('Policy Characteristics'!B:B,MATCH($C1495,'Policy Characteristics'!$C:$C,0))),"",INDEX('Policy Characteristics'!B:B,MATCH($C1495,'Policy Characteristics'!$C:$C,0)))</f>
        <v>Industry Energy Efficiency Standards</v>
      </c>
      <c r="C1495" s="354" t="str">
        <f t="shared" si="52"/>
        <v>Percentage Improvement in Eqpt Efficiency Standards above BAU</v>
      </c>
      <c r="D1495" s="348" t="s">
        <v>814</v>
      </c>
      <c r="E1495" s="253" t="s">
        <v>863</v>
      </c>
      <c r="F1495" t="s">
        <v>815</v>
      </c>
      <c r="G1495" s="253" t="s">
        <v>864</v>
      </c>
      <c r="H1495" s="18">
        <v>1113</v>
      </c>
      <c r="I1495" s="367" t="s">
        <v>680</v>
      </c>
      <c r="J1495" s="368" t="str">
        <f>IF(ISBLANK(INDEX('Policy Characteristics'!D:D,MATCH($C1495,'Policy Characteristics'!$C:$C,0))),"",INDEX('Policy Characteristics'!D:D,MATCH($C1495,'Policy Characteristics'!$C:$C,0)))</f>
        <v>Industry Energy Efficiency Standards</v>
      </c>
      <c r="K1495" s="354"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4" t="str">
        <f>IF(ISBLANK(INDEX('Policy Characteristics'!I:I,MATCH($C1495,'Policy Characteristics'!$C:$C,0))),"",INDEX('Policy Characteristics'!I:I,MATCH($C1495,'Policy Characteristics'!$C:$C,0)))</f>
        <v>% reduction in energy use</v>
      </c>
      <c r="P1495" s="3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4" t="str">
        <f>IF(ISBLANK(INDEX('Policy Characteristics'!K:K,MATCH($C1495,'Policy Characteristics'!$C:$C,0))),"",INDEX('Policy Characteristics'!K:K,MATCH($C1495,'Policy Characteristics'!$C:$C,0)))</f>
        <v>industry-ag-main.html#eff-stds</v>
      </c>
      <c r="R1495" s="354" t="str">
        <f>IF(ISBLANK(INDEX('Policy Characteristics'!L:L,MATCH($C1495,'Policy Characteristics'!$C:$C,0))),"",INDEX('Policy Characteristics'!L:L,MATCH($C1495,'Policy Characteristics'!$C:$C,0)))</f>
        <v>industry-energy-efficiency-standards.html</v>
      </c>
    </row>
    <row r="1496" spans="1:18" s="354" customFormat="1" ht="20" customHeight="1">
      <c r="A1496" s="354" t="str">
        <f>IF(ISBLANK(INDEX('Policy Characteristics'!A:A,MATCH($C1496,'Policy Characteristics'!$C:$C,0))),"",INDEX('Policy Characteristics'!A:A,MATCH($C1496,'Policy Characteristics'!$C:$C,0)))</f>
        <v>Industry</v>
      </c>
      <c r="B1496" s="366" t="str">
        <f>IF(ISBLANK(INDEX('Policy Characteristics'!B:B,MATCH($C1496,'Policy Characteristics'!$C:$C,0))),"",INDEX('Policy Characteristics'!B:B,MATCH($C1496,'Policy Characteristics'!$C:$C,0)))</f>
        <v>Industry Energy Efficiency Standards</v>
      </c>
      <c r="C1496" s="354" t="str">
        <f t="shared" si="52"/>
        <v>Percentage Improvement in Eqpt Efficiency Standards above BAU</v>
      </c>
      <c r="D1496" s="348" t="s">
        <v>814</v>
      </c>
      <c r="E1496" s="253" t="s">
        <v>865</v>
      </c>
      <c r="F1496" t="s">
        <v>815</v>
      </c>
      <c r="G1496" s="253" t="s">
        <v>866</v>
      </c>
      <c r="H1496" s="18">
        <v>1114</v>
      </c>
      <c r="I1496" s="367" t="s">
        <v>680</v>
      </c>
      <c r="J1496" s="368" t="str">
        <f>IF(ISBLANK(INDEX('Policy Characteristics'!D:D,MATCH($C1496,'Policy Characteristics'!$C:$C,0))),"",INDEX('Policy Characteristics'!D:D,MATCH($C1496,'Policy Characteristics'!$C:$C,0)))</f>
        <v>Industry Energy Efficiency Standards</v>
      </c>
      <c r="K1496" s="354"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4" t="str">
        <f>IF(ISBLANK(INDEX('Policy Characteristics'!I:I,MATCH($C1496,'Policy Characteristics'!$C:$C,0))),"",INDEX('Policy Characteristics'!I:I,MATCH($C1496,'Policy Characteristics'!$C:$C,0)))</f>
        <v>% reduction in energy use</v>
      </c>
      <c r="P1496" s="3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4" t="str">
        <f>IF(ISBLANK(INDEX('Policy Characteristics'!K:K,MATCH($C1496,'Policy Characteristics'!$C:$C,0))),"",INDEX('Policy Characteristics'!K:K,MATCH($C1496,'Policy Characteristics'!$C:$C,0)))</f>
        <v>industry-ag-main.html#eff-stds</v>
      </c>
      <c r="R1496" s="354" t="str">
        <f>IF(ISBLANK(INDEX('Policy Characteristics'!L:L,MATCH($C1496,'Policy Characteristics'!$C:$C,0))),"",INDEX('Policy Characteristics'!L:L,MATCH($C1496,'Policy Characteristics'!$C:$C,0)))</f>
        <v>industry-energy-efficiency-standards.html</v>
      </c>
    </row>
    <row r="1497" spans="1:18" s="354" customFormat="1" ht="20" customHeight="1">
      <c r="A1497" s="354" t="str">
        <f>IF(ISBLANK(INDEX('Policy Characteristics'!A:A,MATCH($C1497,'Policy Characteristics'!$C:$C,0))),"",INDEX('Policy Characteristics'!A:A,MATCH($C1497,'Policy Characteristics'!$C:$C,0)))</f>
        <v>Industry</v>
      </c>
      <c r="B1497" s="366" t="str">
        <f>IF(ISBLANK(INDEX('Policy Characteristics'!B:B,MATCH($C1497,'Policy Characteristics'!$C:$C,0))),"",INDEX('Policy Characteristics'!B:B,MATCH($C1497,'Policy Characteristics'!$C:$C,0)))</f>
        <v>Industry Energy Efficiency Standards</v>
      </c>
      <c r="C1497" s="354" t="str">
        <f t="shared" si="52"/>
        <v>Percentage Improvement in Eqpt Efficiency Standards above BAU</v>
      </c>
      <c r="D1497" s="348" t="s">
        <v>814</v>
      </c>
      <c r="E1497" s="253" t="s">
        <v>867</v>
      </c>
      <c r="F1497" t="s">
        <v>815</v>
      </c>
      <c r="G1497" s="253" t="s">
        <v>868</v>
      </c>
      <c r="H1497" s="18">
        <v>1115</v>
      </c>
      <c r="I1497" s="367" t="s">
        <v>680</v>
      </c>
      <c r="J1497" s="368" t="str">
        <f>IF(ISBLANK(INDEX('Policy Characteristics'!D:D,MATCH($C1497,'Policy Characteristics'!$C:$C,0))),"",INDEX('Policy Characteristics'!D:D,MATCH($C1497,'Policy Characteristics'!$C:$C,0)))</f>
        <v>Industry Energy Efficiency Standards</v>
      </c>
      <c r="K1497" s="354"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4" t="str">
        <f>IF(ISBLANK(INDEX('Policy Characteristics'!I:I,MATCH($C1497,'Policy Characteristics'!$C:$C,0))),"",INDEX('Policy Characteristics'!I:I,MATCH($C1497,'Policy Characteristics'!$C:$C,0)))</f>
        <v>% reduction in energy use</v>
      </c>
      <c r="P1497" s="3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4" t="str">
        <f>IF(ISBLANK(INDEX('Policy Characteristics'!K:K,MATCH($C1497,'Policy Characteristics'!$C:$C,0))),"",INDEX('Policy Characteristics'!K:K,MATCH($C1497,'Policy Characteristics'!$C:$C,0)))</f>
        <v>industry-ag-main.html#eff-stds</v>
      </c>
      <c r="R1497" s="354" t="str">
        <f>IF(ISBLANK(INDEX('Policy Characteristics'!L:L,MATCH($C1497,'Policy Characteristics'!$C:$C,0))),"",INDEX('Policy Characteristics'!L:L,MATCH($C1497,'Policy Characteristics'!$C:$C,0)))</f>
        <v>industry-energy-efficiency-standards.html</v>
      </c>
    </row>
    <row r="1498" spans="1:18" s="354" customFormat="1" ht="20" customHeight="1">
      <c r="A1498" s="354" t="str">
        <f>IF(ISBLANK(INDEX('Policy Characteristics'!A:A,MATCH($C1498,'Policy Characteristics'!$C:$C,0))),"",INDEX('Policy Characteristics'!A:A,MATCH($C1498,'Policy Characteristics'!$C:$C,0)))</f>
        <v>Industry</v>
      </c>
      <c r="B1498" s="366" t="str">
        <f>IF(ISBLANK(INDEX('Policy Characteristics'!B:B,MATCH($C1498,'Policy Characteristics'!$C:$C,0))),"",INDEX('Policy Characteristics'!B:B,MATCH($C1498,'Policy Characteristics'!$C:$C,0)))</f>
        <v>Industry Energy Efficiency Standards</v>
      </c>
      <c r="C1498" s="354" t="str">
        <f t="shared" si="52"/>
        <v>Percentage Improvement in Eqpt Efficiency Standards above BAU</v>
      </c>
      <c r="D1498" s="348" t="s">
        <v>814</v>
      </c>
      <c r="E1498" s="253" t="s">
        <v>869</v>
      </c>
      <c r="F1498" t="s">
        <v>815</v>
      </c>
      <c r="G1498" s="253" t="s">
        <v>870</v>
      </c>
      <c r="H1498" s="18">
        <v>1116</v>
      </c>
      <c r="I1498" s="367" t="s">
        <v>670</v>
      </c>
      <c r="J1498" s="368" t="str">
        <f>IF(ISBLANK(INDEX('Policy Characteristics'!D:D,MATCH($C1498,'Policy Characteristics'!$C:$C,0))),"",INDEX('Policy Characteristics'!D:D,MATCH($C1498,'Policy Characteristics'!$C:$C,0)))</f>
        <v>Industry Energy Efficiency Standards</v>
      </c>
      <c r="K1498" s="354"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4" t="str">
        <f>IF(ISBLANK(INDEX('Policy Characteristics'!I:I,MATCH($C1498,'Policy Characteristics'!$C:$C,0))),"",INDEX('Policy Characteristics'!I:I,MATCH($C1498,'Policy Characteristics'!$C:$C,0)))</f>
        <v>% reduction in energy use</v>
      </c>
      <c r="P1498" s="3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4" t="str">
        <f>IF(ISBLANK(INDEX('Policy Characteristics'!K:K,MATCH($C1498,'Policy Characteristics'!$C:$C,0))),"",INDEX('Policy Characteristics'!K:K,MATCH($C1498,'Policy Characteristics'!$C:$C,0)))</f>
        <v>industry-ag-main.html#eff-stds</v>
      </c>
      <c r="R1498" s="354" t="str">
        <f>IF(ISBLANK(INDEX('Policy Characteristics'!L:L,MATCH($C1498,'Policy Characteristics'!$C:$C,0))),"",INDEX('Policy Characteristics'!L:L,MATCH($C1498,'Policy Characteristics'!$C:$C,0)))</f>
        <v>industry-energy-efficiency-standards.html</v>
      </c>
    </row>
    <row r="1499" spans="1:18" s="354" customFormat="1" ht="20" customHeight="1">
      <c r="A1499" s="354" t="str">
        <f>IF(ISBLANK(INDEX('Policy Characteristics'!A:A,MATCH($C1499,'Policy Characteristics'!$C:$C,0))),"",INDEX('Policy Characteristics'!A:A,MATCH($C1499,'Policy Characteristics'!$C:$C,0)))</f>
        <v>Industry</v>
      </c>
      <c r="B1499" s="366" t="str">
        <f>IF(ISBLANK(INDEX('Policy Characteristics'!B:B,MATCH($C1499,'Policy Characteristics'!$C:$C,0))),"",INDEX('Policy Characteristics'!B:B,MATCH($C1499,'Policy Characteristics'!$C:$C,0)))</f>
        <v>Industry Energy Efficiency Standards</v>
      </c>
      <c r="C1499" s="354" t="str">
        <f t="shared" si="52"/>
        <v>Percentage Improvement in Eqpt Efficiency Standards above BAU</v>
      </c>
      <c r="D1499" s="348" t="s">
        <v>814</v>
      </c>
      <c r="E1499" s="253" t="s">
        <v>871</v>
      </c>
      <c r="F1499" t="s">
        <v>815</v>
      </c>
      <c r="G1499" s="253" t="s">
        <v>872</v>
      </c>
      <c r="H1499" s="18">
        <v>1117</v>
      </c>
      <c r="I1499" s="367" t="s">
        <v>680</v>
      </c>
      <c r="J1499" s="368" t="str">
        <f>IF(ISBLANK(INDEX('Policy Characteristics'!D:D,MATCH($C1499,'Policy Characteristics'!$C:$C,0))),"",INDEX('Policy Characteristics'!D:D,MATCH($C1499,'Policy Characteristics'!$C:$C,0)))</f>
        <v>Industry Energy Efficiency Standards</v>
      </c>
      <c r="K1499" s="354"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4" t="str">
        <f>IF(ISBLANK(INDEX('Policy Characteristics'!I:I,MATCH($C1499,'Policy Characteristics'!$C:$C,0))),"",INDEX('Policy Characteristics'!I:I,MATCH($C1499,'Policy Characteristics'!$C:$C,0)))</f>
        <v>% reduction in energy use</v>
      </c>
      <c r="P1499" s="3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4" t="str">
        <f>IF(ISBLANK(INDEX('Policy Characteristics'!K:K,MATCH($C1499,'Policy Characteristics'!$C:$C,0))),"",INDEX('Policy Characteristics'!K:K,MATCH($C1499,'Policy Characteristics'!$C:$C,0)))</f>
        <v>industry-ag-main.html#eff-stds</v>
      </c>
      <c r="R1499" s="354" t="str">
        <f>IF(ISBLANK(INDEX('Policy Characteristics'!L:L,MATCH($C1499,'Policy Characteristics'!$C:$C,0))),"",INDEX('Policy Characteristics'!L:L,MATCH($C1499,'Policy Characteristics'!$C:$C,0)))</f>
        <v>industry-energy-efficiency-standards.html</v>
      </c>
    </row>
    <row r="1500" spans="1:18" s="354" customFormat="1" ht="20" customHeight="1">
      <c r="A1500" s="354" t="str">
        <f>IF(ISBLANK(INDEX('Policy Characteristics'!A:A,MATCH($C1500,'Policy Characteristics'!$C:$C,0))),"",INDEX('Policy Characteristics'!A:A,MATCH($C1500,'Policy Characteristics'!$C:$C,0)))</f>
        <v>Industry</v>
      </c>
      <c r="B1500" s="366" t="str">
        <f>IF(ISBLANK(INDEX('Policy Characteristics'!B:B,MATCH($C1500,'Policy Characteristics'!$C:$C,0))),"",INDEX('Policy Characteristics'!B:B,MATCH($C1500,'Policy Characteristics'!$C:$C,0)))</f>
        <v>Industry Energy Efficiency Standards</v>
      </c>
      <c r="C1500" s="354" t="str">
        <f t="shared" si="52"/>
        <v>Percentage Improvement in Eqpt Efficiency Standards above BAU</v>
      </c>
      <c r="D1500" s="348" t="s">
        <v>816</v>
      </c>
      <c r="E1500" s="253" t="s">
        <v>853</v>
      </c>
      <c r="F1500" t="s">
        <v>817</v>
      </c>
      <c r="G1500" s="253" t="s">
        <v>854</v>
      </c>
      <c r="H1500" s="18">
        <v>1118</v>
      </c>
      <c r="I1500" s="367" t="s">
        <v>670</v>
      </c>
      <c r="J1500" s="368" t="str">
        <f>IF(ISBLANK(INDEX('Policy Characteristics'!D:D,MATCH($C1500,'Policy Characteristics'!$C:$C,0))),"",INDEX('Policy Characteristics'!D:D,MATCH($C1500,'Policy Characteristics'!$C:$C,0)))</f>
        <v>Industry Energy Efficiency Standards</v>
      </c>
      <c r="K1500" s="354"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4" t="str">
        <f>IF(ISBLANK(INDEX('Policy Characteristics'!I:I,MATCH($C1500,'Policy Characteristics'!$C:$C,0))),"",INDEX('Policy Characteristics'!I:I,MATCH($C1500,'Policy Characteristics'!$C:$C,0)))</f>
        <v>% reduction in energy use</v>
      </c>
      <c r="P1500" s="3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4" t="str">
        <f>IF(ISBLANK(INDEX('Policy Characteristics'!K:K,MATCH($C1500,'Policy Characteristics'!$C:$C,0))),"",INDEX('Policy Characteristics'!K:K,MATCH($C1500,'Policy Characteristics'!$C:$C,0)))</f>
        <v>industry-ag-main.html#eff-stds</v>
      </c>
      <c r="R1500" s="354" t="str">
        <f>IF(ISBLANK(INDEX('Policy Characteristics'!L:L,MATCH($C1500,'Policy Characteristics'!$C:$C,0))),"",INDEX('Policy Characteristics'!L:L,MATCH($C1500,'Policy Characteristics'!$C:$C,0)))</f>
        <v>industry-energy-efficiency-standards.html</v>
      </c>
    </row>
    <row r="1501" spans="1:18" s="354" customFormat="1" ht="20" customHeight="1">
      <c r="A1501" s="354" t="str">
        <f>IF(ISBLANK(INDEX('Policy Characteristics'!A:A,MATCH($C1501,'Policy Characteristics'!$C:$C,0))),"",INDEX('Policy Characteristics'!A:A,MATCH($C1501,'Policy Characteristics'!$C:$C,0)))</f>
        <v>Industry</v>
      </c>
      <c r="B1501" s="366" t="str">
        <f>IF(ISBLANK(INDEX('Policy Characteristics'!B:B,MATCH($C1501,'Policy Characteristics'!$C:$C,0))),"",INDEX('Policy Characteristics'!B:B,MATCH($C1501,'Policy Characteristics'!$C:$C,0)))</f>
        <v>Industry Energy Efficiency Standards</v>
      </c>
      <c r="C1501" s="354" t="str">
        <f t="shared" si="52"/>
        <v>Percentage Improvement in Eqpt Efficiency Standards above BAU</v>
      </c>
      <c r="D1501" s="348" t="s">
        <v>816</v>
      </c>
      <c r="E1501" s="253" t="s">
        <v>855</v>
      </c>
      <c r="F1501" t="s">
        <v>817</v>
      </c>
      <c r="G1501" s="253" t="s">
        <v>856</v>
      </c>
      <c r="H1501" s="18">
        <v>1119</v>
      </c>
      <c r="I1501" s="367" t="s">
        <v>680</v>
      </c>
      <c r="J1501" s="368" t="str">
        <f>IF(ISBLANK(INDEX('Policy Characteristics'!D:D,MATCH($C1501,'Policy Characteristics'!$C:$C,0))),"",INDEX('Policy Characteristics'!D:D,MATCH($C1501,'Policy Characteristics'!$C:$C,0)))</f>
        <v>Industry Energy Efficiency Standards</v>
      </c>
      <c r="K1501" s="354"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4" t="str">
        <f>IF(ISBLANK(INDEX('Policy Characteristics'!I:I,MATCH($C1501,'Policy Characteristics'!$C:$C,0))),"",INDEX('Policy Characteristics'!I:I,MATCH($C1501,'Policy Characteristics'!$C:$C,0)))</f>
        <v>% reduction in energy use</v>
      </c>
      <c r="P1501" s="3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4" t="str">
        <f>IF(ISBLANK(INDEX('Policy Characteristics'!K:K,MATCH($C1501,'Policy Characteristics'!$C:$C,0))),"",INDEX('Policy Characteristics'!K:K,MATCH($C1501,'Policy Characteristics'!$C:$C,0)))</f>
        <v>industry-ag-main.html#eff-stds</v>
      </c>
      <c r="R1501" s="354" t="str">
        <f>IF(ISBLANK(INDEX('Policy Characteristics'!L:L,MATCH($C1501,'Policy Characteristics'!$C:$C,0))),"",INDEX('Policy Characteristics'!L:L,MATCH($C1501,'Policy Characteristics'!$C:$C,0)))</f>
        <v>industry-energy-efficiency-standards.html</v>
      </c>
    </row>
    <row r="1502" spans="1:18" s="354" customFormat="1" ht="20" customHeight="1">
      <c r="A1502" s="354" t="str">
        <f>IF(ISBLANK(INDEX('Policy Characteristics'!A:A,MATCH($C1502,'Policy Characteristics'!$C:$C,0))),"",INDEX('Policy Characteristics'!A:A,MATCH($C1502,'Policy Characteristics'!$C:$C,0)))</f>
        <v>Industry</v>
      </c>
      <c r="B1502" s="366" t="str">
        <f>IF(ISBLANK(INDEX('Policy Characteristics'!B:B,MATCH($C1502,'Policy Characteristics'!$C:$C,0))),"",INDEX('Policy Characteristics'!B:B,MATCH($C1502,'Policy Characteristics'!$C:$C,0)))</f>
        <v>Industry Energy Efficiency Standards</v>
      </c>
      <c r="C1502" s="354" t="str">
        <f t="shared" si="52"/>
        <v>Percentage Improvement in Eqpt Efficiency Standards above BAU</v>
      </c>
      <c r="D1502" s="348" t="s">
        <v>816</v>
      </c>
      <c r="E1502" s="253" t="s">
        <v>857</v>
      </c>
      <c r="F1502" t="s">
        <v>817</v>
      </c>
      <c r="G1502" s="253" t="s">
        <v>858</v>
      </c>
      <c r="H1502" s="18">
        <v>1120</v>
      </c>
      <c r="I1502" s="367" t="s">
        <v>670</v>
      </c>
      <c r="J1502" s="368" t="str">
        <f>IF(ISBLANK(INDEX('Policy Characteristics'!D:D,MATCH($C1502,'Policy Characteristics'!$C:$C,0))),"",INDEX('Policy Characteristics'!D:D,MATCH($C1502,'Policy Characteristics'!$C:$C,0)))</f>
        <v>Industry Energy Efficiency Standards</v>
      </c>
      <c r="K1502" s="354"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4" t="str">
        <f>IF(ISBLANK(INDEX('Policy Characteristics'!I:I,MATCH($C1502,'Policy Characteristics'!$C:$C,0))),"",INDEX('Policy Characteristics'!I:I,MATCH($C1502,'Policy Characteristics'!$C:$C,0)))</f>
        <v>% reduction in energy use</v>
      </c>
      <c r="P1502" s="3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4" t="str">
        <f>IF(ISBLANK(INDEX('Policy Characteristics'!K:K,MATCH($C1502,'Policy Characteristics'!$C:$C,0))),"",INDEX('Policy Characteristics'!K:K,MATCH($C1502,'Policy Characteristics'!$C:$C,0)))</f>
        <v>industry-ag-main.html#eff-stds</v>
      </c>
      <c r="R1502" s="354" t="str">
        <f>IF(ISBLANK(INDEX('Policy Characteristics'!L:L,MATCH($C1502,'Policy Characteristics'!$C:$C,0))),"",INDEX('Policy Characteristics'!L:L,MATCH($C1502,'Policy Characteristics'!$C:$C,0)))</f>
        <v>industry-energy-efficiency-standards.html</v>
      </c>
    </row>
    <row r="1503" spans="1:18" s="354" customFormat="1" ht="20" customHeight="1">
      <c r="A1503" s="354" t="str">
        <f>IF(ISBLANK(INDEX('Policy Characteristics'!A:A,MATCH($C1503,'Policy Characteristics'!$C:$C,0))),"",INDEX('Policy Characteristics'!A:A,MATCH($C1503,'Policy Characteristics'!$C:$C,0)))</f>
        <v>Industry</v>
      </c>
      <c r="B1503" s="366" t="str">
        <f>IF(ISBLANK(INDEX('Policy Characteristics'!B:B,MATCH($C1503,'Policy Characteristics'!$C:$C,0))),"",INDEX('Policy Characteristics'!B:B,MATCH($C1503,'Policy Characteristics'!$C:$C,0)))</f>
        <v>Industry Energy Efficiency Standards</v>
      </c>
      <c r="C1503" s="354" t="str">
        <f t="shared" si="52"/>
        <v>Percentage Improvement in Eqpt Efficiency Standards above BAU</v>
      </c>
      <c r="D1503" s="348" t="s">
        <v>816</v>
      </c>
      <c r="E1503" s="253" t="s">
        <v>859</v>
      </c>
      <c r="F1503" t="s">
        <v>817</v>
      </c>
      <c r="G1503" s="253" t="s">
        <v>860</v>
      </c>
      <c r="H1503" s="18">
        <v>1121</v>
      </c>
      <c r="I1503" s="367" t="s">
        <v>680</v>
      </c>
      <c r="J1503" s="368" t="str">
        <f>IF(ISBLANK(INDEX('Policy Characteristics'!D:D,MATCH($C1503,'Policy Characteristics'!$C:$C,0))),"",INDEX('Policy Characteristics'!D:D,MATCH($C1503,'Policy Characteristics'!$C:$C,0)))</f>
        <v>Industry Energy Efficiency Standards</v>
      </c>
      <c r="K1503" s="354"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4" t="str">
        <f>IF(ISBLANK(INDEX('Policy Characteristics'!I:I,MATCH($C1503,'Policy Characteristics'!$C:$C,0))),"",INDEX('Policy Characteristics'!I:I,MATCH($C1503,'Policy Characteristics'!$C:$C,0)))</f>
        <v>% reduction in energy use</v>
      </c>
      <c r="P1503" s="3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4" t="str">
        <f>IF(ISBLANK(INDEX('Policy Characteristics'!K:K,MATCH($C1503,'Policy Characteristics'!$C:$C,0))),"",INDEX('Policy Characteristics'!K:K,MATCH($C1503,'Policy Characteristics'!$C:$C,0)))</f>
        <v>industry-ag-main.html#eff-stds</v>
      </c>
      <c r="R1503" s="354" t="str">
        <f>IF(ISBLANK(INDEX('Policy Characteristics'!L:L,MATCH($C1503,'Policy Characteristics'!$C:$C,0))),"",INDEX('Policy Characteristics'!L:L,MATCH($C1503,'Policy Characteristics'!$C:$C,0)))</f>
        <v>industry-energy-efficiency-standards.html</v>
      </c>
    </row>
    <row r="1504" spans="1:18" s="354" customFormat="1" ht="20" customHeight="1">
      <c r="A1504" s="354" t="str">
        <f>IF(ISBLANK(INDEX('Policy Characteristics'!A:A,MATCH($C1504,'Policy Characteristics'!$C:$C,0))),"",INDEX('Policy Characteristics'!A:A,MATCH($C1504,'Policy Characteristics'!$C:$C,0)))</f>
        <v>Industry</v>
      </c>
      <c r="B1504" s="366" t="str">
        <f>IF(ISBLANK(INDEX('Policy Characteristics'!B:B,MATCH($C1504,'Policy Characteristics'!$C:$C,0))),"",INDEX('Policy Characteristics'!B:B,MATCH($C1504,'Policy Characteristics'!$C:$C,0)))</f>
        <v>Industry Energy Efficiency Standards</v>
      </c>
      <c r="C1504" s="354" t="str">
        <f t="shared" si="52"/>
        <v>Percentage Improvement in Eqpt Efficiency Standards above BAU</v>
      </c>
      <c r="D1504" s="348" t="s">
        <v>816</v>
      </c>
      <c r="E1504" s="253" t="s">
        <v>861</v>
      </c>
      <c r="F1504" t="s">
        <v>817</v>
      </c>
      <c r="G1504" s="253" t="s">
        <v>862</v>
      </c>
      <c r="H1504" s="18">
        <v>1122</v>
      </c>
      <c r="I1504" s="367" t="s">
        <v>670</v>
      </c>
      <c r="J1504" s="368" t="str">
        <f>IF(ISBLANK(INDEX('Policy Characteristics'!D:D,MATCH($C1504,'Policy Characteristics'!$C:$C,0))),"",INDEX('Policy Characteristics'!D:D,MATCH($C1504,'Policy Characteristics'!$C:$C,0)))</f>
        <v>Industry Energy Efficiency Standards</v>
      </c>
      <c r="K1504" s="354"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4" t="str">
        <f>IF(ISBLANK(INDEX('Policy Characteristics'!I:I,MATCH($C1504,'Policy Characteristics'!$C:$C,0))),"",INDEX('Policy Characteristics'!I:I,MATCH($C1504,'Policy Characteristics'!$C:$C,0)))</f>
        <v>% reduction in energy use</v>
      </c>
      <c r="P1504" s="3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4" t="str">
        <f>IF(ISBLANK(INDEX('Policy Characteristics'!K:K,MATCH($C1504,'Policy Characteristics'!$C:$C,0))),"",INDEX('Policy Characteristics'!K:K,MATCH($C1504,'Policy Characteristics'!$C:$C,0)))</f>
        <v>industry-ag-main.html#eff-stds</v>
      </c>
      <c r="R1504" s="354" t="str">
        <f>IF(ISBLANK(INDEX('Policy Characteristics'!L:L,MATCH($C1504,'Policy Characteristics'!$C:$C,0))),"",INDEX('Policy Characteristics'!L:L,MATCH($C1504,'Policy Characteristics'!$C:$C,0)))</f>
        <v>industry-energy-efficiency-standards.html</v>
      </c>
    </row>
    <row r="1505" spans="1:18" s="354" customFormat="1" ht="20" customHeight="1">
      <c r="A1505" s="354" t="str">
        <f>IF(ISBLANK(INDEX('Policy Characteristics'!A:A,MATCH($C1505,'Policy Characteristics'!$C:$C,0))),"",INDEX('Policy Characteristics'!A:A,MATCH($C1505,'Policy Characteristics'!$C:$C,0)))</f>
        <v>Industry</v>
      </c>
      <c r="B1505" s="366" t="str">
        <f>IF(ISBLANK(INDEX('Policy Characteristics'!B:B,MATCH($C1505,'Policy Characteristics'!$C:$C,0))),"",INDEX('Policy Characteristics'!B:B,MATCH($C1505,'Policy Characteristics'!$C:$C,0)))</f>
        <v>Industry Energy Efficiency Standards</v>
      </c>
      <c r="C1505" s="354" t="str">
        <f t="shared" si="52"/>
        <v>Percentage Improvement in Eqpt Efficiency Standards above BAU</v>
      </c>
      <c r="D1505" s="348" t="s">
        <v>816</v>
      </c>
      <c r="E1505" s="253" t="s">
        <v>863</v>
      </c>
      <c r="F1505" t="s">
        <v>817</v>
      </c>
      <c r="G1505" s="253" t="s">
        <v>864</v>
      </c>
      <c r="H1505" s="18">
        <v>1123</v>
      </c>
      <c r="I1505" s="367" t="s">
        <v>680</v>
      </c>
      <c r="J1505" s="368" t="str">
        <f>IF(ISBLANK(INDEX('Policy Characteristics'!D:D,MATCH($C1505,'Policy Characteristics'!$C:$C,0))),"",INDEX('Policy Characteristics'!D:D,MATCH($C1505,'Policy Characteristics'!$C:$C,0)))</f>
        <v>Industry Energy Efficiency Standards</v>
      </c>
      <c r="K1505" s="354"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4" t="str">
        <f>IF(ISBLANK(INDEX('Policy Characteristics'!I:I,MATCH($C1505,'Policy Characteristics'!$C:$C,0))),"",INDEX('Policy Characteristics'!I:I,MATCH($C1505,'Policy Characteristics'!$C:$C,0)))</f>
        <v>% reduction in energy use</v>
      </c>
      <c r="P1505" s="3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4" t="str">
        <f>IF(ISBLANK(INDEX('Policy Characteristics'!K:K,MATCH($C1505,'Policy Characteristics'!$C:$C,0))),"",INDEX('Policy Characteristics'!K:K,MATCH($C1505,'Policy Characteristics'!$C:$C,0)))</f>
        <v>industry-ag-main.html#eff-stds</v>
      </c>
      <c r="R1505" s="354" t="str">
        <f>IF(ISBLANK(INDEX('Policy Characteristics'!L:L,MATCH($C1505,'Policy Characteristics'!$C:$C,0))),"",INDEX('Policy Characteristics'!L:L,MATCH($C1505,'Policy Characteristics'!$C:$C,0)))</f>
        <v>industry-energy-efficiency-standards.html</v>
      </c>
    </row>
    <row r="1506" spans="1:18" s="354" customFormat="1" ht="20" customHeight="1">
      <c r="A1506" s="354" t="str">
        <f>IF(ISBLANK(INDEX('Policy Characteristics'!A:A,MATCH($C1506,'Policy Characteristics'!$C:$C,0))),"",INDEX('Policy Characteristics'!A:A,MATCH($C1506,'Policy Characteristics'!$C:$C,0)))</f>
        <v>Industry</v>
      </c>
      <c r="B1506" s="366" t="str">
        <f>IF(ISBLANK(INDEX('Policy Characteristics'!B:B,MATCH($C1506,'Policy Characteristics'!$C:$C,0))),"",INDEX('Policy Characteristics'!B:B,MATCH($C1506,'Policy Characteristics'!$C:$C,0)))</f>
        <v>Industry Energy Efficiency Standards</v>
      </c>
      <c r="C1506" s="354" t="str">
        <f t="shared" si="52"/>
        <v>Percentage Improvement in Eqpt Efficiency Standards above BAU</v>
      </c>
      <c r="D1506" s="348" t="s">
        <v>816</v>
      </c>
      <c r="E1506" s="253" t="s">
        <v>865</v>
      </c>
      <c r="F1506" t="s">
        <v>817</v>
      </c>
      <c r="G1506" s="253" t="s">
        <v>866</v>
      </c>
      <c r="H1506" s="18">
        <v>1124</v>
      </c>
      <c r="I1506" s="367" t="s">
        <v>680</v>
      </c>
      <c r="J1506" s="368" t="str">
        <f>IF(ISBLANK(INDEX('Policy Characteristics'!D:D,MATCH($C1506,'Policy Characteristics'!$C:$C,0))),"",INDEX('Policy Characteristics'!D:D,MATCH($C1506,'Policy Characteristics'!$C:$C,0)))</f>
        <v>Industry Energy Efficiency Standards</v>
      </c>
      <c r="K1506" s="354"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4" t="str">
        <f>IF(ISBLANK(INDEX('Policy Characteristics'!I:I,MATCH($C1506,'Policy Characteristics'!$C:$C,0))),"",INDEX('Policy Characteristics'!I:I,MATCH($C1506,'Policy Characteristics'!$C:$C,0)))</f>
        <v>% reduction in energy use</v>
      </c>
      <c r="P1506" s="3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4" t="str">
        <f>IF(ISBLANK(INDEX('Policy Characteristics'!K:K,MATCH($C1506,'Policy Characteristics'!$C:$C,0))),"",INDEX('Policy Characteristics'!K:K,MATCH($C1506,'Policy Characteristics'!$C:$C,0)))</f>
        <v>industry-ag-main.html#eff-stds</v>
      </c>
      <c r="R1506" s="354" t="str">
        <f>IF(ISBLANK(INDEX('Policy Characteristics'!L:L,MATCH($C1506,'Policy Characteristics'!$C:$C,0))),"",INDEX('Policy Characteristics'!L:L,MATCH($C1506,'Policy Characteristics'!$C:$C,0)))</f>
        <v>industry-energy-efficiency-standards.html</v>
      </c>
    </row>
    <row r="1507" spans="1:18" s="354" customFormat="1" ht="20" customHeight="1">
      <c r="A1507" s="354" t="str">
        <f>IF(ISBLANK(INDEX('Policy Characteristics'!A:A,MATCH($C1507,'Policy Characteristics'!$C:$C,0))),"",INDEX('Policy Characteristics'!A:A,MATCH($C1507,'Policy Characteristics'!$C:$C,0)))</f>
        <v>Industry</v>
      </c>
      <c r="B1507" s="366" t="str">
        <f>IF(ISBLANK(INDEX('Policy Characteristics'!B:B,MATCH($C1507,'Policy Characteristics'!$C:$C,0))),"",INDEX('Policy Characteristics'!B:B,MATCH($C1507,'Policy Characteristics'!$C:$C,0)))</f>
        <v>Industry Energy Efficiency Standards</v>
      </c>
      <c r="C1507" s="354" t="str">
        <f t="shared" si="52"/>
        <v>Percentage Improvement in Eqpt Efficiency Standards above BAU</v>
      </c>
      <c r="D1507" s="348" t="s">
        <v>816</v>
      </c>
      <c r="E1507" s="253" t="s">
        <v>867</v>
      </c>
      <c r="F1507" t="s">
        <v>817</v>
      </c>
      <c r="G1507" s="253" t="s">
        <v>868</v>
      </c>
      <c r="H1507" s="18">
        <v>1125</v>
      </c>
      <c r="I1507" s="367" t="s">
        <v>680</v>
      </c>
      <c r="J1507" s="368" t="str">
        <f>IF(ISBLANK(INDEX('Policy Characteristics'!D:D,MATCH($C1507,'Policy Characteristics'!$C:$C,0))),"",INDEX('Policy Characteristics'!D:D,MATCH($C1507,'Policy Characteristics'!$C:$C,0)))</f>
        <v>Industry Energy Efficiency Standards</v>
      </c>
      <c r="K1507" s="354"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4" t="str">
        <f>IF(ISBLANK(INDEX('Policy Characteristics'!I:I,MATCH($C1507,'Policy Characteristics'!$C:$C,0))),"",INDEX('Policy Characteristics'!I:I,MATCH($C1507,'Policy Characteristics'!$C:$C,0)))</f>
        <v>% reduction in energy use</v>
      </c>
      <c r="P1507" s="3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4" t="str">
        <f>IF(ISBLANK(INDEX('Policy Characteristics'!K:K,MATCH($C1507,'Policy Characteristics'!$C:$C,0))),"",INDEX('Policy Characteristics'!K:K,MATCH($C1507,'Policy Characteristics'!$C:$C,0)))</f>
        <v>industry-ag-main.html#eff-stds</v>
      </c>
      <c r="R1507" s="354" t="str">
        <f>IF(ISBLANK(INDEX('Policy Characteristics'!L:L,MATCH($C1507,'Policy Characteristics'!$C:$C,0))),"",INDEX('Policy Characteristics'!L:L,MATCH($C1507,'Policy Characteristics'!$C:$C,0)))</f>
        <v>industry-energy-efficiency-standards.html</v>
      </c>
    </row>
    <row r="1508" spans="1:18" s="354" customFormat="1" ht="20" customHeight="1">
      <c r="A1508" s="354" t="str">
        <f>IF(ISBLANK(INDEX('Policy Characteristics'!A:A,MATCH($C1508,'Policy Characteristics'!$C:$C,0))),"",INDEX('Policy Characteristics'!A:A,MATCH($C1508,'Policy Characteristics'!$C:$C,0)))</f>
        <v>Industry</v>
      </c>
      <c r="B1508" s="366" t="str">
        <f>IF(ISBLANK(INDEX('Policy Characteristics'!B:B,MATCH($C1508,'Policy Characteristics'!$C:$C,0))),"",INDEX('Policy Characteristics'!B:B,MATCH($C1508,'Policy Characteristics'!$C:$C,0)))</f>
        <v>Industry Energy Efficiency Standards</v>
      </c>
      <c r="C1508" s="354" t="str">
        <f t="shared" si="52"/>
        <v>Percentage Improvement in Eqpt Efficiency Standards above BAU</v>
      </c>
      <c r="D1508" s="348" t="s">
        <v>816</v>
      </c>
      <c r="E1508" s="253" t="s">
        <v>869</v>
      </c>
      <c r="F1508" t="s">
        <v>817</v>
      </c>
      <c r="G1508" s="253" t="s">
        <v>870</v>
      </c>
      <c r="H1508" s="18">
        <v>1126</v>
      </c>
      <c r="I1508" s="367" t="s">
        <v>670</v>
      </c>
      <c r="J1508" s="368" t="str">
        <f>IF(ISBLANK(INDEX('Policy Characteristics'!D:D,MATCH($C1508,'Policy Characteristics'!$C:$C,0))),"",INDEX('Policy Characteristics'!D:D,MATCH($C1508,'Policy Characteristics'!$C:$C,0)))</f>
        <v>Industry Energy Efficiency Standards</v>
      </c>
      <c r="K1508" s="354"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4" t="str">
        <f>IF(ISBLANK(INDEX('Policy Characteristics'!I:I,MATCH($C1508,'Policy Characteristics'!$C:$C,0))),"",INDEX('Policy Characteristics'!I:I,MATCH($C1508,'Policy Characteristics'!$C:$C,0)))</f>
        <v>% reduction in energy use</v>
      </c>
      <c r="P1508" s="3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4" t="str">
        <f>IF(ISBLANK(INDEX('Policy Characteristics'!K:K,MATCH($C1508,'Policy Characteristics'!$C:$C,0))),"",INDEX('Policy Characteristics'!K:K,MATCH($C1508,'Policy Characteristics'!$C:$C,0)))</f>
        <v>industry-ag-main.html#eff-stds</v>
      </c>
      <c r="R1508" s="354" t="str">
        <f>IF(ISBLANK(INDEX('Policy Characteristics'!L:L,MATCH($C1508,'Policy Characteristics'!$C:$C,0))),"",INDEX('Policy Characteristics'!L:L,MATCH($C1508,'Policy Characteristics'!$C:$C,0)))</f>
        <v>industry-energy-efficiency-standards.html</v>
      </c>
    </row>
    <row r="1509" spans="1:18" s="354" customFormat="1" ht="20" customHeight="1">
      <c r="A1509" s="354" t="str">
        <f>IF(ISBLANK(INDEX('Policy Characteristics'!A:A,MATCH($C1509,'Policy Characteristics'!$C:$C,0))),"",INDEX('Policy Characteristics'!A:A,MATCH($C1509,'Policy Characteristics'!$C:$C,0)))</f>
        <v>Industry</v>
      </c>
      <c r="B1509" s="366" t="str">
        <f>IF(ISBLANK(INDEX('Policy Characteristics'!B:B,MATCH($C1509,'Policy Characteristics'!$C:$C,0))),"",INDEX('Policy Characteristics'!B:B,MATCH($C1509,'Policy Characteristics'!$C:$C,0)))</f>
        <v>Industry Energy Efficiency Standards</v>
      </c>
      <c r="C1509" s="354" t="str">
        <f t="shared" si="52"/>
        <v>Percentage Improvement in Eqpt Efficiency Standards above BAU</v>
      </c>
      <c r="D1509" s="348" t="s">
        <v>816</v>
      </c>
      <c r="E1509" s="253" t="s">
        <v>871</v>
      </c>
      <c r="F1509" t="s">
        <v>817</v>
      </c>
      <c r="G1509" s="253" t="s">
        <v>872</v>
      </c>
      <c r="H1509" s="18">
        <v>1127</v>
      </c>
      <c r="I1509" s="367" t="s">
        <v>680</v>
      </c>
      <c r="J1509" s="368" t="str">
        <f>IF(ISBLANK(INDEX('Policy Characteristics'!D:D,MATCH($C1509,'Policy Characteristics'!$C:$C,0))),"",INDEX('Policy Characteristics'!D:D,MATCH($C1509,'Policy Characteristics'!$C:$C,0)))</f>
        <v>Industry Energy Efficiency Standards</v>
      </c>
      <c r="K1509" s="354"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4" t="str">
        <f>IF(ISBLANK(INDEX('Policy Characteristics'!I:I,MATCH($C1509,'Policy Characteristics'!$C:$C,0))),"",INDEX('Policy Characteristics'!I:I,MATCH($C1509,'Policy Characteristics'!$C:$C,0)))</f>
        <v>% reduction in energy use</v>
      </c>
      <c r="P1509" s="3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4" t="str">
        <f>IF(ISBLANK(INDEX('Policy Characteristics'!K:K,MATCH($C1509,'Policy Characteristics'!$C:$C,0))),"",INDEX('Policy Characteristics'!K:K,MATCH($C1509,'Policy Characteristics'!$C:$C,0)))</f>
        <v>industry-ag-main.html#eff-stds</v>
      </c>
      <c r="R1509" s="354" t="str">
        <f>IF(ISBLANK(INDEX('Policy Characteristics'!L:L,MATCH($C1509,'Policy Characteristics'!$C:$C,0))),"",INDEX('Policy Characteristics'!L:L,MATCH($C1509,'Policy Characteristics'!$C:$C,0)))</f>
        <v>industry-energy-efficiency-standards.html</v>
      </c>
    </row>
    <row r="1510" spans="1:18" s="354" customFormat="1" ht="20" customHeight="1">
      <c r="A1510" s="354" t="str">
        <f>IF(ISBLANK(INDEX('Policy Characteristics'!A:A,MATCH($C1510,'Policy Characteristics'!$C:$C,0))),"",INDEX('Policy Characteristics'!A:A,MATCH($C1510,'Policy Characteristics'!$C:$C,0)))</f>
        <v>Industry</v>
      </c>
      <c r="B1510" s="366" t="str">
        <f>IF(ISBLANK(INDEX('Policy Characteristics'!B:B,MATCH($C1510,'Policy Characteristics'!$C:$C,0))),"",INDEX('Policy Characteristics'!B:B,MATCH($C1510,'Policy Characteristics'!$C:$C,0)))</f>
        <v>Industry Energy Efficiency Standards</v>
      </c>
      <c r="C1510" s="354" t="str">
        <f t="shared" si="52"/>
        <v>Percentage Improvement in Eqpt Efficiency Standards above BAU</v>
      </c>
      <c r="D1510" s="348" t="s">
        <v>818</v>
      </c>
      <c r="E1510" s="253" t="s">
        <v>853</v>
      </c>
      <c r="F1510" t="s">
        <v>819</v>
      </c>
      <c r="G1510" s="253" t="s">
        <v>854</v>
      </c>
      <c r="H1510" s="18">
        <v>1128</v>
      </c>
      <c r="I1510" s="367" t="s">
        <v>670</v>
      </c>
      <c r="J1510" s="368" t="str">
        <f>IF(ISBLANK(INDEX('Policy Characteristics'!D:D,MATCH($C1510,'Policy Characteristics'!$C:$C,0))),"",INDEX('Policy Characteristics'!D:D,MATCH($C1510,'Policy Characteristics'!$C:$C,0)))</f>
        <v>Industry Energy Efficiency Standards</v>
      </c>
      <c r="K1510" s="354"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4" t="str">
        <f>IF(ISBLANK(INDEX('Policy Characteristics'!I:I,MATCH($C1510,'Policy Characteristics'!$C:$C,0))),"",INDEX('Policy Characteristics'!I:I,MATCH($C1510,'Policy Characteristics'!$C:$C,0)))</f>
        <v>% reduction in energy use</v>
      </c>
      <c r="P1510" s="3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4" t="str">
        <f>IF(ISBLANK(INDEX('Policy Characteristics'!K:K,MATCH($C1510,'Policy Characteristics'!$C:$C,0))),"",INDEX('Policy Characteristics'!K:K,MATCH($C1510,'Policy Characteristics'!$C:$C,0)))</f>
        <v>industry-ag-main.html#eff-stds</v>
      </c>
      <c r="R1510" s="354" t="str">
        <f>IF(ISBLANK(INDEX('Policy Characteristics'!L:L,MATCH($C1510,'Policy Characteristics'!$C:$C,0))),"",INDEX('Policy Characteristics'!L:L,MATCH($C1510,'Policy Characteristics'!$C:$C,0)))</f>
        <v>industry-energy-efficiency-standards.html</v>
      </c>
    </row>
    <row r="1511" spans="1:18" s="354" customFormat="1" ht="20" customHeight="1">
      <c r="A1511" s="354" t="str">
        <f>IF(ISBLANK(INDEX('Policy Characteristics'!A:A,MATCH($C1511,'Policy Characteristics'!$C:$C,0))),"",INDEX('Policy Characteristics'!A:A,MATCH($C1511,'Policy Characteristics'!$C:$C,0)))</f>
        <v>Industry</v>
      </c>
      <c r="B1511" s="366" t="str">
        <f>IF(ISBLANK(INDEX('Policy Characteristics'!B:B,MATCH($C1511,'Policy Characteristics'!$C:$C,0))),"",INDEX('Policy Characteristics'!B:B,MATCH($C1511,'Policy Characteristics'!$C:$C,0)))</f>
        <v>Industry Energy Efficiency Standards</v>
      </c>
      <c r="C1511" s="354" t="str">
        <f t="shared" si="52"/>
        <v>Percentage Improvement in Eqpt Efficiency Standards above BAU</v>
      </c>
      <c r="D1511" s="348" t="s">
        <v>818</v>
      </c>
      <c r="E1511" s="253" t="s">
        <v>855</v>
      </c>
      <c r="F1511" t="s">
        <v>819</v>
      </c>
      <c r="G1511" s="253" t="s">
        <v>856</v>
      </c>
      <c r="H1511" s="18">
        <v>1129</v>
      </c>
      <c r="I1511" s="367" t="s">
        <v>680</v>
      </c>
      <c r="J1511" s="368" t="str">
        <f>IF(ISBLANK(INDEX('Policy Characteristics'!D:D,MATCH($C1511,'Policy Characteristics'!$C:$C,0))),"",INDEX('Policy Characteristics'!D:D,MATCH($C1511,'Policy Characteristics'!$C:$C,0)))</f>
        <v>Industry Energy Efficiency Standards</v>
      </c>
      <c r="K1511" s="354"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4" t="str">
        <f>IF(ISBLANK(INDEX('Policy Characteristics'!I:I,MATCH($C1511,'Policy Characteristics'!$C:$C,0))),"",INDEX('Policy Characteristics'!I:I,MATCH($C1511,'Policy Characteristics'!$C:$C,0)))</f>
        <v>% reduction in energy use</v>
      </c>
      <c r="P1511" s="3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4" t="str">
        <f>IF(ISBLANK(INDEX('Policy Characteristics'!K:K,MATCH($C1511,'Policy Characteristics'!$C:$C,0))),"",INDEX('Policy Characteristics'!K:K,MATCH($C1511,'Policy Characteristics'!$C:$C,0)))</f>
        <v>industry-ag-main.html#eff-stds</v>
      </c>
      <c r="R1511" s="354" t="str">
        <f>IF(ISBLANK(INDEX('Policy Characteristics'!L:L,MATCH($C1511,'Policy Characteristics'!$C:$C,0))),"",INDEX('Policy Characteristics'!L:L,MATCH($C1511,'Policy Characteristics'!$C:$C,0)))</f>
        <v>industry-energy-efficiency-standards.html</v>
      </c>
    </row>
    <row r="1512" spans="1:18" s="354" customFormat="1" ht="20" customHeight="1">
      <c r="A1512" s="354" t="str">
        <f>IF(ISBLANK(INDEX('Policy Characteristics'!A:A,MATCH($C1512,'Policy Characteristics'!$C:$C,0))),"",INDEX('Policy Characteristics'!A:A,MATCH($C1512,'Policy Characteristics'!$C:$C,0)))</f>
        <v>Industry</v>
      </c>
      <c r="B1512" s="366" t="str">
        <f>IF(ISBLANK(INDEX('Policy Characteristics'!B:B,MATCH($C1512,'Policy Characteristics'!$C:$C,0))),"",INDEX('Policy Characteristics'!B:B,MATCH($C1512,'Policy Characteristics'!$C:$C,0)))</f>
        <v>Industry Energy Efficiency Standards</v>
      </c>
      <c r="C1512" s="354" t="str">
        <f t="shared" si="52"/>
        <v>Percentage Improvement in Eqpt Efficiency Standards above BAU</v>
      </c>
      <c r="D1512" s="348" t="s">
        <v>818</v>
      </c>
      <c r="E1512" s="253" t="s">
        <v>857</v>
      </c>
      <c r="F1512" t="s">
        <v>819</v>
      </c>
      <c r="G1512" s="253" t="s">
        <v>858</v>
      </c>
      <c r="H1512" s="18">
        <v>1130</v>
      </c>
      <c r="I1512" s="367" t="s">
        <v>670</v>
      </c>
      <c r="J1512" s="368" t="str">
        <f>IF(ISBLANK(INDEX('Policy Characteristics'!D:D,MATCH($C1512,'Policy Characteristics'!$C:$C,0))),"",INDEX('Policy Characteristics'!D:D,MATCH($C1512,'Policy Characteristics'!$C:$C,0)))</f>
        <v>Industry Energy Efficiency Standards</v>
      </c>
      <c r="K1512" s="354"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4" t="str">
        <f>IF(ISBLANK(INDEX('Policy Characteristics'!I:I,MATCH($C1512,'Policy Characteristics'!$C:$C,0))),"",INDEX('Policy Characteristics'!I:I,MATCH($C1512,'Policy Characteristics'!$C:$C,0)))</f>
        <v>% reduction in energy use</v>
      </c>
      <c r="P1512" s="3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4" t="str">
        <f>IF(ISBLANK(INDEX('Policy Characteristics'!K:K,MATCH($C1512,'Policy Characteristics'!$C:$C,0))),"",INDEX('Policy Characteristics'!K:K,MATCH($C1512,'Policy Characteristics'!$C:$C,0)))</f>
        <v>industry-ag-main.html#eff-stds</v>
      </c>
      <c r="R1512" s="354" t="str">
        <f>IF(ISBLANK(INDEX('Policy Characteristics'!L:L,MATCH($C1512,'Policy Characteristics'!$C:$C,0))),"",INDEX('Policy Characteristics'!L:L,MATCH($C1512,'Policy Characteristics'!$C:$C,0)))</f>
        <v>industry-energy-efficiency-standards.html</v>
      </c>
    </row>
    <row r="1513" spans="1:18" s="354" customFormat="1" ht="20" customHeight="1">
      <c r="A1513" s="354" t="str">
        <f>IF(ISBLANK(INDEX('Policy Characteristics'!A:A,MATCH($C1513,'Policy Characteristics'!$C:$C,0))),"",INDEX('Policy Characteristics'!A:A,MATCH($C1513,'Policy Characteristics'!$C:$C,0)))</f>
        <v>Industry</v>
      </c>
      <c r="B1513" s="366" t="str">
        <f>IF(ISBLANK(INDEX('Policy Characteristics'!B:B,MATCH($C1513,'Policy Characteristics'!$C:$C,0))),"",INDEX('Policy Characteristics'!B:B,MATCH($C1513,'Policy Characteristics'!$C:$C,0)))</f>
        <v>Industry Energy Efficiency Standards</v>
      </c>
      <c r="C1513" s="354" t="str">
        <f t="shared" si="52"/>
        <v>Percentage Improvement in Eqpt Efficiency Standards above BAU</v>
      </c>
      <c r="D1513" s="348" t="s">
        <v>818</v>
      </c>
      <c r="E1513" s="253" t="s">
        <v>859</v>
      </c>
      <c r="F1513" t="s">
        <v>819</v>
      </c>
      <c r="G1513" s="253" t="s">
        <v>860</v>
      </c>
      <c r="H1513" s="18">
        <v>1131</v>
      </c>
      <c r="I1513" s="367" t="s">
        <v>680</v>
      </c>
      <c r="J1513" s="368" t="str">
        <f>IF(ISBLANK(INDEX('Policy Characteristics'!D:D,MATCH($C1513,'Policy Characteristics'!$C:$C,0))),"",INDEX('Policy Characteristics'!D:D,MATCH($C1513,'Policy Characteristics'!$C:$C,0)))</f>
        <v>Industry Energy Efficiency Standards</v>
      </c>
      <c r="K1513" s="354"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4" t="str">
        <f>IF(ISBLANK(INDEX('Policy Characteristics'!I:I,MATCH($C1513,'Policy Characteristics'!$C:$C,0))),"",INDEX('Policy Characteristics'!I:I,MATCH($C1513,'Policy Characteristics'!$C:$C,0)))</f>
        <v>% reduction in energy use</v>
      </c>
      <c r="P1513" s="3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4" t="str">
        <f>IF(ISBLANK(INDEX('Policy Characteristics'!K:K,MATCH($C1513,'Policy Characteristics'!$C:$C,0))),"",INDEX('Policy Characteristics'!K:K,MATCH($C1513,'Policy Characteristics'!$C:$C,0)))</f>
        <v>industry-ag-main.html#eff-stds</v>
      </c>
      <c r="R1513" s="354" t="str">
        <f>IF(ISBLANK(INDEX('Policy Characteristics'!L:L,MATCH($C1513,'Policy Characteristics'!$C:$C,0))),"",INDEX('Policy Characteristics'!L:L,MATCH($C1513,'Policy Characteristics'!$C:$C,0)))</f>
        <v>industry-energy-efficiency-standards.html</v>
      </c>
    </row>
    <row r="1514" spans="1:18" s="354" customFormat="1" ht="20" customHeight="1">
      <c r="A1514" s="354" t="str">
        <f>IF(ISBLANK(INDEX('Policy Characteristics'!A:A,MATCH($C1514,'Policy Characteristics'!$C:$C,0))),"",INDEX('Policy Characteristics'!A:A,MATCH($C1514,'Policy Characteristics'!$C:$C,0)))</f>
        <v>Industry</v>
      </c>
      <c r="B1514" s="366" t="str">
        <f>IF(ISBLANK(INDEX('Policy Characteristics'!B:B,MATCH($C1514,'Policy Characteristics'!$C:$C,0))),"",INDEX('Policy Characteristics'!B:B,MATCH($C1514,'Policy Characteristics'!$C:$C,0)))</f>
        <v>Industry Energy Efficiency Standards</v>
      </c>
      <c r="C1514" s="354" t="str">
        <f t="shared" si="52"/>
        <v>Percentage Improvement in Eqpt Efficiency Standards above BAU</v>
      </c>
      <c r="D1514" s="348" t="s">
        <v>818</v>
      </c>
      <c r="E1514" s="253" t="s">
        <v>861</v>
      </c>
      <c r="F1514" t="s">
        <v>819</v>
      </c>
      <c r="G1514" s="253" t="s">
        <v>862</v>
      </c>
      <c r="H1514" s="18">
        <v>1132</v>
      </c>
      <c r="I1514" s="367" t="s">
        <v>670</v>
      </c>
      <c r="J1514" s="368" t="str">
        <f>IF(ISBLANK(INDEX('Policy Characteristics'!D:D,MATCH($C1514,'Policy Characteristics'!$C:$C,0))),"",INDEX('Policy Characteristics'!D:D,MATCH($C1514,'Policy Characteristics'!$C:$C,0)))</f>
        <v>Industry Energy Efficiency Standards</v>
      </c>
      <c r="K1514" s="354"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4" t="str">
        <f>IF(ISBLANK(INDEX('Policy Characteristics'!I:I,MATCH($C1514,'Policy Characteristics'!$C:$C,0))),"",INDEX('Policy Characteristics'!I:I,MATCH($C1514,'Policy Characteristics'!$C:$C,0)))</f>
        <v>% reduction in energy use</v>
      </c>
      <c r="P1514" s="3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4" t="str">
        <f>IF(ISBLANK(INDEX('Policy Characteristics'!K:K,MATCH($C1514,'Policy Characteristics'!$C:$C,0))),"",INDEX('Policy Characteristics'!K:K,MATCH($C1514,'Policy Characteristics'!$C:$C,0)))</f>
        <v>industry-ag-main.html#eff-stds</v>
      </c>
      <c r="R1514" s="354" t="str">
        <f>IF(ISBLANK(INDEX('Policy Characteristics'!L:L,MATCH($C1514,'Policy Characteristics'!$C:$C,0))),"",INDEX('Policy Characteristics'!L:L,MATCH($C1514,'Policy Characteristics'!$C:$C,0)))</f>
        <v>industry-energy-efficiency-standards.html</v>
      </c>
    </row>
    <row r="1515" spans="1:18" s="354" customFormat="1" ht="20" customHeight="1">
      <c r="A1515" s="354" t="str">
        <f>IF(ISBLANK(INDEX('Policy Characteristics'!A:A,MATCH($C1515,'Policy Characteristics'!$C:$C,0))),"",INDEX('Policy Characteristics'!A:A,MATCH($C1515,'Policy Characteristics'!$C:$C,0)))</f>
        <v>Industry</v>
      </c>
      <c r="B1515" s="366" t="str">
        <f>IF(ISBLANK(INDEX('Policy Characteristics'!B:B,MATCH($C1515,'Policy Characteristics'!$C:$C,0))),"",INDEX('Policy Characteristics'!B:B,MATCH($C1515,'Policy Characteristics'!$C:$C,0)))</f>
        <v>Industry Energy Efficiency Standards</v>
      </c>
      <c r="C1515" s="354" t="str">
        <f t="shared" si="52"/>
        <v>Percentage Improvement in Eqpt Efficiency Standards above BAU</v>
      </c>
      <c r="D1515" s="348" t="s">
        <v>818</v>
      </c>
      <c r="E1515" s="253" t="s">
        <v>863</v>
      </c>
      <c r="F1515" t="s">
        <v>819</v>
      </c>
      <c r="G1515" s="253" t="s">
        <v>864</v>
      </c>
      <c r="H1515" s="18">
        <v>1133</v>
      </c>
      <c r="I1515" s="367" t="s">
        <v>680</v>
      </c>
      <c r="J1515" s="368" t="str">
        <f>IF(ISBLANK(INDEX('Policy Characteristics'!D:D,MATCH($C1515,'Policy Characteristics'!$C:$C,0))),"",INDEX('Policy Characteristics'!D:D,MATCH($C1515,'Policy Characteristics'!$C:$C,0)))</f>
        <v>Industry Energy Efficiency Standards</v>
      </c>
      <c r="K1515" s="354"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4" t="str">
        <f>IF(ISBLANK(INDEX('Policy Characteristics'!I:I,MATCH($C1515,'Policy Characteristics'!$C:$C,0))),"",INDEX('Policy Characteristics'!I:I,MATCH($C1515,'Policy Characteristics'!$C:$C,0)))</f>
        <v>% reduction in energy use</v>
      </c>
      <c r="P1515" s="3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4" t="str">
        <f>IF(ISBLANK(INDEX('Policy Characteristics'!K:K,MATCH($C1515,'Policy Characteristics'!$C:$C,0))),"",INDEX('Policy Characteristics'!K:K,MATCH($C1515,'Policy Characteristics'!$C:$C,0)))</f>
        <v>industry-ag-main.html#eff-stds</v>
      </c>
      <c r="R1515" s="354" t="str">
        <f>IF(ISBLANK(INDEX('Policy Characteristics'!L:L,MATCH($C1515,'Policy Characteristics'!$C:$C,0))),"",INDEX('Policy Characteristics'!L:L,MATCH($C1515,'Policy Characteristics'!$C:$C,0)))</f>
        <v>industry-energy-efficiency-standards.html</v>
      </c>
    </row>
    <row r="1516" spans="1:18" s="354" customFormat="1" ht="20" customHeight="1">
      <c r="A1516" s="354" t="str">
        <f>IF(ISBLANK(INDEX('Policy Characteristics'!A:A,MATCH($C1516,'Policy Characteristics'!$C:$C,0))),"",INDEX('Policy Characteristics'!A:A,MATCH($C1516,'Policy Characteristics'!$C:$C,0)))</f>
        <v>Industry</v>
      </c>
      <c r="B1516" s="366" t="str">
        <f>IF(ISBLANK(INDEX('Policy Characteristics'!B:B,MATCH($C1516,'Policy Characteristics'!$C:$C,0))),"",INDEX('Policy Characteristics'!B:B,MATCH($C1516,'Policy Characteristics'!$C:$C,0)))</f>
        <v>Industry Energy Efficiency Standards</v>
      </c>
      <c r="C1516" s="354" t="str">
        <f t="shared" si="52"/>
        <v>Percentage Improvement in Eqpt Efficiency Standards above BAU</v>
      </c>
      <c r="D1516" s="348" t="s">
        <v>818</v>
      </c>
      <c r="E1516" s="253" t="s">
        <v>865</v>
      </c>
      <c r="F1516" t="s">
        <v>819</v>
      </c>
      <c r="G1516" s="253" t="s">
        <v>866</v>
      </c>
      <c r="H1516" s="18">
        <v>1134</v>
      </c>
      <c r="I1516" s="367" t="s">
        <v>680</v>
      </c>
      <c r="J1516" s="368" t="str">
        <f>IF(ISBLANK(INDEX('Policy Characteristics'!D:D,MATCH($C1516,'Policy Characteristics'!$C:$C,0))),"",INDEX('Policy Characteristics'!D:D,MATCH($C1516,'Policy Characteristics'!$C:$C,0)))</f>
        <v>Industry Energy Efficiency Standards</v>
      </c>
      <c r="K1516" s="354"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4" t="str">
        <f>IF(ISBLANK(INDEX('Policy Characteristics'!I:I,MATCH($C1516,'Policy Characteristics'!$C:$C,0))),"",INDEX('Policy Characteristics'!I:I,MATCH($C1516,'Policy Characteristics'!$C:$C,0)))</f>
        <v>% reduction in energy use</v>
      </c>
      <c r="P1516" s="3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4" t="str">
        <f>IF(ISBLANK(INDEX('Policy Characteristics'!K:K,MATCH($C1516,'Policy Characteristics'!$C:$C,0))),"",INDEX('Policy Characteristics'!K:K,MATCH($C1516,'Policy Characteristics'!$C:$C,0)))</f>
        <v>industry-ag-main.html#eff-stds</v>
      </c>
      <c r="R1516" s="354" t="str">
        <f>IF(ISBLANK(INDEX('Policy Characteristics'!L:L,MATCH($C1516,'Policy Characteristics'!$C:$C,0))),"",INDEX('Policy Characteristics'!L:L,MATCH($C1516,'Policy Characteristics'!$C:$C,0)))</f>
        <v>industry-energy-efficiency-standards.html</v>
      </c>
    </row>
    <row r="1517" spans="1:18" s="354" customFormat="1" ht="20" customHeight="1">
      <c r="A1517" s="354" t="str">
        <f>IF(ISBLANK(INDEX('Policy Characteristics'!A:A,MATCH($C1517,'Policy Characteristics'!$C:$C,0))),"",INDEX('Policy Characteristics'!A:A,MATCH($C1517,'Policy Characteristics'!$C:$C,0)))</f>
        <v>Industry</v>
      </c>
      <c r="B1517" s="366" t="str">
        <f>IF(ISBLANK(INDEX('Policy Characteristics'!B:B,MATCH($C1517,'Policy Characteristics'!$C:$C,0))),"",INDEX('Policy Characteristics'!B:B,MATCH($C1517,'Policy Characteristics'!$C:$C,0)))</f>
        <v>Industry Energy Efficiency Standards</v>
      </c>
      <c r="C1517" s="354" t="str">
        <f t="shared" si="52"/>
        <v>Percentage Improvement in Eqpt Efficiency Standards above BAU</v>
      </c>
      <c r="D1517" s="348" t="s">
        <v>818</v>
      </c>
      <c r="E1517" s="253" t="s">
        <v>867</v>
      </c>
      <c r="F1517" t="s">
        <v>819</v>
      </c>
      <c r="G1517" s="253" t="s">
        <v>868</v>
      </c>
      <c r="H1517" s="18">
        <v>1135</v>
      </c>
      <c r="I1517" s="367" t="s">
        <v>680</v>
      </c>
      <c r="J1517" s="368" t="str">
        <f>IF(ISBLANK(INDEX('Policy Characteristics'!D:D,MATCH($C1517,'Policy Characteristics'!$C:$C,0))),"",INDEX('Policy Characteristics'!D:D,MATCH($C1517,'Policy Characteristics'!$C:$C,0)))</f>
        <v>Industry Energy Efficiency Standards</v>
      </c>
      <c r="K1517" s="354"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4" t="str">
        <f>IF(ISBLANK(INDEX('Policy Characteristics'!I:I,MATCH($C1517,'Policy Characteristics'!$C:$C,0))),"",INDEX('Policy Characteristics'!I:I,MATCH($C1517,'Policy Characteristics'!$C:$C,0)))</f>
        <v>% reduction in energy use</v>
      </c>
      <c r="P1517" s="3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4" t="str">
        <f>IF(ISBLANK(INDEX('Policy Characteristics'!K:K,MATCH($C1517,'Policy Characteristics'!$C:$C,0))),"",INDEX('Policy Characteristics'!K:K,MATCH($C1517,'Policy Characteristics'!$C:$C,0)))</f>
        <v>industry-ag-main.html#eff-stds</v>
      </c>
      <c r="R1517" s="354" t="str">
        <f>IF(ISBLANK(INDEX('Policy Characteristics'!L:L,MATCH($C1517,'Policy Characteristics'!$C:$C,0))),"",INDEX('Policy Characteristics'!L:L,MATCH($C1517,'Policy Characteristics'!$C:$C,0)))</f>
        <v>industry-energy-efficiency-standards.html</v>
      </c>
    </row>
    <row r="1518" spans="1:18" s="354" customFormat="1" ht="20" customHeight="1">
      <c r="A1518" s="354" t="str">
        <f>IF(ISBLANK(INDEX('Policy Characteristics'!A:A,MATCH($C1518,'Policy Characteristics'!$C:$C,0))),"",INDEX('Policy Characteristics'!A:A,MATCH($C1518,'Policy Characteristics'!$C:$C,0)))</f>
        <v>Industry</v>
      </c>
      <c r="B1518" s="366" t="str">
        <f>IF(ISBLANK(INDEX('Policy Characteristics'!B:B,MATCH($C1518,'Policy Characteristics'!$C:$C,0))),"",INDEX('Policy Characteristics'!B:B,MATCH($C1518,'Policy Characteristics'!$C:$C,0)))</f>
        <v>Industry Energy Efficiency Standards</v>
      </c>
      <c r="C1518" s="354" t="str">
        <f t="shared" si="52"/>
        <v>Percentage Improvement in Eqpt Efficiency Standards above BAU</v>
      </c>
      <c r="D1518" s="348" t="s">
        <v>818</v>
      </c>
      <c r="E1518" s="253" t="s">
        <v>869</v>
      </c>
      <c r="F1518" t="s">
        <v>819</v>
      </c>
      <c r="G1518" s="253" t="s">
        <v>870</v>
      </c>
      <c r="H1518" s="18">
        <v>1136</v>
      </c>
      <c r="I1518" s="367" t="s">
        <v>670</v>
      </c>
      <c r="J1518" s="368" t="str">
        <f>IF(ISBLANK(INDEX('Policy Characteristics'!D:D,MATCH($C1518,'Policy Characteristics'!$C:$C,0))),"",INDEX('Policy Characteristics'!D:D,MATCH($C1518,'Policy Characteristics'!$C:$C,0)))</f>
        <v>Industry Energy Efficiency Standards</v>
      </c>
      <c r="K1518" s="354"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4" t="str">
        <f>IF(ISBLANK(INDEX('Policy Characteristics'!I:I,MATCH($C1518,'Policy Characteristics'!$C:$C,0))),"",INDEX('Policy Characteristics'!I:I,MATCH($C1518,'Policy Characteristics'!$C:$C,0)))</f>
        <v>% reduction in energy use</v>
      </c>
      <c r="P1518" s="3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4" t="str">
        <f>IF(ISBLANK(INDEX('Policy Characteristics'!K:K,MATCH($C1518,'Policy Characteristics'!$C:$C,0))),"",INDEX('Policy Characteristics'!K:K,MATCH($C1518,'Policy Characteristics'!$C:$C,0)))</f>
        <v>industry-ag-main.html#eff-stds</v>
      </c>
      <c r="R1518" s="354" t="str">
        <f>IF(ISBLANK(INDEX('Policy Characteristics'!L:L,MATCH($C1518,'Policy Characteristics'!$C:$C,0))),"",INDEX('Policy Characteristics'!L:L,MATCH($C1518,'Policy Characteristics'!$C:$C,0)))</f>
        <v>industry-energy-efficiency-standards.html</v>
      </c>
    </row>
    <row r="1519" spans="1:18" s="354" customFormat="1" ht="20" customHeight="1">
      <c r="A1519" s="354" t="str">
        <f>IF(ISBLANK(INDEX('Policy Characteristics'!A:A,MATCH($C1519,'Policy Characteristics'!$C:$C,0))),"",INDEX('Policy Characteristics'!A:A,MATCH($C1519,'Policy Characteristics'!$C:$C,0)))</f>
        <v>Industry</v>
      </c>
      <c r="B1519" s="366" t="str">
        <f>IF(ISBLANK(INDEX('Policy Characteristics'!B:B,MATCH($C1519,'Policy Characteristics'!$C:$C,0))),"",INDEX('Policy Characteristics'!B:B,MATCH($C1519,'Policy Characteristics'!$C:$C,0)))</f>
        <v>Industry Energy Efficiency Standards</v>
      </c>
      <c r="C1519" s="354" t="str">
        <f t="shared" si="52"/>
        <v>Percentage Improvement in Eqpt Efficiency Standards above BAU</v>
      </c>
      <c r="D1519" s="348" t="s">
        <v>818</v>
      </c>
      <c r="E1519" s="253" t="s">
        <v>871</v>
      </c>
      <c r="F1519" t="s">
        <v>819</v>
      </c>
      <c r="G1519" s="253" t="s">
        <v>872</v>
      </c>
      <c r="H1519" s="18">
        <v>1137</v>
      </c>
      <c r="I1519" s="367" t="s">
        <v>680</v>
      </c>
      <c r="J1519" s="368" t="str">
        <f>IF(ISBLANK(INDEX('Policy Characteristics'!D:D,MATCH($C1519,'Policy Characteristics'!$C:$C,0))),"",INDEX('Policy Characteristics'!D:D,MATCH($C1519,'Policy Characteristics'!$C:$C,0)))</f>
        <v>Industry Energy Efficiency Standards</v>
      </c>
      <c r="K1519" s="354"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4" t="str">
        <f>IF(ISBLANK(INDEX('Policy Characteristics'!I:I,MATCH($C1519,'Policy Characteristics'!$C:$C,0))),"",INDEX('Policy Characteristics'!I:I,MATCH($C1519,'Policy Characteristics'!$C:$C,0)))</f>
        <v>% reduction in energy use</v>
      </c>
      <c r="P1519" s="3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4" t="str">
        <f>IF(ISBLANK(INDEX('Policy Characteristics'!K:K,MATCH($C1519,'Policy Characteristics'!$C:$C,0))),"",INDEX('Policy Characteristics'!K:K,MATCH($C1519,'Policy Characteristics'!$C:$C,0)))</f>
        <v>industry-ag-main.html#eff-stds</v>
      </c>
      <c r="R1519" s="354" t="str">
        <f>IF(ISBLANK(INDEX('Policy Characteristics'!L:L,MATCH($C1519,'Policy Characteristics'!$C:$C,0))),"",INDEX('Policy Characteristics'!L:L,MATCH($C1519,'Policy Characteristics'!$C:$C,0)))</f>
        <v>industry-energy-efficiency-standards.html</v>
      </c>
    </row>
    <row r="1520" spans="1:18" s="354" customFormat="1" ht="20" customHeight="1">
      <c r="A1520" s="354" t="str">
        <f>IF(ISBLANK(INDEX('Policy Characteristics'!A:A,MATCH($C1520,'Policy Characteristics'!$C:$C,0))),"",INDEX('Policy Characteristics'!A:A,MATCH($C1520,'Policy Characteristics'!$C:$C,0)))</f>
        <v>Industry</v>
      </c>
      <c r="B1520" s="366" t="str">
        <f>IF(ISBLANK(INDEX('Policy Characteristics'!B:B,MATCH($C1520,'Policy Characteristics'!$C:$C,0))),"",INDEX('Policy Characteristics'!B:B,MATCH($C1520,'Policy Characteristics'!$C:$C,0)))</f>
        <v>Industry Energy Efficiency Standards</v>
      </c>
      <c r="C1520" s="354" t="str">
        <f t="shared" si="52"/>
        <v>Percentage Improvement in Eqpt Efficiency Standards above BAU</v>
      </c>
      <c r="D1520" s="348" t="s">
        <v>820</v>
      </c>
      <c r="E1520" s="253" t="s">
        <v>853</v>
      </c>
      <c r="F1520" t="s">
        <v>821</v>
      </c>
      <c r="G1520" s="253" t="s">
        <v>854</v>
      </c>
      <c r="H1520" s="18">
        <v>1138</v>
      </c>
      <c r="I1520" s="367" t="s">
        <v>670</v>
      </c>
      <c r="J1520" s="368" t="str">
        <f>IF(ISBLANK(INDEX('Policy Characteristics'!D:D,MATCH($C1520,'Policy Characteristics'!$C:$C,0))),"",INDEX('Policy Characteristics'!D:D,MATCH($C1520,'Policy Characteristics'!$C:$C,0)))</f>
        <v>Industry Energy Efficiency Standards</v>
      </c>
      <c r="K1520" s="354"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4" t="str">
        <f>IF(ISBLANK(INDEX('Policy Characteristics'!I:I,MATCH($C1520,'Policy Characteristics'!$C:$C,0))),"",INDEX('Policy Characteristics'!I:I,MATCH($C1520,'Policy Characteristics'!$C:$C,0)))</f>
        <v>% reduction in energy use</v>
      </c>
      <c r="P1520" s="3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4" t="str">
        <f>IF(ISBLANK(INDEX('Policy Characteristics'!K:K,MATCH($C1520,'Policy Characteristics'!$C:$C,0))),"",INDEX('Policy Characteristics'!K:K,MATCH($C1520,'Policy Characteristics'!$C:$C,0)))</f>
        <v>industry-ag-main.html#eff-stds</v>
      </c>
      <c r="R1520" s="354" t="str">
        <f>IF(ISBLANK(INDEX('Policy Characteristics'!L:L,MATCH($C1520,'Policy Characteristics'!$C:$C,0))),"",INDEX('Policy Characteristics'!L:L,MATCH($C1520,'Policy Characteristics'!$C:$C,0)))</f>
        <v>industry-energy-efficiency-standards.html</v>
      </c>
    </row>
    <row r="1521" spans="1:18" s="354" customFormat="1" ht="20" customHeight="1">
      <c r="A1521" s="354" t="str">
        <f>IF(ISBLANK(INDEX('Policy Characteristics'!A:A,MATCH($C1521,'Policy Characteristics'!$C:$C,0))),"",INDEX('Policy Characteristics'!A:A,MATCH($C1521,'Policy Characteristics'!$C:$C,0)))</f>
        <v>Industry</v>
      </c>
      <c r="B1521" s="366" t="str">
        <f>IF(ISBLANK(INDEX('Policy Characteristics'!B:B,MATCH($C1521,'Policy Characteristics'!$C:$C,0))),"",INDEX('Policy Characteristics'!B:B,MATCH($C1521,'Policy Characteristics'!$C:$C,0)))</f>
        <v>Industry Energy Efficiency Standards</v>
      </c>
      <c r="C1521" s="354" t="str">
        <f t="shared" si="52"/>
        <v>Percentage Improvement in Eqpt Efficiency Standards above BAU</v>
      </c>
      <c r="D1521" s="348" t="s">
        <v>820</v>
      </c>
      <c r="E1521" s="253" t="s">
        <v>855</v>
      </c>
      <c r="F1521" t="s">
        <v>821</v>
      </c>
      <c r="G1521" s="253" t="s">
        <v>856</v>
      </c>
      <c r="H1521" s="18">
        <v>1139</v>
      </c>
      <c r="I1521" s="367" t="s">
        <v>670</v>
      </c>
      <c r="J1521" s="368" t="str">
        <f>IF(ISBLANK(INDEX('Policy Characteristics'!D:D,MATCH($C1521,'Policy Characteristics'!$C:$C,0))),"",INDEX('Policy Characteristics'!D:D,MATCH($C1521,'Policy Characteristics'!$C:$C,0)))</f>
        <v>Industry Energy Efficiency Standards</v>
      </c>
      <c r="K1521" s="354"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4" t="str">
        <f>IF(ISBLANK(INDEX('Policy Characteristics'!I:I,MATCH($C1521,'Policy Characteristics'!$C:$C,0))),"",INDEX('Policy Characteristics'!I:I,MATCH($C1521,'Policy Characteristics'!$C:$C,0)))</f>
        <v>% reduction in energy use</v>
      </c>
      <c r="P1521" s="3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4" t="str">
        <f>IF(ISBLANK(INDEX('Policy Characteristics'!K:K,MATCH($C1521,'Policy Characteristics'!$C:$C,0))),"",INDEX('Policy Characteristics'!K:K,MATCH($C1521,'Policy Characteristics'!$C:$C,0)))</f>
        <v>industry-ag-main.html#eff-stds</v>
      </c>
      <c r="R1521" s="354" t="str">
        <f>IF(ISBLANK(INDEX('Policy Characteristics'!L:L,MATCH($C1521,'Policy Characteristics'!$C:$C,0))),"",INDEX('Policy Characteristics'!L:L,MATCH($C1521,'Policy Characteristics'!$C:$C,0)))</f>
        <v>industry-energy-efficiency-standards.html</v>
      </c>
    </row>
    <row r="1522" spans="1:18" s="354" customFormat="1" ht="20" customHeight="1">
      <c r="A1522" s="354" t="str">
        <f>IF(ISBLANK(INDEX('Policy Characteristics'!A:A,MATCH($C1522,'Policy Characteristics'!$C:$C,0))),"",INDEX('Policy Characteristics'!A:A,MATCH($C1522,'Policy Characteristics'!$C:$C,0)))</f>
        <v>Industry</v>
      </c>
      <c r="B1522" s="366" t="str">
        <f>IF(ISBLANK(INDEX('Policy Characteristics'!B:B,MATCH($C1522,'Policy Characteristics'!$C:$C,0))),"",INDEX('Policy Characteristics'!B:B,MATCH($C1522,'Policy Characteristics'!$C:$C,0)))</f>
        <v>Industry Energy Efficiency Standards</v>
      </c>
      <c r="C1522" s="354" t="str">
        <f t="shared" si="52"/>
        <v>Percentage Improvement in Eqpt Efficiency Standards above BAU</v>
      </c>
      <c r="D1522" s="348" t="s">
        <v>820</v>
      </c>
      <c r="E1522" s="253" t="s">
        <v>857</v>
      </c>
      <c r="F1522" t="s">
        <v>821</v>
      </c>
      <c r="G1522" s="253" t="s">
        <v>858</v>
      </c>
      <c r="H1522" s="18">
        <v>1140</v>
      </c>
      <c r="I1522" s="367" t="s">
        <v>670</v>
      </c>
      <c r="J1522" s="368" t="str">
        <f>IF(ISBLANK(INDEX('Policy Characteristics'!D:D,MATCH($C1522,'Policy Characteristics'!$C:$C,0))),"",INDEX('Policy Characteristics'!D:D,MATCH($C1522,'Policy Characteristics'!$C:$C,0)))</f>
        <v>Industry Energy Efficiency Standards</v>
      </c>
      <c r="K1522" s="354"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4" t="str">
        <f>IF(ISBLANK(INDEX('Policy Characteristics'!I:I,MATCH($C1522,'Policy Characteristics'!$C:$C,0))),"",INDEX('Policy Characteristics'!I:I,MATCH($C1522,'Policy Characteristics'!$C:$C,0)))</f>
        <v>% reduction in energy use</v>
      </c>
      <c r="P1522" s="3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4" t="str">
        <f>IF(ISBLANK(INDEX('Policy Characteristics'!K:K,MATCH($C1522,'Policy Characteristics'!$C:$C,0))),"",INDEX('Policy Characteristics'!K:K,MATCH($C1522,'Policy Characteristics'!$C:$C,0)))</f>
        <v>industry-ag-main.html#eff-stds</v>
      </c>
      <c r="R1522" s="354" t="str">
        <f>IF(ISBLANK(INDEX('Policy Characteristics'!L:L,MATCH($C1522,'Policy Characteristics'!$C:$C,0))),"",INDEX('Policy Characteristics'!L:L,MATCH($C1522,'Policy Characteristics'!$C:$C,0)))</f>
        <v>industry-energy-efficiency-standards.html</v>
      </c>
    </row>
    <row r="1523" spans="1:18" s="354" customFormat="1" ht="20" customHeight="1">
      <c r="A1523" s="354" t="str">
        <f>IF(ISBLANK(INDEX('Policy Characteristics'!A:A,MATCH($C1523,'Policy Characteristics'!$C:$C,0))),"",INDEX('Policy Characteristics'!A:A,MATCH($C1523,'Policy Characteristics'!$C:$C,0)))</f>
        <v>Industry</v>
      </c>
      <c r="B1523" s="366" t="str">
        <f>IF(ISBLANK(INDEX('Policy Characteristics'!B:B,MATCH($C1523,'Policy Characteristics'!$C:$C,0))),"",INDEX('Policy Characteristics'!B:B,MATCH($C1523,'Policy Characteristics'!$C:$C,0)))</f>
        <v>Industry Energy Efficiency Standards</v>
      </c>
      <c r="C1523" s="354" t="str">
        <f t="shared" si="52"/>
        <v>Percentage Improvement in Eqpt Efficiency Standards above BAU</v>
      </c>
      <c r="D1523" s="348" t="s">
        <v>820</v>
      </c>
      <c r="E1523" s="253" t="s">
        <v>859</v>
      </c>
      <c r="F1523" t="s">
        <v>821</v>
      </c>
      <c r="G1523" s="253" t="s">
        <v>860</v>
      </c>
      <c r="H1523" s="18">
        <v>1141</v>
      </c>
      <c r="I1523" s="367" t="s">
        <v>680</v>
      </c>
      <c r="J1523" s="368" t="str">
        <f>IF(ISBLANK(INDEX('Policy Characteristics'!D:D,MATCH($C1523,'Policy Characteristics'!$C:$C,0))),"",INDEX('Policy Characteristics'!D:D,MATCH($C1523,'Policy Characteristics'!$C:$C,0)))</f>
        <v>Industry Energy Efficiency Standards</v>
      </c>
      <c r="K1523" s="354"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4" t="str">
        <f>IF(ISBLANK(INDEX('Policy Characteristics'!I:I,MATCH($C1523,'Policy Characteristics'!$C:$C,0))),"",INDEX('Policy Characteristics'!I:I,MATCH($C1523,'Policy Characteristics'!$C:$C,0)))</f>
        <v>% reduction in energy use</v>
      </c>
      <c r="P1523" s="3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4" t="str">
        <f>IF(ISBLANK(INDEX('Policy Characteristics'!K:K,MATCH($C1523,'Policy Characteristics'!$C:$C,0))),"",INDEX('Policy Characteristics'!K:K,MATCH($C1523,'Policy Characteristics'!$C:$C,0)))</f>
        <v>industry-ag-main.html#eff-stds</v>
      </c>
      <c r="R1523" s="354" t="str">
        <f>IF(ISBLANK(INDEX('Policy Characteristics'!L:L,MATCH($C1523,'Policy Characteristics'!$C:$C,0))),"",INDEX('Policy Characteristics'!L:L,MATCH($C1523,'Policy Characteristics'!$C:$C,0)))</f>
        <v>industry-energy-efficiency-standards.html</v>
      </c>
    </row>
    <row r="1524" spans="1:18" s="354" customFormat="1" ht="20" customHeight="1">
      <c r="A1524" s="354" t="str">
        <f>IF(ISBLANK(INDEX('Policy Characteristics'!A:A,MATCH($C1524,'Policy Characteristics'!$C:$C,0))),"",INDEX('Policy Characteristics'!A:A,MATCH($C1524,'Policy Characteristics'!$C:$C,0)))</f>
        <v>Industry</v>
      </c>
      <c r="B1524" s="366" t="str">
        <f>IF(ISBLANK(INDEX('Policy Characteristics'!B:B,MATCH($C1524,'Policy Characteristics'!$C:$C,0))),"",INDEX('Policy Characteristics'!B:B,MATCH($C1524,'Policy Characteristics'!$C:$C,0)))</f>
        <v>Industry Energy Efficiency Standards</v>
      </c>
      <c r="C1524" s="354" t="str">
        <f t="shared" si="52"/>
        <v>Percentage Improvement in Eqpt Efficiency Standards above BAU</v>
      </c>
      <c r="D1524" s="348" t="s">
        <v>820</v>
      </c>
      <c r="E1524" s="253" t="s">
        <v>861</v>
      </c>
      <c r="F1524" t="s">
        <v>821</v>
      </c>
      <c r="G1524" s="253" t="s">
        <v>862</v>
      </c>
      <c r="H1524" s="18">
        <v>1142</v>
      </c>
      <c r="I1524" s="367" t="s">
        <v>670</v>
      </c>
      <c r="J1524" s="368" t="str">
        <f>IF(ISBLANK(INDEX('Policy Characteristics'!D:D,MATCH($C1524,'Policy Characteristics'!$C:$C,0))),"",INDEX('Policy Characteristics'!D:D,MATCH($C1524,'Policy Characteristics'!$C:$C,0)))</f>
        <v>Industry Energy Efficiency Standards</v>
      </c>
      <c r="K1524" s="354"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4" t="str">
        <f>IF(ISBLANK(INDEX('Policy Characteristics'!I:I,MATCH($C1524,'Policy Characteristics'!$C:$C,0))),"",INDEX('Policy Characteristics'!I:I,MATCH($C1524,'Policy Characteristics'!$C:$C,0)))</f>
        <v>% reduction in energy use</v>
      </c>
      <c r="P1524" s="3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4" t="str">
        <f>IF(ISBLANK(INDEX('Policy Characteristics'!K:K,MATCH($C1524,'Policy Characteristics'!$C:$C,0))),"",INDEX('Policy Characteristics'!K:K,MATCH($C1524,'Policy Characteristics'!$C:$C,0)))</f>
        <v>industry-ag-main.html#eff-stds</v>
      </c>
      <c r="R1524" s="354" t="str">
        <f>IF(ISBLANK(INDEX('Policy Characteristics'!L:L,MATCH($C1524,'Policy Characteristics'!$C:$C,0))),"",INDEX('Policy Characteristics'!L:L,MATCH($C1524,'Policy Characteristics'!$C:$C,0)))</f>
        <v>industry-energy-efficiency-standards.html</v>
      </c>
    </row>
    <row r="1525" spans="1:18" s="354" customFormat="1" ht="20" customHeight="1">
      <c r="A1525" s="354" t="str">
        <f>IF(ISBLANK(INDEX('Policy Characteristics'!A:A,MATCH($C1525,'Policy Characteristics'!$C:$C,0))),"",INDEX('Policy Characteristics'!A:A,MATCH($C1525,'Policy Characteristics'!$C:$C,0)))</f>
        <v>Industry</v>
      </c>
      <c r="B1525" s="366" t="str">
        <f>IF(ISBLANK(INDEX('Policy Characteristics'!B:B,MATCH($C1525,'Policy Characteristics'!$C:$C,0))),"",INDEX('Policy Characteristics'!B:B,MATCH($C1525,'Policy Characteristics'!$C:$C,0)))</f>
        <v>Industry Energy Efficiency Standards</v>
      </c>
      <c r="C1525" s="354" t="str">
        <f t="shared" si="52"/>
        <v>Percentage Improvement in Eqpt Efficiency Standards above BAU</v>
      </c>
      <c r="D1525" s="348" t="s">
        <v>820</v>
      </c>
      <c r="E1525" s="253" t="s">
        <v>863</v>
      </c>
      <c r="F1525" t="s">
        <v>821</v>
      </c>
      <c r="G1525" s="253" t="s">
        <v>864</v>
      </c>
      <c r="H1525" s="18">
        <v>1143</v>
      </c>
      <c r="I1525" s="367" t="s">
        <v>680</v>
      </c>
      <c r="J1525" s="368" t="str">
        <f>IF(ISBLANK(INDEX('Policy Characteristics'!D:D,MATCH($C1525,'Policy Characteristics'!$C:$C,0))),"",INDEX('Policy Characteristics'!D:D,MATCH($C1525,'Policy Characteristics'!$C:$C,0)))</f>
        <v>Industry Energy Efficiency Standards</v>
      </c>
      <c r="K1525" s="354"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4" t="str">
        <f>IF(ISBLANK(INDEX('Policy Characteristics'!I:I,MATCH($C1525,'Policy Characteristics'!$C:$C,0))),"",INDEX('Policy Characteristics'!I:I,MATCH($C1525,'Policy Characteristics'!$C:$C,0)))</f>
        <v>% reduction in energy use</v>
      </c>
      <c r="P1525" s="3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4" t="str">
        <f>IF(ISBLANK(INDEX('Policy Characteristics'!K:K,MATCH($C1525,'Policy Characteristics'!$C:$C,0))),"",INDEX('Policy Characteristics'!K:K,MATCH($C1525,'Policy Characteristics'!$C:$C,0)))</f>
        <v>industry-ag-main.html#eff-stds</v>
      </c>
      <c r="R1525" s="354" t="str">
        <f>IF(ISBLANK(INDEX('Policy Characteristics'!L:L,MATCH($C1525,'Policy Characteristics'!$C:$C,0))),"",INDEX('Policy Characteristics'!L:L,MATCH($C1525,'Policy Characteristics'!$C:$C,0)))</f>
        <v>industry-energy-efficiency-standards.html</v>
      </c>
    </row>
    <row r="1526" spans="1:18" s="354" customFormat="1" ht="20" customHeight="1">
      <c r="A1526" s="354" t="str">
        <f>IF(ISBLANK(INDEX('Policy Characteristics'!A:A,MATCH($C1526,'Policy Characteristics'!$C:$C,0))),"",INDEX('Policy Characteristics'!A:A,MATCH($C1526,'Policy Characteristics'!$C:$C,0)))</f>
        <v>Industry</v>
      </c>
      <c r="B1526" s="366" t="str">
        <f>IF(ISBLANK(INDEX('Policy Characteristics'!B:B,MATCH($C1526,'Policy Characteristics'!$C:$C,0))),"",INDEX('Policy Characteristics'!B:B,MATCH($C1526,'Policy Characteristics'!$C:$C,0)))</f>
        <v>Industry Energy Efficiency Standards</v>
      </c>
      <c r="C1526" s="354" t="str">
        <f t="shared" si="52"/>
        <v>Percentage Improvement in Eqpt Efficiency Standards above BAU</v>
      </c>
      <c r="D1526" s="348" t="s">
        <v>820</v>
      </c>
      <c r="E1526" s="253" t="s">
        <v>865</v>
      </c>
      <c r="F1526" t="s">
        <v>821</v>
      </c>
      <c r="G1526" s="253" t="s">
        <v>866</v>
      </c>
      <c r="H1526" s="18">
        <v>1144</v>
      </c>
      <c r="I1526" s="367" t="s">
        <v>680</v>
      </c>
      <c r="J1526" s="368" t="str">
        <f>IF(ISBLANK(INDEX('Policy Characteristics'!D:D,MATCH($C1526,'Policy Characteristics'!$C:$C,0))),"",INDEX('Policy Characteristics'!D:D,MATCH($C1526,'Policy Characteristics'!$C:$C,0)))</f>
        <v>Industry Energy Efficiency Standards</v>
      </c>
      <c r="K1526" s="354"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4" t="str">
        <f>IF(ISBLANK(INDEX('Policy Characteristics'!I:I,MATCH($C1526,'Policy Characteristics'!$C:$C,0))),"",INDEX('Policy Characteristics'!I:I,MATCH($C1526,'Policy Characteristics'!$C:$C,0)))</f>
        <v>% reduction in energy use</v>
      </c>
      <c r="P1526" s="3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4" t="str">
        <f>IF(ISBLANK(INDEX('Policy Characteristics'!K:K,MATCH($C1526,'Policy Characteristics'!$C:$C,0))),"",INDEX('Policy Characteristics'!K:K,MATCH($C1526,'Policy Characteristics'!$C:$C,0)))</f>
        <v>industry-ag-main.html#eff-stds</v>
      </c>
      <c r="R1526" s="354" t="str">
        <f>IF(ISBLANK(INDEX('Policy Characteristics'!L:L,MATCH($C1526,'Policy Characteristics'!$C:$C,0))),"",INDEX('Policy Characteristics'!L:L,MATCH($C1526,'Policy Characteristics'!$C:$C,0)))</f>
        <v>industry-energy-efficiency-standards.html</v>
      </c>
    </row>
    <row r="1527" spans="1:18" s="354" customFormat="1" ht="20" customHeight="1">
      <c r="A1527" s="354" t="str">
        <f>IF(ISBLANK(INDEX('Policy Characteristics'!A:A,MATCH($C1527,'Policy Characteristics'!$C:$C,0))),"",INDEX('Policy Characteristics'!A:A,MATCH($C1527,'Policy Characteristics'!$C:$C,0)))</f>
        <v>Industry</v>
      </c>
      <c r="B1527" s="366" t="str">
        <f>IF(ISBLANK(INDEX('Policy Characteristics'!B:B,MATCH($C1527,'Policy Characteristics'!$C:$C,0))),"",INDEX('Policy Characteristics'!B:B,MATCH($C1527,'Policy Characteristics'!$C:$C,0)))</f>
        <v>Industry Energy Efficiency Standards</v>
      </c>
      <c r="C1527" s="354" t="str">
        <f t="shared" si="52"/>
        <v>Percentage Improvement in Eqpt Efficiency Standards above BAU</v>
      </c>
      <c r="D1527" s="348" t="s">
        <v>820</v>
      </c>
      <c r="E1527" s="253" t="s">
        <v>867</v>
      </c>
      <c r="F1527" t="s">
        <v>821</v>
      </c>
      <c r="G1527" s="253" t="s">
        <v>868</v>
      </c>
      <c r="H1527" s="18">
        <v>1145</v>
      </c>
      <c r="I1527" s="367" t="s">
        <v>680</v>
      </c>
      <c r="J1527" s="368" t="str">
        <f>IF(ISBLANK(INDEX('Policy Characteristics'!D:D,MATCH($C1527,'Policy Characteristics'!$C:$C,0))),"",INDEX('Policy Characteristics'!D:D,MATCH($C1527,'Policy Characteristics'!$C:$C,0)))</f>
        <v>Industry Energy Efficiency Standards</v>
      </c>
      <c r="K1527" s="354"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4" t="str">
        <f>IF(ISBLANK(INDEX('Policy Characteristics'!I:I,MATCH($C1527,'Policy Characteristics'!$C:$C,0))),"",INDEX('Policy Characteristics'!I:I,MATCH($C1527,'Policy Characteristics'!$C:$C,0)))</f>
        <v>% reduction in energy use</v>
      </c>
      <c r="P1527" s="3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4" t="str">
        <f>IF(ISBLANK(INDEX('Policy Characteristics'!K:K,MATCH($C1527,'Policy Characteristics'!$C:$C,0))),"",INDEX('Policy Characteristics'!K:K,MATCH($C1527,'Policy Characteristics'!$C:$C,0)))</f>
        <v>industry-ag-main.html#eff-stds</v>
      </c>
      <c r="R1527" s="354" t="str">
        <f>IF(ISBLANK(INDEX('Policy Characteristics'!L:L,MATCH($C1527,'Policy Characteristics'!$C:$C,0))),"",INDEX('Policy Characteristics'!L:L,MATCH($C1527,'Policy Characteristics'!$C:$C,0)))</f>
        <v>industry-energy-efficiency-standards.html</v>
      </c>
    </row>
    <row r="1528" spans="1:18" s="354" customFormat="1" ht="20" customHeight="1">
      <c r="A1528" s="354" t="str">
        <f>IF(ISBLANK(INDEX('Policy Characteristics'!A:A,MATCH($C1528,'Policy Characteristics'!$C:$C,0))),"",INDEX('Policy Characteristics'!A:A,MATCH($C1528,'Policy Characteristics'!$C:$C,0)))</f>
        <v>Industry</v>
      </c>
      <c r="B1528" s="366" t="str">
        <f>IF(ISBLANK(INDEX('Policy Characteristics'!B:B,MATCH($C1528,'Policy Characteristics'!$C:$C,0))),"",INDEX('Policy Characteristics'!B:B,MATCH($C1528,'Policy Characteristics'!$C:$C,0)))</f>
        <v>Industry Energy Efficiency Standards</v>
      </c>
      <c r="C1528" s="354" t="str">
        <f t="shared" si="52"/>
        <v>Percentage Improvement in Eqpt Efficiency Standards above BAU</v>
      </c>
      <c r="D1528" s="348" t="s">
        <v>820</v>
      </c>
      <c r="E1528" s="253" t="s">
        <v>869</v>
      </c>
      <c r="F1528" t="s">
        <v>821</v>
      </c>
      <c r="G1528" s="253" t="s">
        <v>870</v>
      </c>
      <c r="H1528" s="18">
        <v>1146</v>
      </c>
      <c r="I1528" s="367" t="s">
        <v>670</v>
      </c>
      <c r="J1528" s="368" t="str">
        <f>IF(ISBLANK(INDEX('Policy Characteristics'!D:D,MATCH($C1528,'Policy Characteristics'!$C:$C,0))),"",INDEX('Policy Characteristics'!D:D,MATCH($C1528,'Policy Characteristics'!$C:$C,0)))</f>
        <v>Industry Energy Efficiency Standards</v>
      </c>
      <c r="K1528" s="354"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4" t="str">
        <f>IF(ISBLANK(INDEX('Policy Characteristics'!I:I,MATCH($C1528,'Policy Characteristics'!$C:$C,0))),"",INDEX('Policy Characteristics'!I:I,MATCH($C1528,'Policy Characteristics'!$C:$C,0)))</f>
        <v>% reduction in energy use</v>
      </c>
      <c r="P1528" s="3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4" t="str">
        <f>IF(ISBLANK(INDEX('Policy Characteristics'!K:K,MATCH($C1528,'Policy Characteristics'!$C:$C,0))),"",INDEX('Policy Characteristics'!K:K,MATCH($C1528,'Policy Characteristics'!$C:$C,0)))</f>
        <v>industry-ag-main.html#eff-stds</v>
      </c>
      <c r="R1528" s="354" t="str">
        <f>IF(ISBLANK(INDEX('Policy Characteristics'!L:L,MATCH($C1528,'Policy Characteristics'!$C:$C,0))),"",INDEX('Policy Characteristics'!L:L,MATCH($C1528,'Policy Characteristics'!$C:$C,0)))</f>
        <v>industry-energy-efficiency-standards.html</v>
      </c>
    </row>
    <row r="1529" spans="1:18" s="354" customFormat="1" ht="20" customHeight="1">
      <c r="A1529" s="354" t="str">
        <f>IF(ISBLANK(INDEX('Policy Characteristics'!A:A,MATCH($C1529,'Policy Characteristics'!$C:$C,0))),"",INDEX('Policy Characteristics'!A:A,MATCH($C1529,'Policy Characteristics'!$C:$C,0)))</f>
        <v>Industry</v>
      </c>
      <c r="B1529" s="366" t="str">
        <f>IF(ISBLANK(INDEX('Policy Characteristics'!B:B,MATCH($C1529,'Policy Characteristics'!$C:$C,0))),"",INDEX('Policy Characteristics'!B:B,MATCH($C1529,'Policy Characteristics'!$C:$C,0)))</f>
        <v>Industry Energy Efficiency Standards</v>
      </c>
      <c r="C1529" s="354" t="str">
        <f t="shared" si="52"/>
        <v>Percentage Improvement in Eqpt Efficiency Standards above BAU</v>
      </c>
      <c r="D1529" s="348" t="s">
        <v>820</v>
      </c>
      <c r="E1529" s="253" t="s">
        <v>871</v>
      </c>
      <c r="F1529" t="s">
        <v>821</v>
      </c>
      <c r="G1529" s="253" t="s">
        <v>872</v>
      </c>
      <c r="H1529" s="18">
        <v>1147</v>
      </c>
      <c r="I1529" s="367" t="s">
        <v>680</v>
      </c>
      <c r="J1529" s="368" t="str">
        <f>IF(ISBLANK(INDEX('Policy Characteristics'!D:D,MATCH($C1529,'Policy Characteristics'!$C:$C,0))),"",INDEX('Policy Characteristics'!D:D,MATCH($C1529,'Policy Characteristics'!$C:$C,0)))</f>
        <v>Industry Energy Efficiency Standards</v>
      </c>
      <c r="K1529" s="354"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4" t="str">
        <f>IF(ISBLANK(INDEX('Policy Characteristics'!I:I,MATCH($C1529,'Policy Characteristics'!$C:$C,0))),"",INDEX('Policy Characteristics'!I:I,MATCH($C1529,'Policy Characteristics'!$C:$C,0)))</f>
        <v>% reduction in energy use</v>
      </c>
      <c r="P1529" s="3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4" t="str">
        <f>IF(ISBLANK(INDEX('Policy Characteristics'!K:K,MATCH($C1529,'Policy Characteristics'!$C:$C,0))),"",INDEX('Policy Characteristics'!K:K,MATCH($C1529,'Policy Characteristics'!$C:$C,0)))</f>
        <v>industry-ag-main.html#eff-stds</v>
      </c>
      <c r="R1529" s="354" t="str">
        <f>IF(ISBLANK(INDEX('Policy Characteristics'!L:L,MATCH($C1529,'Policy Characteristics'!$C:$C,0))),"",INDEX('Policy Characteristics'!L:L,MATCH($C1529,'Policy Characteristics'!$C:$C,0)))</f>
        <v>industry-energy-efficiency-standards.html</v>
      </c>
    </row>
    <row r="1530" spans="1:18" s="354" customFormat="1" ht="20" customHeight="1">
      <c r="A1530" s="354" t="str">
        <f>IF(ISBLANK(INDEX('Policy Characteristics'!A:A,MATCH($C1530,'Policy Characteristics'!$C:$C,0))),"",INDEX('Policy Characteristics'!A:A,MATCH($C1530,'Policy Characteristics'!$C:$C,0)))</f>
        <v>Industry</v>
      </c>
      <c r="B1530" s="366" t="str">
        <f>IF(ISBLANK(INDEX('Policy Characteristics'!B:B,MATCH($C1530,'Policy Characteristics'!$C:$C,0))),"",INDEX('Policy Characteristics'!B:B,MATCH($C1530,'Policy Characteristics'!$C:$C,0)))</f>
        <v>Industry Energy Efficiency Standards</v>
      </c>
      <c r="C1530" s="354" t="str">
        <f t="shared" si="52"/>
        <v>Percentage Improvement in Eqpt Efficiency Standards above BAU</v>
      </c>
      <c r="D1530" s="348" t="s">
        <v>822</v>
      </c>
      <c r="E1530" s="253" t="s">
        <v>853</v>
      </c>
      <c r="F1530" t="s">
        <v>823</v>
      </c>
      <c r="G1530" s="253" t="s">
        <v>854</v>
      </c>
      <c r="H1530" s="18">
        <v>1148</v>
      </c>
      <c r="I1530" s="367" t="s">
        <v>670</v>
      </c>
      <c r="J1530" s="368" t="str">
        <f>IF(ISBLANK(INDEX('Policy Characteristics'!D:D,MATCH($C1530,'Policy Characteristics'!$C:$C,0))),"",INDEX('Policy Characteristics'!D:D,MATCH($C1530,'Policy Characteristics'!$C:$C,0)))</f>
        <v>Industry Energy Efficiency Standards</v>
      </c>
      <c r="K1530" s="354"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4" t="str">
        <f>IF(ISBLANK(INDEX('Policy Characteristics'!I:I,MATCH($C1530,'Policy Characteristics'!$C:$C,0))),"",INDEX('Policy Characteristics'!I:I,MATCH($C1530,'Policy Characteristics'!$C:$C,0)))</f>
        <v>% reduction in energy use</v>
      </c>
      <c r="P1530" s="3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4" t="str">
        <f>IF(ISBLANK(INDEX('Policy Characteristics'!K:K,MATCH($C1530,'Policy Characteristics'!$C:$C,0))),"",INDEX('Policy Characteristics'!K:K,MATCH($C1530,'Policy Characteristics'!$C:$C,0)))</f>
        <v>industry-ag-main.html#eff-stds</v>
      </c>
      <c r="R1530" s="354" t="str">
        <f>IF(ISBLANK(INDEX('Policy Characteristics'!L:L,MATCH($C1530,'Policy Characteristics'!$C:$C,0))),"",INDEX('Policy Characteristics'!L:L,MATCH($C1530,'Policy Characteristics'!$C:$C,0)))</f>
        <v>industry-energy-efficiency-standards.html</v>
      </c>
    </row>
    <row r="1531" spans="1:18" s="354" customFormat="1" ht="20" customHeight="1">
      <c r="A1531" s="354" t="str">
        <f>IF(ISBLANK(INDEX('Policy Characteristics'!A:A,MATCH($C1531,'Policy Characteristics'!$C:$C,0))),"",INDEX('Policy Characteristics'!A:A,MATCH($C1531,'Policy Characteristics'!$C:$C,0)))</f>
        <v>Industry</v>
      </c>
      <c r="B1531" s="366" t="str">
        <f>IF(ISBLANK(INDEX('Policy Characteristics'!B:B,MATCH($C1531,'Policy Characteristics'!$C:$C,0))),"",INDEX('Policy Characteristics'!B:B,MATCH($C1531,'Policy Characteristics'!$C:$C,0)))</f>
        <v>Industry Energy Efficiency Standards</v>
      </c>
      <c r="C1531" s="354" t="str">
        <f t="shared" si="52"/>
        <v>Percentage Improvement in Eqpt Efficiency Standards above BAU</v>
      </c>
      <c r="D1531" s="348" t="s">
        <v>822</v>
      </c>
      <c r="E1531" s="253" t="s">
        <v>855</v>
      </c>
      <c r="F1531" t="s">
        <v>823</v>
      </c>
      <c r="G1531" s="253" t="s">
        <v>856</v>
      </c>
      <c r="H1531" s="18">
        <v>1149</v>
      </c>
      <c r="I1531" s="367" t="s">
        <v>670</v>
      </c>
      <c r="J1531" s="368" t="str">
        <f>IF(ISBLANK(INDEX('Policy Characteristics'!D:D,MATCH($C1531,'Policy Characteristics'!$C:$C,0))),"",INDEX('Policy Characteristics'!D:D,MATCH($C1531,'Policy Characteristics'!$C:$C,0)))</f>
        <v>Industry Energy Efficiency Standards</v>
      </c>
      <c r="K1531" s="354"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4" t="str">
        <f>IF(ISBLANK(INDEX('Policy Characteristics'!I:I,MATCH($C1531,'Policy Characteristics'!$C:$C,0))),"",INDEX('Policy Characteristics'!I:I,MATCH($C1531,'Policy Characteristics'!$C:$C,0)))</f>
        <v>% reduction in energy use</v>
      </c>
      <c r="P1531" s="3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4" t="str">
        <f>IF(ISBLANK(INDEX('Policy Characteristics'!K:K,MATCH($C1531,'Policy Characteristics'!$C:$C,0))),"",INDEX('Policy Characteristics'!K:K,MATCH($C1531,'Policy Characteristics'!$C:$C,0)))</f>
        <v>industry-ag-main.html#eff-stds</v>
      </c>
      <c r="R1531" s="354" t="str">
        <f>IF(ISBLANK(INDEX('Policy Characteristics'!L:L,MATCH($C1531,'Policy Characteristics'!$C:$C,0))),"",INDEX('Policy Characteristics'!L:L,MATCH($C1531,'Policy Characteristics'!$C:$C,0)))</f>
        <v>industry-energy-efficiency-standards.html</v>
      </c>
    </row>
    <row r="1532" spans="1:18" s="354" customFormat="1" ht="20" customHeight="1">
      <c r="A1532" s="354" t="str">
        <f>IF(ISBLANK(INDEX('Policy Characteristics'!A:A,MATCH($C1532,'Policy Characteristics'!$C:$C,0))),"",INDEX('Policy Characteristics'!A:A,MATCH($C1532,'Policy Characteristics'!$C:$C,0)))</f>
        <v>Industry</v>
      </c>
      <c r="B1532" s="366" t="str">
        <f>IF(ISBLANK(INDEX('Policy Characteristics'!B:B,MATCH($C1532,'Policy Characteristics'!$C:$C,0))),"",INDEX('Policy Characteristics'!B:B,MATCH($C1532,'Policy Characteristics'!$C:$C,0)))</f>
        <v>Industry Energy Efficiency Standards</v>
      </c>
      <c r="C1532" s="354" t="str">
        <f t="shared" si="52"/>
        <v>Percentage Improvement in Eqpt Efficiency Standards above BAU</v>
      </c>
      <c r="D1532" s="348" t="s">
        <v>822</v>
      </c>
      <c r="E1532" s="253" t="s">
        <v>857</v>
      </c>
      <c r="F1532" t="s">
        <v>823</v>
      </c>
      <c r="G1532" s="253" t="s">
        <v>858</v>
      </c>
      <c r="H1532" s="18">
        <v>1150</v>
      </c>
      <c r="I1532" s="367" t="s">
        <v>670</v>
      </c>
      <c r="J1532" s="368" t="str">
        <f>IF(ISBLANK(INDEX('Policy Characteristics'!D:D,MATCH($C1532,'Policy Characteristics'!$C:$C,0))),"",INDEX('Policy Characteristics'!D:D,MATCH($C1532,'Policy Characteristics'!$C:$C,0)))</f>
        <v>Industry Energy Efficiency Standards</v>
      </c>
      <c r="K1532" s="354"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4" t="str">
        <f>IF(ISBLANK(INDEX('Policy Characteristics'!I:I,MATCH($C1532,'Policy Characteristics'!$C:$C,0))),"",INDEX('Policy Characteristics'!I:I,MATCH($C1532,'Policy Characteristics'!$C:$C,0)))</f>
        <v>% reduction in energy use</v>
      </c>
      <c r="P1532" s="3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4" t="str">
        <f>IF(ISBLANK(INDEX('Policy Characteristics'!K:K,MATCH($C1532,'Policy Characteristics'!$C:$C,0))),"",INDEX('Policy Characteristics'!K:K,MATCH($C1532,'Policy Characteristics'!$C:$C,0)))</f>
        <v>industry-ag-main.html#eff-stds</v>
      </c>
      <c r="R1532" s="354" t="str">
        <f>IF(ISBLANK(INDEX('Policy Characteristics'!L:L,MATCH($C1532,'Policy Characteristics'!$C:$C,0))),"",INDEX('Policy Characteristics'!L:L,MATCH($C1532,'Policy Characteristics'!$C:$C,0)))</f>
        <v>industry-energy-efficiency-standards.html</v>
      </c>
    </row>
    <row r="1533" spans="1:18" s="354" customFormat="1" ht="20" customHeight="1">
      <c r="A1533" s="354" t="str">
        <f>IF(ISBLANK(INDEX('Policy Characteristics'!A:A,MATCH($C1533,'Policy Characteristics'!$C:$C,0))),"",INDEX('Policy Characteristics'!A:A,MATCH($C1533,'Policy Characteristics'!$C:$C,0)))</f>
        <v>Industry</v>
      </c>
      <c r="B1533" s="366" t="str">
        <f>IF(ISBLANK(INDEX('Policy Characteristics'!B:B,MATCH($C1533,'Policy Characteristics'!$C:$C,0))),"",INDEX('Policy Characteristics'!B:B,MATCH($C1533,'Policy Characteristics'!$C:$C,0)))</f>
        <v>Industry Energy Efficiency Standards</v>
      </c>
      <c r="C1533" s="354" t="str">
        <f t="shared" ref="C1533:C1589" si="53">C$1340</f>
        <v>Percentage Improvement in Eqpt Efficiency Standards above BAU</v>
      </c>
      <c r="D1533" s="348" t="s">
        <v>822</v>
      </c>
      <c r="E1533" s="253" t="s">
        <v>859</v>
      </c>
      <c r="F1533" t="s">
        <v>823</v>
      </c>
      <c r="G1533" s="253" t="s">
        <v>860</v>
      </c>
      <c r="H1533" s="18">
        <v>1151</v>
      </c>
      <c r="I1533" s="367" t="s">
        <v>680</v>
      </c>
      <c r="J1533" s="368" t="str">
        <f>IF(ISBLANK(INDEX('Policy Characteristics'!D:D,MATCH($C1533,'Policy Characteristics'!$C:$C,0))),"",INDEX('Policy Characteristics'!D:D,MATCH($C1533,'Policy Characteristics'!$C:$C,0)))</f>
        <v>Industry Energy Efficiency Standards</v>
      </c>
      <c r="K1533" s="354"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4" t="str">
        <f>IF(ISBLANK(INDEX('Policy Characteristics'!I:I,MATCH($C1533,'Policy Characteristics'!$C:$C,0))),"",INDEX('Policy Characteristics'!I:I,MATCH($C1533,'Policy Characteristics'!$C:$C,0)))</f>
        <v>% reduction in energy use</v>
      </c>
      <c r="P1533" s="3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4" t="str">
        <f>IF(ISBLANK(INDEX('Policy Characteristics'!K:K,MATCH($C1533,'Policy Characteristics'!$C:$C,0))),"",INDEX('Policy Characteristics'!K:K,MATCH($C1533,'Policy Characteristics'!$C:$C,0)))</f>
        <v>industry-ag-main.html#eff-stds</v>
      </c>
      <c r="R1533" s="354" t="str">
        <f>IF(ISBLANK(INDEX('Policy Characteristics'!L:L,MATCH($C1533,'Policy Characteristics'!$C:$C,0))),"",INDEX('Policy Characteristics'!L:L,MATCH($C1533,'Policy Characteristics'!$C:$C,0)))</f>
        <v>industry-energy-efficiency-standards.html</v>
      </c>
    </row>
    <row r="1534" spans="1:18" s="354" customFormat="1" ht="20" customHeight="1">
      <c r="A1534" s="354" t="str">
        <f>IF(ISBLANK(INDEX('Policy Characteristics'!A:A,MATCH($C1534,'Policy Characteristics'!$C:$C,0))),"",INDEX('Policy Characteristics'!A:A,MATCH($C1534,'Policy Characteristics'!$C:$C,0)))</f>
        <v>Industry</v>
      </c>
      <c r="B1534" s="366" t="str">
        <f>IF(ISBLANK(INDEX('Policy Characteristics'!B:B,MATCH($C1534,'Policy Characteristics'!$C:$C,0))),"",INDEX('Policy Characteristics'!B:B,MATCH($C1534,'Policy Characteristics'!$C:$C,0)))</f>
        <v>Industry Energy Efficiency Standards</v>
      </c>
      <c r="C1534" s="354" t="str">
        <f t="shared" si="53"/>
        <v>Percentage Improvement in Eqpt Efficiency Standards above BAU</v>
      </c>
      <c r="D1534" s="348" t="s">
        <v>822</v>
      </c>
      <c r="E1534" s="253" t="s">
        <v>861</v>
      </c>
      <c r="F1534" t="s">
        <v>823</v>
      </c>
      <c r="G1534" s="253" t="s">
        <v>862</v>
      </c>
      <c r="H1534" s="18">
        <v>1152</v>
      </c>
      <c r="I1534" s="367" t="s">
        <v>670</v>
      </c>
      <c r="J1534" s="368" t="str">
        <f>IF(ISBLANK(INDEX('Policy Characteristics'!D:D,MATCH($C1534,'Policy Characteristics'!$C:$C,0))),"",INDEX('Policy Characteristics'!D:D,MATCH($C1534,'Policy Characteristics'!$C:$C,0)))</f>
        <v>Industry Energy Efficiency Standards</v>
      </c>
      <c r="K1534" s="354"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4" t="str">
        <f>IF(ISBLANK(INDEX('Policy Characteristics'!I:I,MATCH($C1534,'Policy Characteristics'!$C:$C,0))),"",INDEX('Policy Characteristics'!I:I,MATCH($C1534,'Policy Characteristics'!$C:$C,0)))</f>
        <v>% reduction in energy use</v>
      </c>
      <c r="P1534" s="3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4" t="str">
        <f>IF(ISBLANK(INDEX('Policy Characteristics'!K:K,MATCH($C1534,'Policy Characteristics'!$C:$C,0))),"",INDEX('Policy Characteristics'!K:K,MATCH($C1534,'Policy Characteristics'!$C:$C,0)))</f>
        <v>industry-ag-main.html#eff-stds</v>
      </c>
      <c r="R1534" s="354" t="str">
        <f>IF(ISBLANK(INDEX('Policy Characteristics'!L:L,MATCH($C1534,'Policy Characteristics'!$C:$C,0))),"",INDEX('Policy Characteristics'!L:L,MATCH($C1534,'Policy Characteristics'!$C:$C,0)))</f>
        <v>industry-energy-efficiency-standards.html</v>
      </c>
    </row>
    <row r="1535" spans="1:18" s="354" customFormat="1" ht="20" customHeight="1">
      <c r="A1535" s="354" t="str">
        <f>IF(ISBLANK(INDEX('Policy Characteristics'!A:A,MATCH($C1535,'Policy Characteristics'!$C:$C,0))),"",INDEX('Policy Characteristics'!A:A,MATCH($C1535,'Policy Characteristics'!$C:$C,0)))</f>
        <v>Industry</v>
      </c>
      <c r="B1535" s="366" t="str">
        <f>IF(ISBLANK(INDEX('Policy Characteristics'!B:B,MATCH($C1535,'Policy Characteristics'!$C:$C,0))),"",INDEX('Policy Characteristics'!B:B,MATCH($C1535,'Policy Characteristics'!$C:$C,0)))</f>
        <v>Industry Energy Efficiency Standards</v>
      </c>
      <c r="C1535" s="354" t="str">
        <f t="shared" si="53"/>
        <v>Percentage Improvement in Eqpt Efficiency Standards above BAU</v>
      </c>
      <c r="D1535" s="348" t="s">
        <v>822</v>
      </c>
      <c r="E1535" s="253" t="s">
        <v>863</v>
      </c>
      <c r="F1535" t="s">
        <v>823</v>
      </c>
      <c r="G1535" s="253" t="s">
        <v>864</v>
      </c>
      <c r="H1535" s="18">
        <v>1153</v>
      </c>
      <c r="I1535" s="367" t="s">
        <v>680</v>
      </c>
      <c r="J1535" s="368" t="str">
        <f>IF(ISBLANK(INDEX('Policy Characteristics'!D:D,MATCH($C1535,'Policy Characteristics'!$C:$C,0))),"",INDEX('Policy Characteristics'!D:D,MATCH($C1535,'Policy Characteristics'!$C:$C,0)))</f>
        <v>Industry Energy Efficiency Standards</v>
      </c>
      <c r="K1535" s="354"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4" t="str">
        <f>IF(ISBLANK(INDEX('Policy Characteristics'!I:I,MATCH($C1535,'Policy Characteristics'!$C:$C,0))),"",INDEX('Policy Characteristics'!I:I,MATCH($C1535,'Policy Characteristics'!$C:$C,0)))</f>
        <v>% reduction in energy use</v>
      </c>
      <c r="P1535" s="3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4" t="str">
        <f>IF(ISBLANK(INDEX('Policy Characteristics'!K:K,MATCH($C1535,'Policy Characteristics'!$C:$C,0))),"",INDEX('Policy Characteristics'!K:K,MATCH($C1535,'Policy Characteristics'!$C:$C,0)))</f>
        <v>industry-ag-main.html#eff-stds</v>
      </c>
      <c r="R1535" s="354" t="str">
        <f>IF(ISBLANK(INDEX('Policy Characteristics'!L:L,MATCH($C1535,'Policy Characteristics'!$C:$C,0))),"",INDEX('Policy Characteristics'!L:L,MATCH($C1535,'Policy Characteristics'!$C:$C,0)))</f>
        <v>industry-energy-efficiency-standards.html</v>
      </c>
    </row>
    <row r="1536" spans="1:18" s="354" customFormat="1" ht="20" customHeight="1">
      <c r="A1536" s="354" t="str">
        <f>IF(ISBLANK(INDEX('Policy Characteristics'!A:A,MATCH($C1536,'Policy Characteristics'!$C:$C,0))),"",INDEX('Policy Characteristics'!A:A,MATCH($C1536,'Policy Characteristics'!$C:$C,0)))</f>
        <v>Industry</v>
      </c>
      <c r="B1536" s="366" t="str">
        <f>IF(ISBLANK(INDEX('Policy Characteristics'!B:B,MATCH($C1536,'Policy Characteristics'!$C:$C,0))),"",INDEX('Policy Characteristics'!B:B,MATCH($C1536,'Policy Characteristics'!$C:$C,0)))</f>
        <v>Industry Energy Efficiency Standards</v>
      </c>
      <c r="C1536" s="354" t="str">
        <f t="shared" si="53"/>
        <v>Percentage Improvement in Eqpt Efficiency Standards above BAU</v>
      </c>
      <c r="D1536" s="348" t="s">
        <v>822</v>
      </c>
      <c r="E1536" s="253" t="s">
        <v>865</v>
      </c>
      <c r="F1536" t="s">
        <v>823</v>
      </c>
      <c r="G1536" s="253" t="s">
        <v>866</v>
      </c>
      <c r="H1536" s="18">
        <v>1154</v>
      </c>
      <c r="I1536" s="367" t="s">
        <v>680</v>
      </c>
      <c r="J1536" s="368" t="str">
        <f>IF(ISBLANK(INDEX('Policy Characteristics'!D:D,MATCH($C1536,'Policy Characteristics'!$C:$C,0))),"",INDEX('Policy Characteristics'!D:D,MATCH($C1536,'Policy Characteristics'!$C:$C,0)))</f>
        <v>Industry Energy Efficiency Standards</v>
      </c>
      <c r="K1536" s="354"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4" t="str">
        <f>IF(ISBLANK(INDEX('Policy Characteristics'!I:I,MATCH($C1536,'Policy Characteristics'!$C:$C,0))),"",INDEX('Policy Characteristics'!I:I,MATCH($C1536,'Policy Characteristics'!$C:$C,0)))</f>
        <v>% reduction in energy use</v>
      </c>
      <c r="P1536" s="3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4" t="str">
        <f>IF(ISBLANK(INDEX('Policy Characteristics'!K:K,MATCH($C1536,'Policy Characteristics'!$C:$C,0))),"",INDEX('Policy Characteristics'!K:K,MATCH($C1536,'Policy Characteristics'!$C:$C,0)))</f>
        <v>industry-ag-main.html#eff-stds</v>
      </c>
      <c r="R1536" s="354" t="str">
        <f>IF(ISBLANK(INDEX('Policy Characteristics'!L:L,MATCH($C1536,'Policy Characteristics'!$C:$C,0))),"",INDEX('Policy Characteristics'!L:L,MATCH($C1536,'Policy Characteristics'!$C:$C,0)))</f>
        <v>industry-energy-efficiency-standards.html</v>
      </c>
    </row>
    <row r="1537" spans="1:18" s="354" customFormat="1" ht="20" customHeight="1">
      <c r="A1537" s="354" t="str">
        <f>IF(ISBLANK(INDEX('Policy Characteristics'!A:A,MATCH($C1537,'Policy Characteristics'!$C:$C,0))),"",INDEX('Policy Characteristics'!A:A,MATCH($C1537,'Policy Characteristics'!$C:$C,0)))</f>
        <v>Industry</v>
      </c>
      <c r="B1537" s="366" t="str">
        <f>IF(ISBLANK(INDEX('Policy Characteristics'!B:B,MATCH($C1537,'Policy Characteristics'!$C:$C,0))),"",INDEX('Policy Characteristics'!B:B,MATCH($C1537,'Policy Characteristics'!$C:$C,0)))</f>
        <v>Industry Energy Efficiency Standards</v>
      </c>
      <c r="C1537" s="354" t="str">
        <f t="shared" si="53"/>
        <v>Percentage Improvement in Eqpt Efficiency Standards above BAU</v>
      </c>
      <c r="D1537" s="348" t="s">
        <v>822</v>
      </c>
      <c r="E1537" s="253" t="s">
        <v>867</v>
      </c>
      <c r="F1537" t="s">
        <v>823</v>
      </c>
      <c r="G1537" s="253" t="s">
        <v>868</v>
      </c>
      <c r="H1537" s="18">
        <v>1155</v>
      </c>
      <c r="I1537" s="367" t="s">
        <v>670</v>
      </c>
      <c r="J1537" s="368" t="str">
        <f>IF(ISBLANK(INDEX('Policy Characteristics'!D:D,MATCH($C1537,'Policy Characteristics'!$C:$C,0))),"",INDEX('Policy Characteristics'!D:D,MATCH($C1537,'Policy Characteristics'!$C:$C,0)))</f>
        <v>Industry Energy Efficiency Standards</v>
      </c>
      <c r="K1537" s="354"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4" t="str">
        <f>IF(ISBLANK(INDEX('Policy Characteristics'!I:I,MATCH($C1537,'Policy Characteristics'!$C:$C,0))),"",INDEX('Policy Characteristics'!I:I,MATCH($C1537,'Policy Characteristics'!$C:$C,0)))</f>
        <v>% reduction in energy use</v>
      </c>
      <c r="P1537" s="3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4" t="str">
        <f>IF(ISBLANK(INDEX('Policy Characteristics'!K:K,MATCH($C1537,'Policy Characteristics'!$C:$C,0))),"",INDEX('Policy Characteristics'!K:K,MATCH($C1537,'Policy Characteristics'!$C:$C,0)))</f>
        <v>industry-ag-main.html#eff-stds</v>
      </c>
      <c r="R1537" s="354" t="str">
        <f>IF(ISBLANK(INDEX('Policy Characteristics'!L:L,MATCH($C1537,'Policy Characteristics'!$C:$C,0))),"",INDEX('Policy Characteristics'!L:L,MATCH($C1537,'Policy Characteristics'!$C:$C,0)))</f>
        <v>industry-energy-efficiency-standards.html</v>
      </c>
    </row>
    <row r="1538" spans="1:18" s="354" customFormat="1" ht="20" customHeight="1">
      <c r="A1538" s="354" t="str">
        <f>IF(ISBLANK(INDEX('Policy Characteristics'!A:A,MATCH($C1538,'Policy Characteristics'!$C:$C,0))),"",INDEX('Policy Characteristics'!A:A,MATCH($C1538,'Policy Characteristics'!$C:$C,0)))</f>
        <v>Industry</v>
      </c>
      <c r="B1538" s="366" t="str">
        <f>IF(ISBLANK(INDEX('Policy Characteristics'!B:B,MATCH($C1538,'Policy Characteristics'!$C:$C,0))),"",INDEX('Policy Characteristics'!B:B,MATCH($C1538,'Policy Characteristics'!$C:$C,0)))</f>
        <v>Industry Energy Efficiency Standards</v>
      </c>
      <c r="C1538" s="354" t="str">
        <f t="shared" si="53"/>
        <v>Percentage Improvement in Eqpt Efficiency Standards above BAU</v>
      </c>
      <c r="D1538" s="348" t="s">
        <v>822</v>
      </c>
      <c r="E1538" s="253" t="s">
        <v>869</v>
      </c>
      <c r="F1538" t="s">
        <v>823</v>
      </c>
      <c r="G1538" s="253" t="s">
        <v>870</v>
      </c>
      <c r="H1538" s="18">
        <v>1156</v>
      </c>
      <c r="I1538" s="367" t="s">
        <v>670</v>
      </c>
      <c r="J1538" s="368" t="str">
        <f>IF(ISBLANK(INDEX('Policy Characteristics'!D:D,MATCH($C1538,'Policy Characteristics'!$C:$C,0))),"",INDEX('Policy Characteristics'!D:D,MATCH($C1538,'Policy Characteristics'!$C:$C,0)))</f>
        <v>Industry Energy Efficiency Standards</v>
      </c>
      <c r="K1538" s="354"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4" t="str">
        <f>IF(ISBLANK(INDEX('Policy Characteristics'!I:I,MATCH($C1538,'Policy Characteristics'!$C:$C,0))),"",INDEX('Policy Characteristics'!I:I,MATCH($C1538,'Policy Characteristics'!$C:$C,0)))</f>
        <v>% reduction in energy use</v>
      </c>
      <c r="P1538" s="3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4" t="str">
        <f>IF(ISBLANK(INDEX('Policy Characteristics'!K:K,MATCH($C1538,'Policy Characteristics'!$C:$C,0))),"",INDEX('Policy Characteristics'!K:K,MATCH($C1538,'Policy Characteristics'!$C:$C,0)))</f>
        <v>industry-ag-main.html#eff-stds</v>
      </c>
      <c r="R1538" s="354" t="str">
        <f>IF(ISBLANK(INDEX('Policy Characteristics'!L:L,MATCH($C1538,'Policy Characteristics'!$C:$C,0))),"",INDEX('Policy Characteristics'!L:L,MATCH($C1538,'Policy Characteristics'!$C:$C,0)))</f>
        <v>industry-energy-efficiency-standards.html</v>
      </c>
    </row>
    <row r="1539" spans="1:18" s="354" customFormat="1" ht="20" customHeight="1">
      <c r="A1539" s="354" t="str">
        <f>IF(ISBLANK(INDEX('Policy Characteristics'!A:A,MATCH($C1539,'Policy Characteristics'!$C:$C,0))),"",INDEX('Policy Characteristics'!A:A,MATCH($C1539,'Policy Characteristics'!$C:$C,0)))</f>
        <v>Industry</v>
      </c>
      <c r="B1539" s="366" t="str">
        <f>IF(ISBLANK(INDEX('Policy Characteristics'!B:B,MATCH($C1539,'Policy Characteristics'!$C:$C,0))),"",INDEX('Policy Characteristics'!B:B,MATCH($C1539,'Policy Characteristics'!$C:$C,0)))</f>
        <v>Industry Energy Efficiency Standards</v>
      </c>
      <c r="C1539" s="354" t="str">
        <f t="shared" si="53"/>
        <v>Percentage Improvement in Eqpt Efficiency Standards above BAU</v>
      </c>
      <c r="D1539" s="348" t="s">
        <v>822</v>
      </c>
      <c r="E1539" s="253" t="s">
        <v>871</v>
      </c>
      <c r="F1539" t="s">
        <v>823</v>
      </c>
      <c r="G1539" s="253" t="s">
        <v>872</v>
      </c>
      <c r="H1539" s="18">
        <v>1157</v>
      </c>
      <c r="I1539" s="367" t="s">
        <v>680</v>
      </c>
      <c r="J1539" s="368" t="str">
        <f>IF(ISBLANK(INDEX('Policy Characteristics'!D:D,MATCH($C1539,'Policy Characteristics'!$C:$C,0))),"",INDEX('Policy Characteristics'!D:D,MATCH($C1539,'Policy Characteristics'!$C:$C,0)))</f>
        <v>Industry Energy Efficiency Standards</v>
      </c>
      <c r="K1539" s="354"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4" t="str">
        <f>IF(ISBLANK(INDEX('Policy Characteristics'!I:I,MATCH($C1539,'Policy Characteristics'!$C:$C,0))),"",INDEX('Policy Characteristics'!I:I,MATCH($C1539,'Policy Characteristics'!$C:$C,0)))</f>
        <v>% reduction in energy use</v>
      </c>
      <c r="P1539" s="3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4" t="str">
        <f>IF(ISBLANK(INDEX('Policy Characteristics'!K:K,MATCH($C1539,'Policy Characteristics'!$C:$C,0))),"",INDEX('Policy Characteristics'!K:K,MATCH($C1539,'Policy Characteristics'!$C:$C,0)))</f>
        <v>industry-ag-main.html#eff-stds</v>
      </c>
      <c r="R1539" s="354" t="str">
        <f>IF(ISBLANK(INDEX('Policy Characteristics'!L:L,MATCH($C1539,'Policy Characteristics'!$C:$C,0))),"",INDEX('Policy Characteristics'!L:L,MATCH($C1539,'Policy Characteristics'!$C:$C,0)))</f>
        <v>industry-energy-efficiency-standards.html</v>
      </c>
    </row>
    <row r="1540" spans="1:18" s="354" customFormat="1" ht="20" customHeight="1">
      <c r="A1540" s="354" t="str">
        <f>IF(ISBLANK(INDEX('Policy Characteristics'!A:A,MATCH($C1540,'Policy Characteristics'!$C:$C,0))),"",INDEX('Policy Characteristics'!A:A,MATCH($C1540,'Policy Characteristics'!$C:$C,0)))</f>
        <v>Industry</v>
      </c>
      <c r="B1540" s="366" t="str">
        <f>IF(ISBLANK(INDEX('Policy Characteristics'!B:B,MATCH($C1540,'Policy Characteristics'!$C:$C,0))),"",INDEX('Policy Characteristics'!B:B,MATCH($C1540,'Policy Characteristics'!$C:$C,0)))</f>
        <v>Industry Energy Efficiency Standards</v>
      </c>
      <c r="C1540" s="354" t="str">
        <f t="shared" si="53"/>
        <v>Percentage Improvement in Eqpt Efficiency Standards above BAU</v>
      </c>
      <c r="D1540" s="348" t="s">
        <v>824</v>
      </c>
      <c r="E1540" s="253" t="s">
        <v>853</v>
      </c>
      <c r="F1540" t="s">
        <v>825</v>
      </c>
      <c r="G1540" s="253" t="s">
        <v>854</v>
      </c>
      <c r="H1540" s="18">
        <v>1158</v>
      </c>
      <c r="I1540" s="367" t="s">
        <v>670</v>
      </c>
      <c r="J1540" s="368" t="str">
        <f>IF(ISBLANK(INDEX('Policy Characteristics'!D:D,MATCH($C1540,'Policy Characteristics'!$C:$C,0))),"",INDEX('Policy Characteristics'!D:D,MATCH($C1540,'Policy Characteristics'!$C:$C,0)))</f>
        <v>Industry Energy Efficiency Standards</v>
      </c>
      <c r="K1540" s="354"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4" t="str">
        <f>IF(ISBLANK(INDEX('Policy Characteristics'!I:I,MATCH($C1540,'Policy Characteristics'!$C:$C,0))),"",INDEX('Policy Characteristics'!I:I,MATCH($C1540,'Policy Characteristics'!$C:$C,0)))</f>
        <v>% reduction in energy use</v>
      </c>
      <c r="P1540" s="3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4" t="str">
        <f>IF(ISBLANK(INDEX('Policy Characteristics'!K:K,MATCH($C1540,'Policy Characteristics'!$C:$C,0))),"",INDEX('Policy Characteristics'!K:K,MATCH($C1540,'Policy Characteristics'!$C:$C,0)))</f>
        <v>industry-ag-main.html#eff-stds</v>
      </c>
      <c r="R1540" s="354" t="str">
        <f>IF(ISBLANK(INDEX('Policy Characteristics'!L:L,MATCH($C1540,'Policy Characteristics'!$C:$C,0))),"",INDEX('Policy Characteristics'!L:L,MATCH($C1540,'Policy Characteristics'!$C:$C,0)))</f>
        <v>industry-energy-efficiency-standards.html</v>
      </c>
    </row>
    <row r="1541" spans="1:18" s="354" customFormat="1" ht="20" customHeight="1">
      <c r="A1541" s="354" t="str">
        <f>IF(ISBLANK(INDEX('Policy Characteristics'!A:A,MATCH($C1541,'Policy Characteristics'!$C:$C,0))),"",INDEX('Policy Characteristics'!A:A,MATCH($C1541,'Policy Characteristics'!$C:$C,0)))</f>
        <v>Industry</v>
      </c>
      <c r="B1541" s="366" t="str">
        <f>IF(ISBLANK(INDEX('Policy Characteristics'!B:B,MATCH($C1541,'Policy Characteristics'!$C:$C,0))),"",INDEX('Policy Characteristics'!B:B,MATCH($C1541,'Policy Characteristics'!$C:$C,0)))</f>
        <v>Industry Energy Efficiency Standards</v>
      </c>
      <c r="C1541" s="354" t="str">
        <f t="shared" si="53"/>
        <v>Percentage Improvement in Eqpt Efficiency Standards above BAU</v>
      </c>
      <c r="D1541" s="348" t="s">
        <v>824</v>
      </c>
      <c r="E1541" s="253" t="s">
        <v>855</v>
      </c>
      <c r="F1541" t="s">
        <v>825</v>
      </c>
      <c r="G1541" s="253" t="s">
        <v>856</v>
      </c>
      <c r="H1541" s="18">
        <v>1159</v>
      </c>
      <c r="I1541" s="367" t="s">
        <v>670</v>
      </c>
      <c r="J1541" s="368" t="str">
        <f>IF(ISBLANK(INDEX('Policy Characteristics'!D:D,MATCH($C1541,'Policy Characteristics'!$C:$C,0))),"",INDEX('Policy Characteristics'!D:D,MATCH($C1541,'Policy Characteristics'!$C:$C,0)))</f>
        <v>Industry Energy Efficiency Standards</v>
      </c>
      <c r="K1541" s="354"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4" t="str">
        <f>IF(ISBLANK(INDEX('Policy Characteristics'!I:I,MATCH($C1541,'Policy Characteristics'!$C:$C,0))),"",INDEX('Policy Characteristics'!I:I,MATCH($C1541,'Policy Characteristics'!$C:$C,0)))</f>
        <v>% reduction in energy use</v>
      </c>
      <c r="P1541" s="3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4" t="str">
        <f>IF(ISBLANK(INDEX('Policy Characteristics'!K:K,MATCH($C1541,'Policy Characteristics'!$C:$C,0))),"",INDEX('Policy Characteristics'!K:K,MATCH($C1541,'Policy Characteristics'!$C:$C,0)))</f>
        <v>industry-ag-main.html#eff-stds</v>
      </c>
      <c r="R1541" s="354" t="str">
        <f>IF(ISBLANK(INDEX('Policy Characteristics'!L:L,MATCH($C1541,'Policy Characteristics'!$C:$C,0))),"",INDEX('Policy Characteristics'!L:L,MATCH($C1541,'Policy Characteristics'!$C:$C,0)))</f>
        <v>industry-energy-efficiency-standards.html</v>
      </c>
    </row>
    <row r="1542" spans="1:18" s="354" customFormat="1" ht="20" customHeight="1">
      <c r="A1542" s="354" t="str">
        <f>IF(ISBLANK(INDEX('Policy Characteristics'!A:A,MATCH($C1542,'Policy Characteristics'!$C:$C,0))),"",INDEX('Policy Characteristics'!A:A,MATCH($C1542,'Policy Characteristics'!$C:$C,0)))</f>
        <v>Industry</v>
      </c>
      <c r="B1542" s="366" t="str">
        <f>IF(ISBLANK(INDEX('Policy Characteristics'!B:B,MATCH($C1542,'Policy Characteristics'!$C:$C,0))),"",INDEX('Policy Characteristics'!B:B,MATCH($C1542,'Policy Characteristics'!$C:$C,0)))</f>
        <v>Industry Energy Efficiency Standards</v>
      </c>
      <c r="C1542" s="354" t="str">
        <f t="shared" si="53"/>
        <v>Percentage Improvement in Eqpt Efficiency Standards above BAU</v>
      </c>
      <c r="D1542" s="348" t="s">
        <v>824</v>
      </c>
      <c r="E1542" s="253" t="s">
        <v>857</v>
      </c>
      <c r="F1542" t="s">
        <v>825</v>
      </c>
      <c r="G1542" s="253" t="s">
        <v>858</v>
      </c>
      <c r="H1542" s="18">
        <v>1160</v>
      </c>
      <c r="I1542" s="367" t="s">
        <v>670</v>
      </c>
      <c r="J1542" s="368" t="str">
        <f>IF(ISBLANK(INDEX('Policy Characteristics'!D:D,MATCH($C1542,'Policy Characteristics'!$C:$C,0))),"",INDEX('Policy Characteristics'!D:D,MATCH($C1542,'Policy Characteristics'!$C:$C,0)))</f>
        <v>Industry Energy Efficiency Standards</v>
      </c>
      <c r="K1542" s="354"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4" t="str">
        <f>IF(ISBLANK(INDEX('Policy Characteristics'!I:I,MATCH($C1542,'Policy Characteristics'!$C:$C,0))),"",INDEX('Policy Characteristics'!I:I,MATCH($C1542,'Policy Characteristics'!$C:$C,0)))</f>
        <v>% reduction in energy use</v>
      </c>
      <c r="P1542" s="3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4" t="str">
        <f>IF(ISBLANK(INDEX('Policy Characteristics'!K:K,MATCH($C1542,'Policy Characteristics'!$C:$C,0))),"",INDEX('Policy Characteristics'!K:K,MATCH($C1542,'Policy Characteristics'!$C:$C,0)))</f>
        <v>industry-ag-main.html#eff-stds</v>
      </c>
      <c r="R1542" s="354" t="str">
        <f>IF(ISBLANK(INDEX('Policy Characteristics'!L:L,MATCH($C1542,'Policy Characteristics'!$C:$C,0))),"",INDEX('Policy Characteristics'!L:L,MATCH($C1542,'Policy Characteristics'!$C:$C,0)))</f>
        <v>industry-energy-efficiency-standards.html</v>
      </c>
    </row>
    <row r="1543" spans="1:18" s="354" customFormat="1" ht="20" customHeight="1">
      <c r="A1543" s="354" t="str">
        <f>IF(ISBLANK(INDEX('Policy Characteristics'!A:A,MATCH($C1543,'Policy Characteristics'!$C:$C,0))),"",INDEX('Policy Characteristics'!A:A,MATCH($C1543,'Policy Characteristics'!$C:$C,0)))</f>
        <v>Industry</v>
      </c>
      <c r="B1543" s="366" t="str">
        <f>IF(ISBLANK(INDEX('Policy Characteristics'!B:B,MATCH($C1543,'Policy Characteristics'!$C:$C,0))),"",INDEX('Policy Characteristics'!B:B,MATCH($C1543,'Policy Characteristics'!$C:$C,0)))</f>
        <v>Industry Energy Efficiency Standards</v>
      </c>
      <c r="C1543" s="354" t="str">
        <f t="shared" si="53"/>
        <v>Percentage Improvement in Eqpt Efficiency Standards above BAU</v>
      </c>
      <c r="D1543" s="348" t="s">
        <v>824</v>
      </c>
      <c r="E1543" s="253" t="s">
        <v>859</v>
      </c>
      <c r="F1543" t="s">
        <v>825</v>
      </c>
      <c r="G1543" s="253" t="s">
        <v>860</v>
      </c>
      <c r="H1543" s="18">
        <v>1161</v>
      </c>
      <c r="I1543" s="367" t="s">
        <v>680</v>
      </c>
      <c r="J1543" s="368" t="str">
        <f>IF(ISBLANK(INDEX('Policy Characteristics'!D:D,MATCH($C1543,'Policy Characteristics'!$C:$C,0))),"",INDEX('Policy Characteristics'!D:D,MATCH($C1543,'Policy Characteristics'!$C:$C,0)))</f>
        <v>Industry Energy Efficiency Standards</v>
      </c>
      <c r="K1543" s="354"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4" t="str">
        <f>IF(ISBLANK(INDEX('Policy Characteristics'!I:I,MATCH($C1543,'Policy Characteristics'!$C:$C,0))),"",INDEX('Policy Characteristics'!I:I,MATCH($C1543,'Policy Characteristics'!$C:$C,0)))</f>
        <v>% reduction in energy use</v>
      </c>
      <c r="P1543" s="3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4" t="str">
        <f>IF(ISBLANK(INDEX('Policy Characteristics'!K:K,MATCH($C1543,'Policy Characteristics'!$C:$C,0))),"",INDEX('Policy Characteristics'!K:K,MATCH($C1543,'Policy Characteristics'!$C:$C,0)))</f>
        <v>industry-ag-main.html#eff-stds</v>
      </c>
      <c r="R1543" s="354" t="str">
        <f>IF(ISBLANK(INDEX('Policy Characteristics'!L:L,MATCH($C1543,'Policy Characteristics'!$C:$C,0))),"",INDEX('Policy Characteristics'!L:L,MATCH($C1543,'Policy Characteristics'!$C:$C,0)))</f>
        <v>industry-energy-efficiency-standards.html</v>
      </c>
    </row>
    <row r="1544" spans="1:18" s="354" customFormat="1" ht="20" customHeight="1">
      <c r="A1544" s="354" t="str">
        <f>IF(ISBLANK(INDEX('Policy Characteristics'!A:A,MATCH($C1544,'Policy Characteristics'!$C:$C,0))),"",INDEX('Policy Characteristics'!A:A,MATCH($C1544,'Policy Characteristics'!$C:$C,0)))</f>
        <v>Industry</v>
      </c>
      <c r="B1544" s="366" t="str">
        <f>IF(ISBLANK(INDEX('Policy Characteristics'!B:B,MATCH($C1544,'Policy Characteristics'!$C:$C,0))),"",INDEX('Policy Characteristics'!B:B,MATCH($C1544,'Policy Characteristics'!$C:$C,0)))</f>
        <v>Industry Energy Efficiency Standards</v>
      </c>
      <c r="C1544" s="354" t="str">
        <f t="shared" si="53"/>
        <v>Percentage Improvement in Eqpt Efficiency Standards above BAU</v>
      </c>
      <c r="D1544" s="348" t="s">
        <v>824</v>
      </c>
      <c r="E1544" s="253" t="s">
        <v>861</v>
      </c>
      <c r="F1544" t="s">
        <v>825</v>
      </c>
      <c r="G1544" s="253" t="s">
        <v>862</v>
      </c>
      <c r="H1544" s="18">
        <v>1162</v>
      </c>
      <c r="I1544" s="367" t="s">
        <v>670</v>
      </c>
      <c r="J1544" s="368" t="str">
        <f>IF(ISBLANK(INDEX('Policy Characteristics'!D:D,MATCH($C1544,'Policy Characteristics'!$C:$C,0))),"",INDEX('Policy Characteristics'!D:D,MATCH($C1544,'Policy Characteristics'!$C:$C,0)))</f>
        <v>Industry Energy Efficiency Standards</v>
      </c>
      <c r="K1544" s="354"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4" t="str">
        <f>IF(ISBLANK(INDEX('Policy Characteristics'!I:I,MATCH($C1544,'Policy Characteristics'!$C:$C,0))),"",INDEX('Policy Characteristics'!I:I,MATCH($C1544,'Policy Characteristics'!$C:$C,0)))</f>
        <v>% reduction in energy use</v>
      </c>
      <c r="P1544" s="3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4" t="str">
        <f>IF(ISBLANK(INDEX('Policy Characteristics'!K:K,MATCH($C1544,'Policy Characteristics'!$C:$C,0))),"",INDEX('Policy Characteristics'!K:K,MATCH($C1544,'Policy Characteristics'!$C:$C,0)))</f>
        <v>industry-ag-main.html#eff-stds</v>
      </c>
      <c r="R1544" s="354" t="str">
        <f>IF(ISBLANK(INDEX('Policy Characteristics'!L:L,MATCH($C1544,'Policy Characteristics'!$C:$C,0))),"",INDEX('Policy Characteristics'!L:L,MATCH($C1544,'Policy Characteristics'!$C:$C,0)))</f>
        <v>industry-energy-efficiency-standards.html</v>
      </c>
    </row>
    <row r="1545" spans="1:18" s="354" customFormat="1" ht="20" customHeight="1">
      <c r="A1545" s="354" t="str">
        <f>IF(ISBLANK(INDEX('Policy Characteristics'!A:A,MATCH($C1545,'Policy Characteristics'!$C:$C,0))),"",INDEX('Policy Characteristics'!A:A,MATCH($C1545,'Policy Characteristics'!$C:$C,0)))</f>
        <v>Industry</v>
      </c>
      <c r="B1545" s="366" t="str">
        <f>IF(ISBLANK(INDEX('Policy Characteristics'!B:B,MATCH($C1545,'Policy Characteristics'!$C:$C,0))),"",INDEX('Policy Characteristics'!B:B,MATCH($C1545,'Policy Characteristics'!$C:$C,0)))</f>
        <v>Industry Energy Efficiency Standards</v>
      </c>
      <c r="C1545" s="354" t="str">
        <f t="shared" si="53"/>
        <v>Percentage Improvement in Eqpt Efficiency Standards above BAU</v>
      </c>
      <c r="D1545" s="348" t="s">
        <v>824</v>
      </c>
      <c r="E1545" s="253" t="s">
        <v>863</v>
      </c>
      <c r="F1545" t="s">
        <v>825</v>
      </c>
      <c r="G1545" s="253" t="s">
        <v>864</v>
      </c>
      <c r="H1545" s="18">
        <v>1163</v>
      </c>
      <c r="I1545" s="367" t="s">
        <v>680</v>
      </c>
      <c r="J1545" s="368" t="str">
        <f>IF(ISBLANK(INDEX('Policy Characteristics'!D:D,MATCH($C1545,'Policy Characteristics'!$C:$C,0))),"",INDEX('Policy Characteristics'!D:D,MATCH($C1545,'Policy Characteristics'!$C:$C,0)))</f>
        <v>Industry Energy Efficiency Standards</v>
      </c>
      <c r="K1545" s="354"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4" t="str">
        <f>IF(ISBLANK(INDEX('Policy Characteristics'!I:I,MATCH($C1545,'Policy Characteristics'!$C:$C,0))),"",INDEX('Policy Characteristics'!I:I,MATCH($C1545,'Policy Characteristics'!$C:$C,0)))</f>
        <v>% reduction in energy use</v>
      </c>
      <c r="P1545" s="3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4" t="str">
        <f>IF(ISBLANK(INDEX('Policy Characteristics'!K:K,MATCH($C1545,'Policy Characteristics'!$C:$C,0))),"",INDEX('Policy Characteristics'!K:K,MATCH($C1545,'Policy Characteristics'!$C:$C,0)))</f>
        <v>industry-ag-main.html#eff-stds</v>
      </c>
      <c r="R1545" s="354" t="str">
        <f>IF(ISBLANK(INDEX('Policy Characteristics'!L:L,MATCH($C1545,'Policy Characteristics'!$C:$C,0))),"",INDEX('Policy Characteristics'!L:L,MATCH($C1545,'Policy Characteristics'!$C:$C,0)))</f>
        <v>industry-energy-efficiency-standards.html</v>
      </c>
    </row>
    <row r="1546" spans="1:18" s="354" customFormat="1" ht="20" customHeight="1">
      <c r="A1546" s="354" t="str">
        <f>IF(ISBLANK(INDEX('Policy Characteristics'!A:A,MATCH($C1546,'Policy Characteristics'!$C:$C,0))),"",INDEX('Policy Characteristics'!A:A,MATCH($C1546,'Policy Characteristics'!$C:$C,0)))</f>
        <v>Industry</v>
      </c>
      <c r="B1546" s="366" t="str">
        <f>IF(ISBLANK(INDEX('Policy Characteristics'!B:B,MATCH($C1546,'Policy Characteristics'!$C:$C,0))),"",INDEX('Policy Characteristics'!B:B,MATCH($C1546,'Policy Characteristics'!$C:$C,0)))</f>
        <v>Industry Energy Efficiency Standards</v>
      </c>
      <c r="C1546" s="354" t="str">
        <f t="shared" si="53"/>
        <v>Percentage Improvement in Eqpt Efficiency Standards above BAU</v>
      </c>
      <c r="D1546" s="348" t="s">
        <v>824</v>
      </c>
      <c r="E1546" s="253" t="s">
        <v>865</v>
      </c>
      <c r="F1546" t="s">
        <v>825</v>
      </c>
      <c r="G1546" s="253" t="s">
        <v>866</v>
      </c>
      <c r="H1546" s="18">
        <v>1164</v>
      </c>
      <c r="I1546" s="367" t="s">
        <v>680</v>
      </c>
      <c r="J1546" s="368" t="str">
        <f>IF(ISBLANK(INDEX('Policy Characteristics'!D:D,MATCH($C1546,'Policy Characteristics'!$C:$C,0))),"",INDEX('Policy Characteristics'!D:D,MATCH($C1546,'Policy Characteristics'!$C:$C,0)))</f>
        <v>Industry Energy Efficiency Standards</v>
      </c>
      <c r="K1546" s="354"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4" t="str">
        <f>IF(ISBLANK(INDEX('Policy Characteristics'!I:I,MATCH($C1546,'Policy Characteristics'!$C:$C,0))),"",INDEX('Policy Characteristics'!I:I,MATCH($C1546,'Policy Characteristics'!$C:$C,0)))</f>
        <v>% reduction in energy use</v>
      </c>
      <c r="P1546" s="3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4" t="str">
        <f>IF(ISBLANK(INDEX('Policy Characteristics'!K:K,MATCH($C1546,'Policy Characteristics'!$C:$C,0))),"",INDEX('Policy Characteristics'!K:K,MATCH($C1546,'Policy Characteristics'!$C:$C,0)))</f>
        <v>industry-ag-main.html#eff-stds</v>
      </c>
      <c r="R1546" s="354" t="str">
        <f>IF(ISBLANK(INDEX('Policy Characteristics'!L:L,MATCH($C1546,'Policy Characteristics'!$C:$C,0))),"",INDEX('Policy Characteristics'!L:L,MATCH($C1546,'Policy Characteristics'!$C:$C,0)))</f>
        <v>industry-energy-efficiency-standards.html</v>
      </c>
    </row>
    <row r="1547" spans="1:18" s="354" customFormat="1" ht="20" customHeight="1">
      <c r="A1547" s="354" t="str">
        <f>IF(ISBLANK(INDEX('Policy Characteristics'!A:A,MATCH($C1547,'Policy Characteristics'!$C:$C,0))),"",INDEX('Policy Characteristics'!A:A,MATCH($C1547,'Policy Characteristics'!$C:$C,0)))</f>
        <v>Industry</v>
      </c>
      <c r="B1547" s="366" t="str">
        <f>IF(ISBLANK(INDEX('Policy Characteristics'!B:B,MATCH($C1547,'Policy Characteristics'!$C:$C,0))),"",INDEX('Policy Characteristics'!B:B,MATCH($C1547,'Policy Characteristics'!$C:$C,0)))</f>
        <v>Industry Energy Efficiency Standards</v>
      </c>
      <c r="C1547" s="354" t="str">
        <f t="shared" si="53"/>
        <v>Percentage Improvement in Eqpt Efficiency Standards above BAU</v>
      </c>
      <c r="D1547" s="348" t="s">
        <v>824</v>
      </c>
      <c r="E1547" s="253" t="s">
        <v>867</v>
      </c>
      <c r="F1547" t="s">
        <v>825</v>
      </c>
      <c r="G1547" s="253" t="s">
        <v>868</v>
      </c>
      <c r="H1547" s="18">
        <v>1165</v>
      </c>
      <c r="I1547" s="367" t="s">
        <v>670</v>
      </c>
      <c r="J1547" s="368" t="str">
        <f>IF(ISBLANK(INDEX('Policy Characteristics'!D:D,MATCH($C1547,'Policy Characteristics'!$C:$C,0))),"",INDEX('Policy Characteristics'!D:D,MATCH($C1547,'Policy Characteristics'!$C:$C,0)))</f>
        <v>Industry Energy Efficiency Standards</v>
      </c>
      <c r="K1547" s="354"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4" t="str">
        <f>IF(ISBLANK(INDEX('Policy Characteristics'!I:I,MATCH($C1547,'Policy Characteristics'!$C:$C,0))),"",INDEX('Policy Characteristics'!I:I,MATCH($C1547,'Policy Characteristics'!$C:$C,0)))</f>
        <v>% reduction in energy use</v>
      </c>
      <c r="P1547" s="3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4" t="str">
        <f>IF(ISBLANK(INDEX('Policy Characteristics'!K:K,MATCH($C1547,'Policy Characteristics'!$C:$C,0))),"",INDEX('Policy Characteristics'!K:K,MATCH($C1547,'Policy Characteristics'!$C:$C,0)))</f>
        <v>industry-ag-main.html#eff-stds</v>
      </c>
      <c r="R1547" s="354" t="str">
        <f>IF(ISBLANK(INDEX('Policy Characteristics'!L:L,MATCH($C1547,'Policy Characteristics'!$C:$C,0))),"",INDEX('Policy Characteristics'!L:L,MATCH($C1547,'Policy Characteristics'!$C:$C,0)))</f>
        <v>industry-energy-efficiency-standards.html</v>
      </c>
    </row>
    <row r="1548" spans="1:18" s="354" customFormat="1" ht="20" customHeight="1">
      <c r="A1548" s="354" t="str">
        <f>IF(ISBLANK(INDEX('Policy Characteristics'!A:A,MATCH($C1548,'Policy Characteristics'!$C:$C,0))),"",INDEX('Policy Characteristics'!A:A,MATCH($C1548,'Policy Characteristics'!$C:$C,0)))</f>
        <v>Industry</v>
      </c>
      <c r="B1548" s="366" t="str">
        <f>IF(ISBLANK(INDEX('Policy Characteristics'!B:B,MATCH($C1548,'Policy Characteristics'!$C:$C,0))),"",INDEX('Policy Characteristics'!B:B,MATCH($C1548,'Policy Characteristics'!$C:$C,0)))</f>
        <v>Industry Energy Efficiency Standards</v>
      </c>
      <c r="C1548" s="354" t="str">
        <f t="shared" si="53"/>
        <v>Percentage Improvement in Eqpt Efficiency Standards above BAU</v>
      </c>
      <c r="D1548" s="348" t="s">
        <v>824</v>
      </c>
      <c r="E1548" s="253" t="s">
        <v>869</v>
      </c>
      <c r="F1548" t="s">
        <v>825</v>
      </c>
      <c r="G1548" s="253" t="s">
        <v>870</v>
      </c>
      <c r="H1548" s="18">
        <v>1166</v>
      </c>
      <c r="I1548" s="367" t="s">
        <v>670</v>
      </c>
      <c r="J1548" s="368" t="str">
        <f>IF(ISBLANK(INDEX('Policy Characteristics'!D:D,MATCH($C1548,'Policy Characteristics'!$C:$C,0))),"",INDEX('Policy Characteristics'!D:D,MATCH($C1548,'Policy Characteristics'!$C:$C,0)))</f>
        <v>Industry Energy Efficiency Standards</v>
      </c>
      <c r="K1548" s="354"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4" t="str">
        <f>IF(ISBLANK(INDEX('Policy Characteristics'!I:I,MATCH($C1548,'Policy Characteristics'!$C:$C,0))),"",INDEX('Policy Characteristics'!I:I,MATCH($C1548,'Policy Characteristics'!$C:$C,0)))</f>
        <v>% reduction in energy use</v>
      </c>
      <c r="P1548" s="3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4" t="str">
        <f>IF(ISBLANK(INDEX('Policy Characteristics'!K:K,MATCH($C1548,'Policy Characteristics'!$C:$C,0))),"",INDEX('Policy Characteristics'!K:K,MATCH($C1548,'Policy Characteristics'!$C:$C,0)))</f>
        <v>industry-ag-main.html#eff-stds</v>
      </c>
      <c r="R1548" s="354" t="str">
        <f>IF(ISBLANK(INDEX('Policy Characteristics'!L:L,MATCH($C1548,'Policy Characteristics'!$C:$C,0))),"",INDEX('Policy Characteristics'!L:L,MATCH($C1548,'Policy Characteristics'!$C:$C,0)))</f>
        <v>industry-energy-efficiency-standards.html</v>
      </c>
    </row>
    <row r="1549" spans="1:18" s="354" customFormat="1" ht="20" customHeight="1">
      <c r="A1549" s="354" t="str">
        <f>IF(ISBLANK(INDEX('Policy Characteristics'!A:A,MATCH($C1549,'Policy Characteristics'!$C:$C,0))),"",INDEX('Policy Characteristics'!A:A,MATCH($C1549,'Policy Characteristics'!$C:$C,0)))</f>
        <v>Industry</v>
      </c>
      <c r="B1549" s="366" t="str">
        <f>IF(ISBLANK(INDEX('Policy Characteristics'!B:B,MATCH($C1549,'Policy Characteristics'!$C:$C,0))),"",INDEX('Policy Characteristics'!B:B,MATCH($C1549,'Policy Characteristics'!$C:$C,0)))</f>
        <v>Industry Energy Efficiency Standards</v>
      </c>
      <c r="C1549" s="354" t="str">
        <f t="shared" si="53"/>
        <v>Percentage Improvement in Eqpt Efficiency Standards above BAU</v>
      </c>
      <c r="D1549" s="348" t="s">
        <v>824</v>
      </c>
      <c r="E1549" s="253" t="s">
        <v>871</v>
      </c>
      <c r="F1549" t="s">
        <v>825</v>
      </c>
      <c r="G1549" s="253" t="s">
        <v>872</v>
      </c>
      <c r="H1549" s="18">
        <v>1167</v>
      </c>
      <c r="I1549" s="367" t="s">
        <v>680</v>
      </c>
      <c r="J1549" s="368" t="str">
        <f>IF(ISBLANK(INDEX('Policy Characteristics'!D:D,MATCH($C1549,'Policy Characteristics'!$C:$C,0))),"",INDEX('Policy Characteristics'!D:D,MATCH($C1549,'Policy Characteristics'!$C:$C,0)))</f>
        <v>Industry Energy Efficiency Standards</v>
      </c>
      <c r="K1549" s="354"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4" t="str">
        <f>IF(ISBLANK(INDEX('Policy Characteristics'!I:I,MATCH($C1549,'Policy Characteristics'!$C:$C,0))),"",INDEX('Policy Characteristics'!I:I,MATCH($C1549,'Policy Characteristics'!$C:$C,0)))</f>
        <v>% reduction in energy use</v>
      </c>
      <c r="P1549" s="3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4" t="str">
        <f>IF(ISBLANK(INDEX('Policy Characteristics'!K:K,MATCH($C1549,'Policy Characteristics'!$C:$C,0))),"",INDEX('Policy Characteristics'!K:K,MATCH($C1549,'Policy Characteristics'!$C:$C,0)))</f>
        <v>industry-ag-main.html#eff-stds</v>
      </c>
      <c r="R1549" s="354" t="str">
        <f>IF(ISBLANK(INDEX('Policy Characteristics'!L:L,MATCH($C1549,'Policy Characteristics'!$C:$C,0))),"",INDEX('Policy Characteristics'!L:L,MATCH($C1549,'Policy Characteristics'!$C:$C,0)))</f>
        <v>industry-energy-efficiency-standards.html</v>
      </c>
    </row>
    <row r="1550" spans="1:18" s="354" customFormat="1" ht="20" customHeight="1">
      <c r="A1550" s="354" t="str">
        <f>IF(ISBLANK(INDEX('Policy Characteristics'!A:A,MATCH($C1550,'Policy Characteristics'!$C:$C,0))),"",INDEX('Policy Characteristics'!A:A,MATCH($C1550,'Policy Characteristics'!$C:$C,0)))</f>
        <v>Industry</v>
      </c>
      <c r="B1550" s="366" t="str">
        <f>IF(ISBLANK(INDEX('Policy Characteristics'!B:B,MATCH($C1550,'Policy Characteristics'!$C:$C,0))),"",INDEX('Policy Characteristics'!B:B,MATCH($C1550,'Policy Characteristics'!$C:$C,0)))</f>
        <v>Industry Energy Efficiency Standards</v>
      </c>
      <c r="C1550" s="354" t="str">
        <f t="shared" si="53"/>
        <v>Percentage Improvement in Eqpt Efficiency Standards above BAU</v>
      </c>
      <c r="D1550" s="348" t="s">
        <v>826</v>
      </c>
      <c r="E1550" s="253" t="s">
        <v>853</v>
      </c>
      <c r="F1550" t="s">
        <v>827</v>
      </c>
      <c r="G1550" s="253" t="s">
        <v>854</v>
      </c>
      <c r="H1550" s="18">
        <v>1168</v>
      </c>
      <c r="I1550" s="367" t="s">
        <v>670</v>
      </c>
      <c r="J1550" s="368" t="str">
        <f>IF(ISBLANK(INDEX('Policy Characteristics'!D:D,MATCH($C1550,'Policy Characteristics'!$C:$C,0))),"",INDEX('Policy Characteristics'!D:D,MATCH($C1550,'Policy Characteristics'!$C:$C,0)))</f>
        <v>Industry Energy Efficiency Standards</v>
      </c>
      <c r="K1550" s="354"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4" t="str">
        <f>IF(ISBLANK(INDEX('Policy Characteristics'!I:I,MATCH($C1550,'Policy Characteristics'!$C:$C,0))),"",INDEX('Policy Characteristics'!I:I,MATCH($C1550,'Policy Characteristics'!$C:$C,0)))</f>
        <v>% reduction in energy use</v>
      </c>
      <c r="P1550" s="3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4" t="str">
        <f>IF(ISBLANK(INDEX('Policy Characteristics'!K:K,MATCH($C1550,'Policy Characteristics'!$C:$C,0))),"",INDEX('Policy Characteristics'!K:K,MATCH($C1550,'Policy Characteristics'!$C:$C,0)))</f>
        <v>industry-ag-main.html#eff-stds</v>
      </c>
      <c r="R1550" s="354" t="str">
        <f>IF(ISBLANK(INDEX('Policy Characteristics'!L:L,MATCH($C1550,'Policy Characteristics'!$C:$C,0))),"",INDEX('Policy Characteristics'!L:L,MATCH($C1550,'Policy Characteristics'!$C:$C,0)))</f>
        <v>industry-energy-efficiency-standards.html</v>
      </c>
    </row>
    <row r="1551" spans="1:18" s="354" customFormat="1" ht="20" customHeight="1">
      <c r="A1551" s="354" t="str">
        <f>IF(ISBLANK(INDEX('Policy Characteristics'!A:A,MATCH($C1551,'Policy Characteristics'!$C:$C,0))),"",INDEX('Policy Characteristics'!A:A,MATCH($C1551,'Policy Characteristics'!$C:$C,0)))</f>
        <v>Industry</v>
      </c>
      <c r="B1551" s="366" t="str">
        <f>IF(ISBLANK(INDEX('Policy Characteristics'!B:B,MATCH($C1551,'Policy Characteristics'!$C:$C,0))),"",INDEX('Policy Characteristics'!B:B,MATCH($C1551,'Policy Characteristics'!$C:$C,0)))</f>
        <v>Industry Energy Efficiency Standards</v>
      </c>
      <c r="C1551" s="354" t="str">
        <f t="shared" si="53"/>
        <v>Percentage Improvement in Eqpt Efficiency Standards above BAU</v>
      </c>
      <c r="D1551" s="348" t="s">
        <v>826</v>
      </c>
      <c r="E1551" s="253" t="s">
        <v>855</v>
      </c>
      <c r="F1551" t="s">
        <v>827</v>
      </c>
      <c r="G1551" s="253" t="s">
        <v>856</v>
      </c>
      <c r="H1551" s="18">
        <v>1169</v>
      </c>
      <c r="I1551" s="367" t="s">
        <v>670</v>
      </c>
      <c r="J1551" s="368" t="str">
        <f>IF(ISBLANK(INDEX('Policy Characteristics'!D:D,MATCH($C1551,'Policy Characteristics'!$C:$C,0))),"",INDEX('Policy Characteristics'!D:D,MATCH($C1551,'Policy Characteristics'!$C:$C,0)))</f>
        <v>Industry Energy Efficiency Standards</v>
      </c>
      <c r="K1551" s="354"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4" t="str">
        <f>IF(ISBLANK(INDEX('Policy Characteristics'!I:I,MATCH($C1551,'Policy Characteristics'!$C:$C,0))),"",INDEX('Policy Characteristics'!I:I,MATCH($C1551,'Policy Characteristics'!$C:$C,0)))</f>
        <v>% reduction in energy use</v>
      </c>
      <c r="P1551" s="3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4" t="str">
        <f>IF(ISBLANK(INDEX('Policy Characteristics'!K:K,MATCH($C1551,'Policy Characteristics'!$C:$C,0))),"",INDEX('Policy Characteristics'!K:K,MATCH($C1551,'Policy Characteristics'!$C:$C,0)))</f>
        <v>industry-ag-main.html#eff-stds</v>
      </c>
      <c r="R1551" s="354" t="str">
        <f>IF(ISBLANK(INDEX('Policy Characteristics'!L:L,MATCH($C1551,'Policy Characteristics'!$C:$C,0))),"",INDEX('Policy Characteristics'!L:L,MATCH($C1551,'Policy Characteristics'!$C:$C,0)))</f>
        <v>industry-energy-efficiency-standards.html</v>
      </c>
    </row>
    <row r="1552" spans="1:18" s="354" customFormat="1" ht="20" customHeight="1">
      <c r="A1552" s="354" t="str">
        <f>IF(ISBLANK(INDEX('Policy Characteristics'!A:A,MATCH($C1552,'Policy Characteristics'!$C:$C,0))),"",INDEX('Policy Characteristics'!A:A,MATCH($C1552,'Policy Characteristics'!$C:$C,0)))</f>
        <v>Industry</v>
      </c>
      <c r="B1552" s="366" t="str">
        <f>IF(ISBLANK(INDEX('Policy Characteristics'!B:B,MATCH($C1552,'Policy Characteristics'!$C:$C,0))),"",INDEX('Policy Characteristics'!B:B,MATCH($C1552,'Policy Characteristics'!$C:$C,0)))</f>
        <v>Industry Energy Efficiency Standards</v>
      </c>
      <c r="C1552" s="354" t="str">
        <f t="shared" si="53"/>
        <v>Percentage Improvement in Eqpt Efficiency Standards above BAU</v>
      </c>
      <c r="D1552" s="348" t="s">
        <v>826</v>
      </c>
      <c r="E1552" s="253" t="s">
        <v>857</v>
      </c>
      <c r="F1552" t="s">
        <v>827</v>
      </c>
      <c r="G1552" s="253" t="s">
        <v>858</v>
      </c>
      <c r="H1552" s="18">
        <v>1170</v>
      </c>
      <c r="I1552" s="367" t="s">
        <v>670</v>
      </c>
      <c r="J1552" s="368" t="str">
        <f>IF(ISBLANK(INDEX('Policy Characteristics'!D:D,MATCH($C1552,'Policy Characteristics'!$C:$C,0))),"",INDEX('Policy Characteristics'!D:D,MATCH($C1552,'Policy Characteristics'!$C:$C,0)))</f>
        <v>Industry Energy Efficiency Standards</v>
      </c>
      <c r="K1552" s="354"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4" t="str">
        <f>IF(ISBLANK(INDEX('Policy Characteristics'!I:I,MATCH($C1552,'Policy Characteristics'!$C:$C,0))),"",INDEX('Policy Characteristics'!I:I,MATCH($C1552,'Policy Characteristics'!$C:$C,0)))</f>
        <v>% reduction in energy use</v>
      </c>
      <c r="P1552" s="3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4" t="str">
        <f>IF(ISBLANK(INDEX('Policy Characteristics'!K:K,MATCH($C1552,'Policy Characteristics'!$C:$C,0))),"",INDEX('Policy Characteristics'!K:K,MATCH($C1552,'Policy Characteristics'!$C:$C,0)))</f>
        <v>industry-ag-main.html#eff-stds</v>
      </c>
      <c r="R1552" s="354" t="str">
        <f>IF(ISBLANK(INDEX('Policy Characteristics'!L:L,MATCH($C1552,'Policy Characteristics'!$C:$C,0))),"",INDEX('Policy Characteristics'!L:L,MATCH($C1552,'Policy Characteristics'!$C:$C,0)))</f>
        <v>industry-energy-efficiency-standards.html</v>
      </c>
    </row>
    <row r="1553" spans="1:18" s="354" customFormat="1" ht="20" customHeight="1">
      <c r="A1553" s="354" t="str">
        <f>IF(ISBLANK(INDEX('Policy Characteristics'!A:A,MATCH($C1553,'Policy Characteristics'!$C:$C,0))),"",INDEX('Policy Characteristics'!A:A,MATCH($C1553,'Policy Characteristics'!$C:$C,0)))</f>
        <v>Industry</v>
      </c>
      <c r="B1553" s="366" t="str">
        <f>IF(ISBLANK(INDEX('Policy Characteristics'!B:B,MATCH($C1553,'Policy Characteristics'!$C:$C,0))),"",INDEX('Policy Characteristics'!B:B,MATCH($C1553,'Policy Characteristics'!$C:$C,0)))</f>
        <v>Industry Energy Efficiency Standards</v>
      </c>
      <c r="C1553" s="354" t="str">
        <f t="shared" si="53"/>
        <v>Percentage Improvement in Eqpt Efficiency Standards above BAU</v>
      </c>
      <c r="D1553" s="348" t="s">
        <v>826</v>
      </c>
      <c r="E1553" s="253" t="s">
        <v>859</v>
      </c>
      <c r="F1553" t="s">
        <v>827</v>
      </c>
      <c r="G1553" s="253" t="s">
        <v>860</v>
      </c>
      <c r="H1553" s="18">
        <v>1171</v>
      </c>
      <c r="I1553" s="367" t="s">
        <v>680</v>
      </c>
      <c r="J1553" s="368" t="str">
        <f>IF(ISBLANK(INDEX('Policy Characteristics'!D:D,MATCH($C1553,'Policy Characteristics'!$C:$C,0))),"",INDEX('Policy Characteristics'!D:D,MATCH($C1553,'Policy Characteristics'!$C:$C,0)))</f>
        <v>Industry Energy Efficiency Standards</v>
      </c>
      <c r="K1553" s="354"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4" t="str">
        <f>IF(ISBLANK(INDEX('Policy Characteristics'!I:I,MATCH($C1553,'Policy Characteristics'!$C:$C,0))),"",INDEX('Policy Characteristics'!I:I,MATCH($C1553,'Policy Characteristics'!$C:$C,0)))</f>
        <v>% reduction in energy use</v>
      </c>
      <c r="P1553" s="3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4" t="str">
        <f>IF(ISBLANK(INDEX('Policy Characteristics'!K:K,MATCH($C1553,'Policy Characteristics'!$C:$C,0))),"",INDEX('Policy Characteristics'!K:K,MATCH($C1553,'Policy Characteristics'!$C:$C,0)))</f>
        <v>industry-ag-main.html#eff-stds</v>
      </c>
      <c r="R1553" s="354" t="str">
        <f>IF(ISBLANK(INDEX('Policy Characteristics'!L:L,MATCH($C1553,'Policy Characteristics'!$C:$C,0))),"",INDEX('Policy Characteristics'!L:L,MATCH($C1553,'Policy Characteristics'!$C:$C,0)))</f>
        <v>industry-energy-efficiency-standards.html</v>
      </c>
    </row>
    <row r="1554" spans="1:18" s="354" customFormat="1" ht="20" customHeight="1">
      <c r="A1554" s="354" t="str">
        <f>IF(ISBLANK(INDEX('Policy Characteristics'!A:A,MATCH($C1554,'Policy Characteristics'!$C:$C,0))),"",INDEX('Policy Characteristics'!A:A,MATCH($C1554,'Policy Characteristics'!$C:$C,0)))</f>
        <v>Industry</v>
      </c>
      <c r="B1554" s="366" t="str">
        <f>IF(ISBLANK(INDEX('Policy Characteristics'!B:B,MATCH($C1554,'Policy Characteristics'!$C:$C,0))),"",INDEX('Policy Characteristics'!B:B,MATCH($C1554,'Policy Characteristics'!$C:$C,0)))</f>
        <v>Industry Energy Efficiency Standards</v>
      </c>
      <c r="C1554" s="354" t="str">
        <f t="shared" si="53"/>
        <v>Percentage Improvement in Eqpt Efficiency Standards above BAU</v>
      </c>
      <c r="D1554" s="348" t="s">
        <v>826</v>
      </c>
      <c r="E1554" s="253" t="s">
        <v>861</v>
      </c>
      <c r="F1554" t="s">
        <v>827</v>
      </c>
      <c r="G1554" s="253" t="s">
        <v>862</v>
      </c>
      <c r="H1554" s="18">
        <v>1172</v>
      </c>
      <c r="I1554" s="367" t="s">
        <v>670</v>
      </c>
      <c r="J1554" s="368" t="str">
        <f>IF(ISBLANK(INDEX('Policy Characteristics'!D:D,MATCH($C1554,'Policy Characteristics'!$C:$C,0))),"",INDEX('Policy Characteristics'!D:D,MATCH($C1554,'Policy Characteristics'!$C:$C,0)))</f>
        <v>Industry Energy Efficiency Standards</v>
      </c>
      <c r="K1554" s="354"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4" t="str">
        <f>IF(ISBLANK(INDEX('Policy Characteristics'!I:I,MATCH($C1554,'Policy Characteristics'!$C:$C,0))),"",INDEX('Policy Characteristics'!I:I,MATCH($C1554,'Policy Characteristics'!$C:$C,0)))</f>
        <v>% reduction in energy use</v>
      </c>
      <c r="P1554" s="3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4" t="str">
        <f>IF(ISBLANK(INDEX('Policy Characteristics'!K:K,MATCH($C1554,'Policy Characteristics'!$C:$C,0))),"",INDEX('Policy Characteristics'!K:K,MATCH($C1554,'Policy Characteristics'!$C:$C,0)))</f>
        <v>industry-ag-main.html#eff-stds</v>
      </c>
      <c r="R1554" s="354" t="str">
        <f>IF(ISBLANK(INDEX('Policy Characteristics'!L:L,MATCH($C1554,'Policy Characteristics'!$C:$C,0))),"",INDEX('Policy Characteristics'!L:L,MATCH($C1554,'Policy Characteristics'!$C:$C,0)))</f>
        <v>industry-energy-efficiency-standards.html</v>
      </c>
    </row>
    <row r="1555" spans="1:18" s="354" customFormat="1" ht="20" customHeight="1">
      <c r="A1555" s="354" t="str">
        <f>IF(ISBLANK(INDEX('Policy Characteristics'!A:A,MATCH($C1555,'Policy Characteristics'!$C:$C,0))),"",INDEX('Policy Characteristics'!A:A,MATCH($C1555,'Policy Characteristics'!$C:$C,0)))</f>
        <v>Industry</v>
      </c>
      <c r="B1555" s="366" t="str">
        <f>IF(ISBLANK(INDEX('Policy Characteristics'!B:B,MATCH($C1555,'Policy Characteristics'!$C:$C,0))),"",INDEX('Policy Characteristics'!B:B,MATCH($C1555,'Policy Characteristics'!$C:$C,0)))</f>
        <v>Industry Energy Efficiency Standards</v>
      </c>
      <c r="C1555" s="354" t="str">
        <f t="shared" si="53"/>
        <v>Percentage Improvement in Eqpt Efficiency Standards above BAU</v>
      </c>
      <c r="D1555" s="348" t="s">
        <v>826</v>
      </c>
      <c r="E1555" s="253" t="s">
        <v>863</v>
      </c>
      <c r="F1555" t="s">
        <v>827</v>
      </c>
      <c r="G1555" s="253" t="s">
        <v>864</v>
      </c>
      <c r="H1555" s="18">
        <v>1173</v>
      </c>
      <c r="I1555" s="367" t="s">
        <v>680</v>
      </c>
      <c r="J1555" s="368" t="str">
        <f>IF(ISBLANK(INDEX('Policy Characteristics'!D:D,MATCH($C1555,'Policy Characteristics'!$C:$C,0))),"",INDEX('Policy Characteristics'!D:D,MATCH($C1555,'Policy Characteristics'!$C:$C,0)))</f>
        <v>Industry Energy Efficiency Standards</v>
      </c>
      <c r="K1555" s="354"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4" t="str">
        <f>IF(ISBLANK(INDEX('Policy Characteristics'!I:I,MATCH($C1555,'Policy Characteristics'!$C:$C,0))),"",INDEX('Policy Characteristics'!I:I,MATCH($C1555,'Policy Characteristics'!$C:$C,0)))</f>
        <v>% reduction in energy use</v>
      </c>
      <c r="P1555" s="3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4" t="str">
        <f>IF(ISBLANK(INDEX('Policy Characteristics'!K:K,MATCH($C1555,'Policy Characteristics'!$C:$C,0))),"",INDEX('Policy Characteristics'!K:K,MATCH($C1555,'Policy Characteristics'!$C:$C,0)))</f>
        <v>industry-ag-main.html#eff-stds</v>
      </c>
      <c r="R1555" s="354" t="str">
        <f>IF(ISBLANK(INDEX('Policy Characteristics'!L:L,MATCH($C1555,'Policy Characteristics'!$C:$C,0))),"",INDEX('Policy Characteristics'!L:L,MATCH($C1555,'Policy Characteristics'!$C:$C,0)))</f>
        <v>industry-energy-efficiency-standards.html</v>
      </c>
    </row>
    <row r="1556" spans="1:18" s="354" customFormat="1" ht="20" customHeight="1">
      <c r="A1556" s="354" t="str">
        <f>IF(ISBLANK(INDEX('Policy Characteristics'!A:A,MATCH($C1556,'Policy Characteristics'!$C:$C,0))),"",INDEX('Policy Characteristics'!A:A,MATCH($C1556,'Policy Characteristics'!$C:$C,0)))</f>
        <v>Industry</v>
      </c>
      <c r="B1556" s="366" t="str">
        <f>IF(ISBLANK(INDEX('Policy Characteristics'!B:B,MATCH($C1556,'Policy Characteristics'!$C:$C,0))),"",INDEX('Policy Characteristics'!B:B,MATCH($C1556,'Policy Characteristics'!$C:$C,0)))</f>
        <v>Industry Energy Efficiency Standards</v>
      </c>
      <c r="C1556" s="354" t="str">
        <f t="shared" si="53"/>
        <v>Percentage Improvement in Eqpt Efficiency Standards above BAU</v>
      </c>
      <c r="D1556" s="348" t="s">
        <v>826</v>
      </c>
      <c r="E1556" s="253" t="s">
        <v>865</v>
      </c>
      <c r="F1556" t="s">
        <v>827</v>
      </c>
      <c r="G1556" s="253" t="s">
        <v>866</v>
      </c>
      <c r="H1556" s="18">
        <v>1174</v>
      </c>
      <c r="I1556" s="367" t="s">
        <v>680</v>
      </c>
      <c r="J1556" s="368" t="str">
        <f>IF(ISBLANK(INDEX('Policy Characteristics'!D:D,MATCH($C1556,'Policy Characteristics'!$C:$C,0))),"",INDEX('Policy Characteristics'!D:D,MATCH($C1556,'Policy Characteristics'!$C:$C,0)))</f>
        <v>Industry Energy Efficiency Standards</v>
      </c>
      <c r="K1556" s="354"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4" t="str">
        <f>IF(ISBLANK(INDEX('Policy Characteristics'!I:I,MATCH($C1556,'Policy Characteristics'!$C:$C,0))),"",INDEX('Policy Characteristics'!I:I,MATCH($C1556,'Policy Characteristics'!$C:$C,0)))</f>
        <v>% reduction in energy use</v>
      </c>
      <c r="P1556" s="3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4" t="str">
        <f>IF(ISBLANK(INDEX('Policy Characteristics'!K:K,MATCH($C1556,'Policy Characteristics'!$C:$C,0))),"",INDEX('Policy Characteristics'!K:K,MATCH($C1556,'Policy Characteristics'!$C:$C,0)))</f>
        <v>industry-ag-main.html#eff-stds</v>
      </c>
      <c r="R1556" s="354" t="str">
        <f>IF(ISBLANK(INDEX('Policy Characteristics'!L:L,MATCH($C1556,'Policy Characteristics'!$C:$C,0))),"",INDEX('Policy Characteristics'!L:L,MATCH($C1556,'Policy Characteristics'!$C:$C,0)))</f>
        <v>industry-energy-efficiency-standards.html</v>
      </c>
    </row>
    <row r="1557" spans="1:18" s="354" customFormat="1" ht="20" customHeight="1">
      <c r="A1557" s="354" t="str">
        <f>IF(ISBLANK(INDEX('Policy Characteristics'!A:A,MATCH($C1557,'Policy Characteristics'!$C:$C,0))),"",INDEX('Policy Characteristics'!A:A,MATCH($C1557,'Policy Characteristics'!$C:$C,0)))</f>
        <v>Industry</v>
      </c>
      <c r="B1557" s="366" t="str">
        <f>IF(ISBLANK(INDEX('Policy Characteristics'!B:B,MATCH($C1557,'Policy Characteristics'!$C:$C,0))),"",INDEX('Policy Characteristics'!B:B,MATCH($C1557,'Policy Characteristics'!$C:$C,0)))</f>
        <v>Industry Energy Efficiency Standards</v>
      </c>
      <c r="C1557" s="354" t="str">
        <f t="shared" si="53"/>
        <v>Percentage Improvement in Eqpt Efficiency Standards above BAU</v>
      </c>
      <c r="D1557" s="348" t="s">
        <v>826</v>
      </c>
      <c r="E1557" s="253" t="s">
        <v>867</v>
      </c>
      <c r="F1557" t="s">
        <v>827</v>
      </c>
      <c r="G1557" s="253" t="s">
        <v>868</v>
      </c>
      <c r="H1557" s="18">
        <v>1175</v>
      </c>
      <c r="I1557" s="367" t="s">
        <v>670</v>
      </c>
      <c r="J1557" s="368" t="str">
        <f>IF(ISBLANK(INDEX('Policy Characteristics'!D:D,MATCH($C1557,'Policy Characteristics'!$C:$C,0))),"",INDEX('Policy Characteristics'!D:D,MATCH($C1557,'Policy Characteristics'!$C:$C,0)))</f>
        <v>Industry Energy Efficiency Standards</v>
      </c>
      <c r="K1557" s="354"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4" t="str">
        <f>IF(ISBLANK(INDEX('Policy Characteristics'!I:I,MATCH($C1557,'Policy Characteristics'!$C:$C,0))),"",INDEX('Policy Characteristics'!I:I,MATCH($C1557,'Policy Characteristics'!$C:$C,0)))</f>
        <v>% reduction in energy use</v>
      </c>
      <c r="P1557" s="3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4" t="str">
        <f>IF(ISBLANK(INDEX('Policy Characteristics'!K:K,MATCH($C1557,'Policy Characteristics'!$C:$C,0))),"",INDEX('Policy Characteristics'!K:K,MATCH($C1557,'Policy Characteristics'!$C:$C,0)))</f>
        <v>industry-ag-main.html#eff-stds</v>
      </c>
      <c r="R1557" s="354" t="str">
        <f>IF(ISBLANK(INDEX('Policy Characteristics'!L:L,MATCH($C1557,'Policy Characteristics'!$C:$C,0))),"",INDEX('Policy Characteristics'!L:L,MATCH($C1557,'Policy Characteristics'!$C:$C,0)))</f>
        <v>industry-energy-efficiency-standards.html</v>
      </c>
    </row>
    <row r="1558" spans="1:18" s="354" customFormat="1" ht="20" customHeight="1">
      <c r="A1558" s="354" t="str">
        <f>IF(ISBLANK(INDEX('Policy Characteristics'!A:A,MATCH($C1558,'Policy Characteristics'!$C:$C,0))),"",INDEX('Policy Characteristics'!A:A,MATCH($C1558,'Policy Characteristics'!$C:$C,0)))</f>
        <v>Industry</v>
      </c>
      <c r="B1558" s="366" t="str">
        <f>IF(ISBLANK(INDEX('Policy Characteristics'!B:B,MATCH($C1558,'Policy Characteristics'!$C:$C,0))),"",INDEX('Policy Characteristics'!B:B,MATCH($C1558,'Policy Characteristics'!$C:$C,0)))</f>
        <v>Industry Energy Efficiency Standards</v>
      </c>
      <c r="C1558" s="354" t="str">
        <f t="shared" si="53"/>
        <v>Percentage Improvement in Eqpt Efficiency Standards above BAU</v>
      </c>
      <c r="D1558" s="348" t="s">
        <v>826</v>
      </c>
      <c r="E1558" s="253" t="s">
        <v>869</v>
      </c>
      <c r="F1558" t="s">
        <v>827</v>
      </c>
      <c r="G1558" s="253" t="s">
        <v>870</v>
      </c>
      <c r="H1558" s="18">
        <v>1176</v>
      </c>
      <c r="I1558" s="367" t="s">
        <v>670</v>
      </c>
      <c r="J1558" s="368" t="str">
        <f>IF(ISBLANK(INDEX('Policy Characteristics'!D:D,MATCH($C1558,'Policy Characteristics'!$C:$C,0))),"",INDEX('Policy Characteristics'!D:D,MATCH($C1558,'Policy Characteristics'!$C:$C,0)))</f>
        <v>Industry Energy Efficiency Standards</v>
      </c>
      <c r="K1558" s="354"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4" t="str">
        <f>IF(ISBLANK(INDEX('Policy Characteristics'!I:I,MATCH($C1558,'Policy Characteristics'!$C:$C,0))),"",INDEX('Policy Characteristics'!I:I,MATCH($C1558,'Policy Characteristics'!$C:$C,0)))</f>
        <v>% reduction in energy use</v>
      </c>
      <c r="P1558" s="3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4" t="str">
        <f>IF(ISBLANK(INDEX('Policy Characteristics'!K:K,MATCH($C1558,'Policy Characteristics'!$C:$C,0))),"",INDEX('Policy Characteristics'!K:K,MATCH($C1558,'Policy Characteristics'!$C:$C,0)))</f>
        <v>industry-ag-main.html#eff-stds</v>
      </c>
      <c r="R1558" s="354" t="str">
        <f>IF(ISBLANK(INDEX('Policy Characteristics'!L:L,MATCH($C1558,'Policy Characteristics'!$C:$C,0))),"",INDEX('Policy Characteristics'!L:L,MATCH($C1558,'Policy Characteristics'!$C:$C,0)))</f>
        <v>industry-energy-efficiency-standards.html</v>
      </c>
    </row>
    <row r="1559" spans="1:18" s="354" customFormat="1" ht="20" customHeight="1">
      <c r="A1559" s="354" t="str">
        <f>IF(ISBLANK(INDEX('Policy Characteristics'!A:A,MATCH($C1559,'Policy Characteristics'!$C:$C,0))),"",INDEX('Policy Characteristics'!A:A,MATCH($C1559,'Policy Characteristics'!$C:$C,0)))</f>
        <v>Industry</v>
      </c>
      <c r="B1559" s="366" t="str">
        <f>IF(ISBLANK(INDEX('Policy Characteristics'!B:B,MATCH($C1559,'Policy Characteristics'!$C:$C,0))),"",INDEX('Policy Characteristics'!B:B,MATCH($C1559,'Policy Characteristics'!$C:$C,0)))</f>
        <v>Industry Energy Efficiency Standards</v>
      </c>
      <c r="C1559" s="354" t="str">
        <f t="shared" si="53"/>
        <v>Percentage Improvement in Eqpt Efficiency Standards above BAU</v>
      </c>
      <c r="D1559" s="348" t="s">
        <v>826</v>
      </c>
      <c r="E1559" s="253" t="s">
        <v>871</v>
      </c>
      <c r="F1559" t="s">
        <v>827</v>
      </c>
      <c r="G1559" s="253" t="s">
        <v>872</v>
      </c>
      <c r="H1559" s="18">
        <v>1177</v>
      </c>
      <c r="I1559" s="367" t="s">
        <v>680</v>
      </c>
      <c r="J1559" s="368" t="str">
        <f>IF(ISBLANK(INDEX('Policy Characteristics'!D:D,MATCH($C1559,'Policy Characteristics'!$C:$C,0))),"",INDEX('Policy Characteristics'!D:D,MATCH($C1559,'Policy Characteristics'!$C:$C,0)))</f>
        <v>Industry Energy Efficiency Standards</v>
      </c>
      <c r="K1559" s="354"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4" t="str">
        <f>IF(ISBLANK(INDEX('Policy Characteristics'!I:I,MATCH($C1559,'Policy Characteristics'!$C:$C,0))),"",INDEX('Policy Characteristics'!I:I,MATCH($C1559,'Policy Characteristics'!$C:$C,0)))</f>
        <v>% reduction in energy use</v>
      </c>
      <c r="P1559" s="3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4" t="str">
        <f>IF(ISBLANK(INDEX('Policy Characteristics'!K:K,MATCH($C1559,'Policy Characteristics'!$C:$C,0))),"",INDEX('Policy Characteristics'!K:K,MATCH($C1559,'Policy Characteristics'!$C:$C,0)))</f>
        <v>industry-ag-main.html#eff-stds</v>
      </c>
      <c r="R1559" s="354" t="str">
        <f>IF(ISBLANK(INDEX('Policy Characteristics'!L:L,MATCH($C1559,'Policy Characteristics'!$C:$C,0))),"",INDEX('Policy Characteristics'!L:L,MATCH($C1559,'Policy Characteristics'!$C:$C,0)))</f>
        <v>industry-energy-efficiency-standards.html</v>
      </c>
    </row>
    <row r="1560" spans="1:18" s="354" customFormat="1" ht="20" customHeight="1">
      <c r="A1560" s="354" t="str">
        <f>IF(ISBLANK(INDEX('Policy Characteristics'!A:A,MATCH($C1560,'Policy Characteristics'!$C:$C,0))),"",INDEX('Policy Characteristics'!A:A,MATCH($C1560,'Policy Characteristics'!$C:$C,0)))</f>
        <v>Industry</v>
      </c>
      <c r="B1560" s="366" t="str">
        <f>IF(ISBLANK(INDEX('Policy Characteristics'!B:B,MATCH($C1560,'Policy Characteristics'!$C:$C,0))),"",INDEX('Policy Characteristics'!B:B,MATCH($C1560,'Policy Characteristics'!$C:$C,0)))</f>
        <v>Industry Energy Efficiency Standards</v>
      </c>
      <c r="C1560" s="354" t="str">
        <f t="shared" si="53"/>
        <v>Percentage Improvement in Eqpt Efficiency Standards above BAU</v>
      </c>
      <c r="D1560" s="348" t="s">
        <v>828</v>
      </c>
      <c r="E1560" s="253" t="s">
        <v>853</v>
      </c>
      <c r="F1560" t="s">
        <v>829</v>
      </c>
      <c r="G1560" s="253" t="s">
        <v>854</v>
      </c>
      <c r="H1560" s="18">
        <v>1178</v>
      </c>
      <c r="I1560" s="369" t="s">
        <v>680</v>
      </c>
      <c r="J1560" s="368" t="str">
        <f>IF(ISBLANK(INDEX('Policy Characteristics'!D:D,MATCH($C1560,'Policy Characteristics'!$C:$C,0))),"",INDEX('Policy Characteristics'!D:D,MATCH($C1560,'Policy Characteristics'!$C:$C,0)))</f>
        <v>Industry Energy Efficiency Standards</v>
      </c>
      <c r="K1560" s="354"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4" t="str">
        <f>IF(ISBLANK(INDEX('Policy Characteristics'!I:I,MATCH($C1560,'Policy Characteristics'!$C:$C,0))),"",INDEX('Policy Characteristics'!I:I,MATCH($C1560,'Policy Characteristics'!$C:$C,0)))</f>
        <v>% reduction in energy use</v>
      </c>
      <c r="P1560" s="3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4" t="str">
        <f>IF(ISBLANK(INDEX('Policy Characteristics'!K:K,MATCH($C1560,'Policy Characteristics'!$C:$C,0))),"",INDEX('Policy Characteristics'!K:K,MATCH($C1560,'Policy Characteristics'!$C:$C,0)))</f>
        <v>industry-ag-main.html#eff-stds</v>
      </c>
      <c r="R1560" s="354" t="str">
        <f>IF(ISBLANK(INDEX('Policy Characteristics'!L:L,MATCH($C1560,'Policy Characteristics'!$C:$C,0))),"",INDEX('Policy Characteristics'!L:L,MATCH($C1560,'Policy Characteristics'!$C:$C,0)))</f>
        <v>industry-energy-efficiency-standards.html</v>
      </c>
    </row>
    <row r="1561" spans="1:18" s="354" customFormat="1" ht="20" customHeight="1">
      <c r="A1561" s="354" t="str">
        <f>IF(ISBLANK(INDEX('Policy Characteristics'!A:A,MATCH($C1561,'Policy Characteristics'!$C:$C,0))),"",INDEX('Policy Characteristics'!A:A,MATCH($C1561,'Policy Characteristics'!$C:$C,0)))</f>
        <v>Industry</v>
      </c>
      <c r="B1561" s="366" t="str">
        <f>IF(ISBLANK(INDEX('Policy Characteristics'!B:B,MATCH($C1561,'Policy Characteristics'!$C:$C,0))),"",INDEX('Policy Characteristics'!B:B,MATCH($C1561,'Policy Characteristics'!$C:$C,0)))</f>
        <v>Industry Energy Efficiency Standards</v>
      </c>
      <c r="C1561" s="354" t="str">
        <f t="shared" si="53"/>
        <v>Percentage Improvement in Eqpt Efficiency Standards above BAU</v>
      </c>
      <c r="D1561" s="348" t="s">
        <v>828</v>
      </c>
      <c r="E1561" s="253" t="s">
        <v>855</v>
      </c>
      <c r="F1561" t="s">
        <v>829</v>
      </c>
      <c r="G1561" s="253" t="s">
        <v>856</v>
      </c>
      <c r="H1561" s="18">
        <v>1179</v>
      </c>
      <c r="I1561" s="367" t="s">
        <v>680</v>
      </c>
      <c r="J1561" s="368" t="str">
        <f>IF(ISBLANK(INDEX('Policy Characteristics'!D:D,MATCH($C1561,'Policy Characteristics'!$C:$C,0))),"",INDEX('Policy Characteristics'!D:D,MATCH($C1561,'Policy Characteristics'!$C:$C,0)))</f>
        <v>Industry Energy Efficiency Standards</v>
      </c>
      <c r="K1561" s="354"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4" t="str">
        <f>IF(ISBLANK(INDEX('Policy Characteristics'!I:I,MATCH($C1561,'Policy Characteristics'!$C:$C,0))),"",INDEX('Policy Characteristics'!I:I,MATCH($C1561,'Policy Characteristics'!$C:$C,0)))</f>
        <v>% reduction in energy use</v>
      </c>
      <c r="P1561" s="3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4" t="str">
        <f>IF(ISBLANK(INDEX('Policy Characteristics'!K:K,MATCH($C1561,'Policy Characteristics'!$C:$C,0))),"",INDEX('Policy Characteristics'!K:K,MATCH($C1561,'Policy Characteristics'!$C:$C,0)))</f>
        <v>industry-ag-main.html#eff-stds</v>
      </c>
      <c r="R1561" s="354" t="str">
        <f>IF(ISBLANK(INDEX('Policy Characteristics'!L:L,MATCH($C1561,'Policy Characteristics'!$C:$C,0))),"",INDEX('Policy Characteristics'!L:L,MATCH($C1561,'Policy Characteristics'!$C:$C,0)))</f>
        <v>industry-energy-efficiency-standards.html</v>
      </c>
    </row>
    <row r="1562" spans="1:18" s="354" customFormat="1" ht="20" customHeight="1">
      <c r="A1562" s="354" t="str">
        <f>IF(ISBLANK(INDEX('Policy Characteristics'!A:A,MATCH($C1562,'Policy Characteristics'!$C:$C,0))),"",INDEX('Policy Characteristics'!A:A,MATCH($C1562,'Policy Characteristics'!$C:$C,0)))</f>
        <v>Industry</v>
      </c>
      <c r="B1562" s="366" t="str">
        <f>IF(ISBLANK(INDEX('Policy Characteristics'!B:B,MATCH($C1562,'Policy Characteristics'!$C:$C,0))),"",INDEX('Policy Characteristics'!B:B,MATCH($C1562,'Policy Characteristics'!$C:$C,0)))</f>
        <v>Industry Energy Efficiency Standards</v>
      </c>
      <c r="C1562" s="354" t="str">
        <f t="shared" si="53"/>
        <v>Percentage Improvement in Eqpt Efficiency Standards above BAU</v>
      </c>
      <c r="D1562" s="348" t="s">
        <v>828</v>
      </c>
      <c r="E1562" s="253" t="s">
        <v>857</v>
      </c>
      <c r="F1562" t="s">
        <v>829</v>
      </c>
      <c r="G1562" s="253" t="s">
        <v>858</v>
      </c>
      <c r="H1562" s="18">
        <v>1180</v>
      </c>
      <c r="I1562" s="367" t="s">
        <v>670</v>
      </c>
      <c r="J1562" s="368" t="str">
        <f>IF(ISBLANK(INDEX('Policy Characteristics'!D:D,MATCH($C1562,'Policy Characteristics'!$C:$C,0))),"",INDEX('Policy Characteristics'!D:D,MATCH($C1562,'Policy Characteristics'!$C:$C,0)))</f>
        <v>Industry Energy Efficiency Standards</v>
      </c>
      <c r="K1562" s="354"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4" t="str">
        <f>IF(ISBLANK(INDEX('Policy Characteristics'!I:I,MATCH($C1562,'Policy Characteristics'!$C:$C,0))),"",INDEX('Policy Characteristics'!I:I,MATCH($C1562,'Policy Characteristics'!$C:$C,0)))</f>
        <v>% reduction in energy use</v>
      </c>
      <c r="P1562" s="3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4" t="str">
        <f>IF(ISBLANK(INDEX('Policy Characteristics'!K:K,MATCH($C1562,'Policy Characteristics'!$C:$C,0))),"",INDEX('Policy Characteristics'!K:K,MATCH($C1562,'Policy Characteristics'!$C:$C,0)))</f>
        <v>industry-ag-main.html#eff-stds</v>
      </c>
      <c r="R1562" s="354" t="str">
        <f>IF(ISBLANK(INDEX('Policy Characteristics'!L:L,MATCH($C1562,'Policy Characteristics'!$C:$C,0))),"",INDEX('Policy Characteristics'!L:L,MATCH($C1562,'Policy Characteristics'!$C:$C,0)))</f>
        <v>industry-energy-efficiency-standards.html</v>
      </c>
    </row>
    <row r="1563" spans="1:18" s="354" customFormat="1" ht="20" customHeight="1">
      <c r="A1563" s="354" t="str">
        <f>IF(ISBLANK(INDEX('Policy Characteristics'!A:A,MATCH($C1563,'Policy Characteristics'!$C:$C,0))),"",INDEX('Policy Characteristics'!A:A,MATCH($C1563,'Policy Characteristics'!$C:$C,0)))</f>
        <v>Industry</v>
      </c>
      <c r="B1563" s="366" t="str">
        <f>IF(ISBLANK(INDEX('Policy Characteristics'!B:B,MATCH($C1563,'Policy Characteristics'!$C:$C,0))),"",INDEX('Policy Characteristics'!B:B,MATCH($C1563,'Policy Characteristics'!$C:$C,0)))</f>
        <v>Industry Energy Efficiency Standards</v>
      </c>
      <c r="C1563" s="354" t="str">
        <f t="shared" si="53"/>
        <v>Percentage Improvement in Eqpt Efficiency Standards above BAU</v>
      </c>
      <c r="D1563" s="348" t="s">
        <v>828</v>
      </c>
      <c r="E1563" s="253" t="s">
        <v>859</v>
      </c>
      <c r="F1563" t="s">
        <v>829</v>
      </c>
      <c r="G1563" s="253" t="s">
        <v>860</v>
      </c>
      <c r="H1563" s="18">
        <v>1181</v>
      </c>
      <c r="I1563" s="367" t="s">
        <v>680</v>
      </c>
      <c r="J1563" s="368" t="str">
        <f>IF(ISBLANK(INDEX('Policy Characteristics'!D:D,MATCH($C1563,'Policy Characteristics'!$C:$C,0))),"",INDEX('Policy Characteristics'!D:D,MATCH($C1563,'Policy Characteristics'!$C:$C,0)))</f>
        <v>Industry Energy Efficiency Standards</v>
      </c>
      <c r="K1563" s="354"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4" t="str">
        <f>IF(ISBLANK(INDEX('Policy Characteristics'!I:I,MATCH($C1563,'Policy Characteristics'!$C:$C,0))),"",INDEX('Policy Characteristics'!I:I,MATCH($C1563,'Policy Characteristics'!$C:$C,0)))</f>
        <v>% reduction in energy use</v>
      </c>
      <c r="P1563" s="3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4" t="str">
        <f>IF(ISBLANK(INDEX('Policy Characteristics'!K:K,MATCH($C1563,'Policy Characteristics'!$C:$C,0))),"",INDEX('Policy Characteristics'!K:K,MATCH($C1563,'Policy Characteristics'!$C:$C,0)))</f>
        <v>industry-ag-main.html#eff-stds</v>
      </c>
      <c r="R1563" s="354" t="str">
        <f>IF(ISBLANK(INDEX('Policy Characteristics'!L:L,MATCH($C1563,'Policy Characteristics'!$C:$C,0))),"",INDEX('Policy Characteristics'!L:L,MATCH($C1563,'Policy Characteristics'!$C:$C,0)))</f>
        <v>industry-energy-efficiency-standards.html</v>
      </c>
    </row>
    <row r="1564" spans="1:18" s="354" customFormat="1" ht="20" customHeight="1">
      <c r="A1564" s="354" t="str">
        <f>IF(ISBLANK(INDEX('Policy Characteristics'!A:A,MATCH($C1564,'Policy Characteristics'!$C:$C,0))),"",INDEX('Policy Characteristics'!A:A,MATCH($C1564,'Policy Characteristics'!$C:$C,0)))</f>
        <v>Industry</v>
      </c>
      <c r="B1564" s="366" t="str">
        <f>IF(ISBLANK(INDEX('Policy Characteristics'!B:B,MATCH($C1564,'Policy Characteristics'!$C:$C,0))),"",INDEX('Policy Characteristics'!B:B,MATCH($C1564,'Policy Characteristics'!$C:$C,0)))</f>
        <v>Industry Energy Efficiency Standards</v>
      </c>
      <c r="C1564" s="354" t="str">
        <f t="shared" si="53"/>
        <v>Percentage Improvement in Eqpt Efficiency Standards above BAU</v>
      </c>
      <c r="D1564" s="348" t="s">
        <v>828</v>
      </c>
      <c r="E1564" s="253" t="s">
        <v>861</v>
      </c>
      <c r="F1564" t="s">
        <v>829</v>
      </c>
      <c r="G1564" s="253" t="s">
        <v>862</v>
      </c>
      <c r="H1564" s="18">
        <v>1182</v>
      </c>
      <c r="I1564" s="367" t="s">
        <v>680</v>
      </c>
      <c r="J1564" s="368" t="str">
        <f>IF(ISBLANK(INDEX('Policy Characteristics'!D:D,MATCH($C1564,'Policy Characteristics'!$C:$C,0))),"",INDEX('Policy Characteristics'!D:D,MATCH($C1564,'Policy Characteristics'!$C:$C,0)))</f>
        <v>Industry Energy Efficiency Standards</v>
      </c>
      <c r="K1564" s="354"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4" t="str">
        <f>IF(ISBLANK(INDEX('Policy Characteristics'!I:I,MATCH($C1564,'Policy Characteristics'!$C:$C,0))),"",INDEX('Policy Characteristics'!I:I,MATCH($C1564,'Policy Characteristics'!$C:$C,0)))</f>
        <v>% reduction in energy use</v>
      </c>
      <c r="P1564" s="3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4" t="str">
        <f>IF(ISBLANK(INDEX('Policy Characteristics'!K:K,MATCH($C1564,'Policy Characteristics'!$C:$C,0))),"",INDEX('Policy Characteristics'!K:K,MATCH($C1564,'Policy Characteristics'!$C:$C,0)))</f>
        <v>industry-ag-main.html#eff-stds</v>
      </c>
      <c r="R1564" s="354" t="str">
        <f>IF(ISBLANK(INDEX('Policy Characteristics'!L:L,MATCH($C1564,'Policy Characteristics'!$C:$C,0))),"",INDEX('Policy Characteristics'!L:L,MATCH($C1564,'Policy Characteristics'!$C:$C,0)))</f>
        <v>industry-energy-efficiency-standards.html</v>
      </c>
    </row>
    <row r="1565" spans="1:18" s="354" customFormat="1" ht="20" customHeight="1">
      <c r="A1565" s="354" t="str">
        <f>IF(ISBLANK(INDEX('Policy Characteristics'!A:A,MATCH($C1565,'Policy Characteristics'!$C:$C,0))),"",INDEX('Policy Characteristics'!A:A,MATCH($C1565,'Policy Characteristics'!$C:$C,0)))</f>
        <v>Industry</v>
      </c>
      <c r="B1565" s="366" t="str">
        <f>IF(ISBLANK(INDEX('Policy Characteristics'!B:B,MATCH($C1565,'Policy Characteristics'!$C:$C,0))),"",INDEX('Policy Characteristics'!B:B,MATCH($C1565,'Policy Characteristics'!$C:$C,0)))</f>
        <v>Industry Energy Efficiency Standards</v>
      </c>
      <c r="C1565" s="354" t="str">
        <f t="shared" si="53"/>
        <v>Percentage Improvement in Eqpt Efficiency Standards above BAU</v>
      </c>
      <c r="D1565" s="348" t="s">
        <v>828</v>
      </c>
      <c r="E1565" s="253" t="s">
        <v>863</v>
      </c>
      <c r="F1565" t="s">
        <v>829</v>
      </c>
      <c r="G1565" s="253" t="s">
        <v>864</v>
      </c>
      <c r="H1565" s="18">
        <v>1183</v>
      </c>
      <c r="I1565" s="367" t="s">
        <v>680</v>
      </c>
      <c r="J1565" s="368" t="str">
        <f>IF(ISBLANK(INDEX('Policy Characteristics'!D:D,MATCH($C1565,'Policy Characteristics'!$C:$C,0))),"",INDEX('Policy Characteristics'!D:D,MATCH($C1565,'Policy Characteristics'!$C:$C,0)))</f>
        <v>Industry Energy Efficiency Standards</v>
      </c>
      <c r="K1565" s="354" t="str">
        <f>IF(ISBLANK(INDEX('Policy Characteristics'!E:E,MATCH($C1565,'Policy Characteristics'!$C:$C,0))),"",INDEX('Policy Characteristics'!E:E,MATCH($C1565,'Policy Characteristics'!$C:$C,0)))</f>
        <v>indst efficiency standards</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0.25</v>
      </c>
      <c r="N1565" s="222">
        <f>IF(ISBLANK(INDEX('Policy Characteristics'!H:H,MATCH($C1565,'Policy Characteristics'!$C:$C,0))),"",INDEX('Policy Characteristics'!H:H,MATCH($C1565,'Policy Characteristics'!$C:$C,0)))</f>
        <v>0.01</v>
      </c>
      <c r="O1565" s="354" t="str">
        <f>IF(ISBLANK(INDEX('Policy Characteristics'!I:I,MATCH($C1565,'Policy Characteristics'!$C:$C,0))),"",INDEX('Policy Characteristics'!I:I,MATCH($C1565,'Policy Characteristics'!$C:$C,0)))</f>
        <v>% reduction in energy use</v>
      </c>
      <c r="P1565" s="354"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5" s="354" t="str">
        <f>IF(ISBLANK(INDEX('Policy Characteristics'!K:K,MATCH($C1565,'Policy Characteristics'!$C:$C,0))),"",INDEX('Policy Characteristics'!K:K,MATCH($C1565,'Policy Characteristics'!$C:$C,0)))</f>
        <v>industry-ag-main.html#eff-stds</v>
      </c>
      <c r="R1565" s="354" t="str">
        <f>IF(ISBLANK(INDEX('Policy Characteristics'!L:L,MATCH($C1565,'Policy Characteristics'!$C:$C,0))),"",INDEX('Policy Characteristics'!L:L,MATCH($C1565,'Policy Characteristics'!$C:$C,0)))</f>
        <v>industry-energy-efficiency-standards.html</v>
      </c>
    </row>
    <row r="1566" spans="1:18" s="354" customFormat="1" ht="20" customHeight="1">
      <c r="A1566" s="354" t="str">
        <f>IF(ISBLANK(INDEX('Policy Characteristics'!A:A,MATCH($C1566,'Policy Characteristics'!$C:$C,0))),"",INDEX('Policy Characteristics'!A:A,MATCH($C1566,'Policy Characteristics'!$C:$C,0)))</f>
        <v>Industry</v>
      </c>
      <c r="B1566" s="366" t="str">
        <f>IF(ISBLANK(INDEX('Policy Characteristics'!B:B,MATCH($C1566,'Policy Characteristics'!$C:$C,0))),"",INDEX('Policy Characteristics'!B:B,MATCH($C1566,'Policy Characteristics'!$C:$C,0)))</f>
        <v>Industry Energy Efficiency Standards</v>
      </c>
      <c r="C1566" s="354" t="str">
        <f t="shared" si="53"/>
        <v>Percentage Improvement in Eqpt Efficiency Standards above BAU</v>
      </c>
      <c r="D1566" s="348" t="s">
        <v>828</v>
      </c>
      <c r="E1566" s="253" t="s">
        <v>865</v>
      </c>
      <c r="F1566" t="s">
        <v>829</v>
      </c>
      <c r="G1566" s="253" t="s">
        <v>866</v>
      </c>
      <c r="H1566" s="18">
        <v>1184</v>
      </c>
      <c r="I1566" s="367" t="s">
        <v>680</v>
      </c>
      <c r="J1566" s="368" t="str">
        <f>IF(ISBLANK(INDEX('Policy Characteristics'!D:D,MATCH($C1566,'Policy Characteristics'!$C:$C,0))),"",INDEX('Policy Characteristics'!D:D,MATCH($C1566,'Policy Characteristics'!$C:$C,0)))</f>
        <v>Industry Energy Efficiency Standards</v>
      </c>
      <c r="K1566" s="354" t="str">
        <f>IF(ISBLANK(INDEX('Policy Characteristics'!E:E,MATCH($C1566,'Policy Characteristics'!$C:$C,0))),"",INDEX('Policy Characteristics'!E:E,MATCH($C1566,'Policy Characteristics'!$C:$C,0)))</f>
        <v>indst efficiency standards</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0.25</v>
      </c>
      <c r="N1566" s="222">
        <f>IF(ISBLANK(INDEX('Policy Characteristics'!H:H,MATCH($C1566,'Policy Characteristics'!$C:$C,0))),"",INDEX('Policy Characteristics'!H:H,MATCH($C1566,'Policy Characteristics'!$C:$C,0)))</f>
        <v>0.01</v>
      </c>
      <c r="O1566" s="354" t="str">
        <f>IF(ISBLANK(INDEX('Policy Characteristics'!I:I,MATCH($C1566,'Policy Characteristics'!$C:$C,0))),"",INDEX('Policy Characteristics'!I:I,MATCH($C1566,'Policy Characteristics'!$C:$C,0)))</f>
        <v>% reduction in energy use</v>
      </c>
      <c r="P1566" s="354"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6" s="354" t="str">
        <f>IF(ISBLANK(INDEX('Policy Characteristics'!K:K,MATCH($C1566,'Policy Characteristics'!$C:$C,0))),"",INDEX('Policy Characteristics'!K:K,MATCH($C1566,'Policy Characteristics'!$C:$C,0)))</f>
        <v>industry-ag-main.html#eff-stds</v>
      </c>
      <c r="R1566" s="354" t="str">
        <f>IF(ISBLANK(INDEX('Policy Characteristics'!L:L,MATCH($C1566,'Policy Characteristics'!$C:$C,0))),"",INDEX('Policy Characteristics'!L:L,MATCH($C1566,'Policy Characteristics'!$C:$C,0)))</f>
        <v>industry-energy-efficiency-standards.html</v>
      </c>
    </row>
    <row r="1567" spans="1:18" s="354" customFormat="1" ht="20" customHeight="1">
      <c r="A1567" s="354" t="str">
        <f>IF(ISBLANK(INDEX('Policy Characteristics'!A:A,MATCH($C1567,'Policy Characteristics'!$C:$C,0))),"",INDEX('Policy Characteristics'!A:A,MATCH($C1567,'Policy Characteristics'!$C:$C,0)))</f>
        <v>Industry</v>
      </c>
      <c r="B1567" s="366" t="str">
        <f>IF(ISBLANK(INDEX('Policy Characteristics'!B:B,MATCH($C1567,'Policy Characteristics'!$C:$C,0))),"",INDEX('Policy Characteristics'!B:B,MATCH($C1567,'Policy Characteristics'!$C:$C,0)))</f>
        <v>Industry Energy Efficiency Standards</v>
      </c>
      <c r="C1567" s="354" t="str">
        <f t="shared" si="53"/>
        <v>Percentage Improvement in Eqpt Efficiency Standards above BAU</v>
      </c>
      <c r="D1567" s="348" t="s">
        <v>828</v>
      </c>
      <c r="E1567" s="253" t="s">
        <v>867</v>
      </c>
      <c r="F1567" t="s">
        <v>829</v>
      </c>
      <c r="G1567" s="253" t="s">
        <v>868</v>
      </c>
      <c r="H1567" s="18">
        <v>1185</v>
      </c>
      <c r="I1567" s="367" t="s">
        <v>680</v>
      </c>
      <c r="J1567" s="368" t="str">
        <f>IF(ISBLANK(INDEX('Policy Characteristics'!D:D,MATCH($C1567,'Policy Characteristics'!$C:$C,0))),"",INDEX('Policy Characteristics'!D:D,MATCH($C1567,'Policy Characteristics'!$C:$C,0)))</f>
        <v>Industry Energy Efficiency Standards</v>
      </c>
      <c r="K1567" s="354" t="str">
        <f>IF(ISBLANK(INDEX('Policy Characteristics'!E:E,MATCH($C1567,'Policy Characteristics'!$C:$C,0))),"",INDEX('Policy Characteristics'!E:E,MATCH($C1567,'Policy Characteristics'!$C:$C,0)))</f>
        <v>indst efficiency standards</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0.25</v>
      </c>
      <c r="N1567" s="222">
        <f>IF(ISBLANK(INDEX('Policy Characteristics'!H:H,MATCH($C1567,'Policy Characteristics'!$C:$C,0))),"",INDEX('Policy Characteristics'!H:H,MATCH($C1567,'Policy Characteristics'!$C:$C,0)))</f>
        <v>0.01</v>
      </c>
      <c r="O1567" s="354" t="str">
        <f>IF(ISBLANK(INDEX('Policy Characteristics'!I:I,MATCH($C1567,'Policy Characteristics'!$C:$C,0))),"",INDEX('Policy Characteristics'!I:I,MATCH($C1567,'Policy Characteristics'!$C:$C,0)))</f>
        <v>% reduction in energy use</v>
      </c>
      <c r="P1567" s="354"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7" s="354" t="str">
        <f>IF(ISBLANK(INDEX('Policy Characteristics'!K:K,MATCH($C1567,'Policy Characteristics'!$C:$C,0))),"",INDEX('Policy Characteristics'!K:K,MATCH($C1567,'Policy Characteristics'!$C:$C,0)))</f>
        <v>industry-ag-main.html#eff-stds</v>
      </c>
      <c r="R1567" s="354" t="str">
        <f>IF(ISBLANK(INDEX('Policy Characteristics'!L:L,MATCH($C1567,'Policy Characteristics'!$C:$C,0))),"",INDEX('Policy Characteristics'!L:L,MATCH($C1567,'Policy Characteristics'!$C:$C,0)))</f>
        <v>industry-energy-efficiency-standards.html</v>
      </c>
    </row>
    <row r="1568" spans="1:18" s="354" customFormat="1" ht="20" customHeight="1">
      <c r="A1568" s="354" t="str">
        <f>IF(ISBLANK(INDEX('Policy Characteristics'!A:A,MATCH($C1568,'Policy Characteristics'!$C:$C,0))),"",INDEX('Policy Characteristics'!A:A,MATCH($C1568,'Policy Characteristics'!$C:$C,0)))</f>
        <v>Industry</v>
      </c>
      <c r="B1568" s="366" t="str">
        <f>IF(ISBLANK(INDEX('Policy Characteristics'!B:B,MATCH($C1568,'Policy Characteristics'!$C:$C,0))),"",INDEX('Policy Characteristics'!B:B,MATCH($C1568,'Policy Characteristics'!$C:$C,0)))</f>
        <v>Industry Energy Efficiency Standards</v>
      </c>
      <c r="C1568" s="354" t="str">
        <f t="shared" si="53"/>
        <v>Percentage Improvement in Eqpt Efficiency Standards above BAU</v>
      </c>
      <c r="D1568" s="348" t="s">
        <v>828</v>
      </c>
      <c r="E1568" s="253" t="s">
        <v>869</v>
      </c>
      <c r="F1568" t="s">
        <v>829</v>
      </c>
      <c r="G1568" s="253" t="s">
        <v>870</v>
      </c>
      <c r="H1568" s="18">
        <v>1186</v>
      </c>
      <c r="I1568" s="367" t="s">
        <v>680</v>
      </c>
      <c r="J1568" s="368" t="str">
        <f>IF(ISBLANK(INDEX('Policy Characteristics'!D:D,MATCH($C1568,'Policy Characteristics'!$C:$C,0))),"",INDEX('Policy Characteristics'!D:D,MATCH($C1568,'Policy Characteristics'!$C:$C,0)))</f>
        <v>Industry Energy Efficiency Standards</v>
      </c>
      <c r="K1568" s="354" t="str">
        <f>IF(ISBLANK(INDEX('Policy Characteristics'!E:E,MATCH($C1568,'Policy Characteristics'!$C:$C,0))),"",INDEX('Policy Characteristics'!E:E,MATCH($C1568,'Policy Characteristics'!$C:$C,0)))</f>
        <v>indst efficiency standards</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0.25</v>
      </c>
      <c r="N1568" s="222">
        <f>IF(ISBLANK(INDEX('Policy Characteristics'!H:H,MATCH($C1568,'Policy Characteristics'!$C:$C,0))),"",INDEX('Policy Characteristics'!H:H,MATCH($C1568,'Policy Characteristics'!$C:$C,0)))</f>
        <v>0.01</v>
      </c>
      <c r="O1568" s="354" t="str">
        <f>IF(ISBLANK(INDEX('Policy Characteristics'!I:I,MATCH($C1568,'Policy Characteristics'!$C:$C,0))),"",INDEX('Policy Characteristics'!I:I,MATCH($C1568,'Policy Characteristics'!$C:$C,0)))</f>
        <v>% reduction in energy use</v>
      </c>
      <c r="P1568" s="354"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8" s="354" t="str">
        <f>IF(ISBLANK(INDEX('Policy Characteristics'!K:K,MATCH($C1568,'Policy Characteristics'!$C:$C,0))),"",INDEX('Policy Characteristics'!K:K,MATCH($C1568,'Policy Characteristics'!$C:$C,0)))</f>
        <v>industry-ag-main.html#eff-stds</v>
      </c>
      <c r="R1568" s="354" t="str">
        <f>IF(ISBLANK(INDEX('Policy Characteristics'!L:L,MATCH($C1568,'Policy Characteristics'!$C:$C,0))),"",INDEX('Policy Characteristics'!L:L,MATCH($C1568,'Policy Characteristics'!$C:$C,0)))</f>
        <v>industry-energy-efficiency-standards.html</v>
      </c>
    </row>
    <row r="1569" spans="1:18" s="354" customFormat="1" ht="20" customHeight="1">
      <c r="A1569" s="354" t="str">
        <f>IF(ISBLANK(INDEX('Policy Characteristics'!A:A,MATCH($C1569,'Policy Characteristics'!$C:$C,0))),"",INDEX('Policy Characteristics'!A:A,MATCH($C1569,'Policy Characteristics'!$C:$C,0)))</f>
        <v>Industry</v>
      </c>
      <c r="B1569" s="366" t="str">
        <f>IF(ISBLANK(INDEX('Policy Characteristics'!B:B,MATCH($C1569,'Policy Characteristics'!$C:$C,0))),"",INDEX('Policy Characteristics'!B:B,MATCH($C1569,'Policy Characteristics'!$C:$C,0)))</f>
        <v>Industry Energy Efficiency Standards</v>
      </c>
      <c r="C1569" s="354" t="str">
        <f t="shared" si="53"/>
        <v>Percentage Improvement in Eqpt Efficiency Standards above BAU</v>
      </c>
      <c r="D1569" s="348" t="s">
        <v>828</v>
      </c>
      <c r="E1569" s="253" t="s">
        <v>871</v>
      </c>
      <c r="F1569" t="s">
        <v>829</v>
      </c>
      <c r="G1569" s="253" t="s">
        <v>872</v>
      </c>
      <c r="H1569" s="18">
        <v>1187</v>
      </c>
      <c r="I1569" s="367" t="s">
        <v>680</v>
      </c>
      <c r="J1569" s="368" t="str">
        <f>IF(ISBLANK(INDEX('Policy Characteristics'!D:D,MATCH($C1569,'Policy Characteristics'!$C:$C,0))),"",INDEX('Policy Characteristics'!D:D,MATCH($C1569,'Policy Characteristics'!$C:$C,0)))</f>
        <v>Industry Energy Efficiency Standards</v>
      </c>
      <c r="K1569" s="354" t="str">
        <f>IF(ISBLANK(INDEX('Policy Characteristics'!E:E,MATCH($C1569,'Policy Characteristics'!$C:$C,0))),"",INDEX('Policy Characteristics'!E:E,MATCH($C1569,'Policy Characteristics'!$C:$C,0)))</f>
        <v>indst efficiency standards</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0.25</v>
      </c>
      <c r="N1569" s="222">
        <f>IF(ISBLANK(INDEX('Policy Characteristics'!H:H,MATCH($C1569,'Policy Characteristics'!$C:$C,0))),"",INDEX('Policy Characteristics'!H:H,MATCH($C1569,'Policy Characteristics'!$C:$C,0)))</f>
        <v>0.01</v>
      </c>
      <c r="O1569" s="354" t="str">
        <f>IF(ISBLANK(INDEX('Policy Characteristics'!I:I,MATCH($C1569,'Policy Characteristics'!$C:$C,0))),"",INDEX('Policy Characteristics'!I:I,MATCH($C1569,'Policy Characteristics'!$C:$C,0)))</f>
        <v>% reduction in energy use</v>
      </c>
      <c r="P1569" s="354"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9" s="354" t="str">
        <f>IF(ISBLANK(INDEX('Policy Characteristics'!K:K,MATCH($C1569,'Policy Characteristics'!$C:$C,0))),"",INDEX('Policy Characteristics'!K:K,MATCH($C1569,'Policy Characteristics'!$C:$C,0)))</f>
        <v>industry-ag-main.html#eff-stds</v>
      </c>
      <c r="R1569" s="354" t="str">
        <f>IF(ISBLANK(INDEX('Policy Characteristics'!L:L,MATCH($C1569,'Policy Characteristics'!$C:$C,0))),"",INDEX('Policy Characteristics'!L:L,MATCH($C1569,'Policy Characteristics'!$C:$C,0)))</f>
        <v>industry-energy-efficiency-standards.html</v>
      </c>
    </row>
    <row r="1570" spans="1:18" s="354" customFormat="1" ht="20" customHeight="1">
      <c r="A1570" s="354" t="str">
        <f>IF(ISBLANK(INDEX('Policy Characteristics'!A:A,MATCH($C1570,'Policy Characteristics'!$C:$C,0))),"",INDEX('Policy Characteristics'!A:A,MATCH($C1570,'Policy Characteristics'!$C:$C,0)))</f>
        <v>Industry</v>
      </c>
      <c r="B1570" s="366" t="str">
        <f>IF(ISBLANK(INDEX('Policy Characteristics'!B:B,MATCH($C1570,'Policy Characteristics'!$C:$C,0))),"",INDEX('Policy Characteristics'!B:B,MATCH($C1570,'Policy Characteristics'!$C:$C,0)))</f>
        <v>Industry Energy Efficiency Standards</v>
      </c>
      <c r="C1570" s="354" t="str">
        <f t="shared" si="53"/>
        <v>Percentage Improvement in Eqpt Efficiency Standards above BAU</v>
      </c>
      <c r="D1570" s="348" t="s">
        <v>830</v>
      </c>
      <c r="E1570" s="253" t="s">
        <v>853</v>
      </c>
      <c r="F1570" t="s">
        <v>831</v>
      </c>
      <c r="G1570" s="253" t="s">
        <v>854</v>
      </c>
      <c r="H1570" s="18">
        <v>1188</v>
      </c>
      <c r="I1570" s="367" t="s">
        <v>670</v>
      </c>
      <c r="J1570" s="368" t="str">
        <f>IF(ISBLANK(INDEX('Policy Characteristics'!D:D,MATCH($C1570,'Policy Characteristics'!$C:$C,0))),"",INDEX('Policy Characteristics'!D:D,MATCH($C1570,'Policy Characteristics'!$C:$C,0)))</f>
        <v>Industry Energy Efficiency Standards</v>
      </c>
      <c r="K1570" s="354" t="str">
        <f>IF(ISBLANK(INDEX('Policy Characteristics'!E:E,MATCH($C1570,'Policy Characteristics'!$C:$C,0))),"",INDEX('Policy Characteristics'!E:E,MATCH($C1570,'Policy Characteristics'!$C:$C,0)))</f>
        <v>indst efficiency standards</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0.25</v>
      </c>
      <c r="N1570" s="222">
        <f>IF(ISBLANK(INDEX('Policy Characteristics'!H:H,MATCH($C1570,'Policy Characteristics'!$C:$C,0))),"",INDEX('Policy Characteristics'!H:H,MATCH($C1570,'Policy Characteristics'!$C:$C,0)))</f>
        <v>0.01</v>
      </c>
      <c r="O1570" s="354" t="str">
        <f>IF(ISBLANK(INDEX('Policy Characteristics'!I:I,MATCH($C1570,'Policy Characteristics'!$C:$C,0))),"",INDEX('Policy Characteristics'!I:I,MATCH($C1570,'Policy Characteristics'!$C:$C,0)))</f>
        <v>% reduction in energy use</v>
      </c>
      <c r="P1570" s="354"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0" s="354" t="str">
        <f>IF(ISBLANK(INDEX('Policy Characteristics'!K:K,MATCH($C1570,'Policy Characteristics'!$C:$C,0))),"",INDEX('Policy Characteristics'!K:K,MATCH($C1570,'Policy Characteristics'!$C:$C,0)))</f>
        <v>industry-ag-main.html#eff-stds</v>
      </c>
      <c r="R1570" s="354" t="str">
        <f>IF(ISBLANK(INDEX('Policy Characteristics'!L:L,MATCH($C1570,'Policy Characteristics'!$C:$C,0))),"",INDEX('Policy Characteristics'!L:L,MATCH($C1570,'Policy Characteristics'!$C:$C,0)))</f>
        <v>industry-energy-efficiency-standards.html</v>
      </c>
    </row>
    <row r="1571" spans="1:18" s="354" customFormat="1" ht="20" customHeight="1">
      <c r="A1571" s="354" t="str">
        <f>IF(ISBLANK(INDEX('Policy Characteristics'!A:A,MATCH($C1571,'Policy Characteristics'!$C:$C,0))),"",INDEX('Policy Characteristics'!A:A,MATCH($C1571,'Policy Characteristics'!$C:$C,0)))</f>
        <v>Industry</v>
      </c>
      <c r="B1571" s="366" t="str">
        <f>IF(ISBLANK(INDEX('Policy Characteristics'!B:B,MATCH($C1571,'Policy Characteristics'!$C:$C,0))),"",INDEX('Policy Characteristics'!B:B,MATCH($C1571,'Policy Characteristics'!$C:$C,0)))</f>
        <v>Industry Energy Efficiency Standards</v>
      </c>
      <c r="C1571" s="354" t="str">
        <f t="shared" si="53"/>
        <v>Percentage Improvement in Eqpt Efficiency Standards above BAU</v>
      </c>
      <c r="D1571" s="348" t="s">
        <v>830</v>
      </c>
      <c r="E1571" s="253" t="s">
        <v>855</v>
      </c>
      <c r="F1571" t="s">
        <v>831</v>
      </c>
      <c r="G1571" s="253" t="s">
        <v>856</v>
      </c>
      <c r="H1571" s="18">
        <v>1189</v>
      </c>
      <c r="I1571" s="367" t="s">
        <v>680</v>
      </c>
      <c r="J1571" s="368" t="str">
        <f>IF(ISBLANK(INDEX('Policy Characteristics'!D:D,MATCH($C1571,'Policy Characteristics'!$C:$C,0))),"",INDEX('Policy Characteristics'!D:D,MATCH($C1571,'Policy Characteristics'!$C:$C,0)))</f>
        <v>Industry Energy Efficiency Standards</v>
      </c>
      <c r="K1571" s="354" t="str">
        <f>IF(ISBLANK(INDEX('Policy Characteristics'!E:E,MATCH($C1571,'Policy Characteristics'!$C:$C,0))),"",INDEX('Policy Characteristics'!E:E,MATCH($C1571,'Policy Characteristics'!$C:$C,0)))</f>
        <v>indst efficiency standards</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0.25</v>
      </c>
      <c r="N1571" s="222">
        <f>IF(ISBLANK(INDEX('Policy Characteristics'!H:H,MATCH($C1571,'Policy Characteristics'!$C:$C,0))),"",INDEX('Policy Characteristics'!H:H,MATCH($C1571,'Policy Characteristics'!$C:$C,0)))</f>
        <v>0.01</v>
      </c>
      <c r="O1571" s="354" t="str">
        <f>IF(ISBLANK(INDEX('Policy Characteristics'!I:I,MATCH($C1571,'Policy Characteristics'!$C:$C,0))),"",INDEX('Policy Characteristics'!I:I,MATCH($C1571,'Policy Characteristics'!$C:$C,0)))</f>
        <v>% reduction in energy use</v>
      </c>
      <c r="P1571" s="354"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1" s="354" t="str">
        <f>IF(ISBLANK(INDEX('Policy Characteristics'!K:K,MATCH($C1571,'Policy Characteristics'!$C:$C,0))),"",INDEX('Policy Characteristics'!K:K,MATCH($C1571,'Policy Characteristics'!$C:$C,0)))</f>
        <v>industry-ag-main.html#eff-stds</v>
      </c>
      <c r="R1571" s="354" t="str">
        <f>IF(ISBLANK(INDEX('Policy Characteristics'!L:L,MATCH($C1571,'Policy Characteristics'!$C:$C,0))),"",INDEX('Policy Characteristics'!L:L,MATCH($C1571,'Policy Characteristics'!$C:$C,0)))</f>
        <v>industry-energy-efficiency-standards.html</v>
      </c>
    </row>
    <row r="1572" spans="1:18" s="354" customFormat="1" ht="20" customHeight="1">
      <c r="A1572" s="354" t="str">
        <f>IF(ISBLANK(INDEX('Policy Characteristics'!A:A,MATCH($C1572,'Policy Characteristics'!$C:$C,0))),"",INDEX('Policy Characteristics'!A:A,MATCH($C1572,'Policy Characteristics'!$C:$C,0)))</f>
        <v>Industry</v>
      </c>
      <c r="B1572" s="366" t="str">
        <f>IF(ISBLANK(INDEX('Policy Characteristics'!B:B,MATCH($C1572,'Policy Characteristics'!$C:$C,0))),"",INDEX('Policy Characteristics'!B:B,MATCH($C1572,'Policy Characteristics'!$C:$C,0)))</f>
        <v>Industry Energy Efficiency Standards</v>
      </c>
      <c r="C1572" s="354" t="str">
        <f t="shared" si="53"/>
        <v>Percentage Improvement in Eqpt Efficiency Standards above BAU</v>
      </c>
      <c r="D1572" s="348" t="s">
        <v>830</v>
      </c>
      <c r="E1572" s="253" t="s">
        <v>857</v>
      </c>
      <c r="F1572" t="s">
        <v>831</v>
      </c>
      <c r="G1572" s="253" t="s">
        <v>858</v>
      </c>
      <c r="H1572" s="18">
        <v>1190</v>
      </c>
      <c r="I1572" s="367" t="s">
        <v>680</v>
      </c>
      <c r="J1572" s="368" t="str">
        <f>IF(ISBLANK(INDEX('Policy Characteristics'!D:D,MATCH($C1572,'Policy Characteristics'!$C:$C,0))),"",INDEX('Policy Characteristics'!D:D,MATCH($C1572,'Policy Characteristics'!$C:$C,0)))</f>
        <v>Industry Energy Efficiency Standards</v>
      </c>
      <c r="K1572" s="354" t="str">
        <f>IF(ISBLANK(INDEX('Policy Characteristics'!E:E,MATCH($C1572,'Policy Characteristics'!$C:$C,0))),"",INDEX('Policy Characteristics'!E:E,MATCH($C1572,'Policy Characteristics'!$C:$C,0)))</f>
        <v>indst efficiency standards</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0.25</v>
      </c>
      <c r="N1572" s="222">
        <f>IF(ISBLANK(INDEX('Policy Characteristics'!H:H,MATCH($C1572,'Policy Characteristics'!$C:$C,0))),"",INDEX('Policy Characteristics'!H:H,MATCH($C1572,'Policy Characteristics'!$C:$C,0)))</f>
        <v>0.01</v>
      </c>
      <c r="O1572" s="354" t="str">
        <f>IF(ISBLANK(INDEX('Policy Characteristics'!I:I,MATCH($C1572,'Policy Characteristics'!$C:$C,0))),"",INDEX('Policy Characteristics'!I:I,MATCH($C1572,'Policy Characteristics'!$C:$C,0)))</f>
        <v>% reduction in energy use</v>
      </c>
      <c r="P1572" s="354"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2" s="354" t="str">
        <f>IF(ISBLANK(INDEX('Policy Characteristics'!K:K,MATCH($C1572,'Policy Characteristics'!$C:$C,0))),"",INDEX('Policy Characteristics'!K:K,MATCH($C1572,'Policy Characteristics'!$C:$C,0)))</f>
        <v>industry-ag-main.html#eff-stds</v>
      </c>
      <c r="R1572" s="354" t="str">
        <f>IF(ISBLANK(INDEX('Policy Characteristics'!L:L,MATCH($C1572,'Policy Characteristics'!$C:$C,0))),"",INDEX('Policy Characteristics'!L:L,MATCH($C1572,'Policy Characteristics'!$C:$C,0)))</f>
        <v>industry-energy-efficiency-standards.html</v>
      </c>
    </row>
    <row r="1573" spans="1:18" s="354" customFormat="1" ht="20" customHeight="1">
      <c r="A1573" s="354" t="str">
        <f>IF(ISBLANK(INDEX('Policy Characteristics'!A:A,MATCH($C1573,'Policy Characteristics'!$C:$C,0))),"",INDEX('Policy Characteristics'!A:A,MATCH($C1573,'Policy Characteristics'!$C:$C,0)))</f>
        <v>Industry</v>
      </c>
      <c r="B1573" s="366" t="str">
        <f>IF(ISBLANK(INDEX('Policy Characteristics'!B:B,MATCH($C1573,'Policy Characteristics'!$C:$C,0))),"",INDEX('Policy Characteristics'!B:B,MATCH($C1573,'Policy Characteristics'!$C:$C,0)))</f>
        <v>Industry Energy Efficiency Standards</v>
      </c>
      <c r="C1573" s="354" t="str">
        <f t="shared" si="53"/>
        <v>Percentage Improvement in Eqpt Efficiency Standards above BAU</v>
      </c>
      <c r="D1573" s="348" t="s">
        <v>830</v>
      </c>
      <c r="E1573" s="253" t="s">
        <v>859</v>
      </c>
      <c r="F1573" t="s">
        <v>831</v>
      </c>
      <c r="G1573" s="253" t="s">
        <v>860</v>
      </c>
      <c r="H1573" s="18">
        <v>1191</v>
      </c>
      <c r="I1573" s="367" t="s">
        <v>680</v>
      </c>
      <c r="J1573" s="368" t="str">
        <f>IF(ISBLANK(INDEX('Policy Characteristics'!D:D,MATCH($C1573,'Policy Characteristics'!$C:$C,0))),"",INDEX('Policy Characteristics'!D:D,MATCH($C1573,'Policy Characteristics'!$C:$C,0)))</f>
        <v>Industry Energy Efficiency Standards</v>
      </c>
      <c r="K1573" s="354" t="str">
        <f>IF(ISBLANK(INDEX('Policy Characteristics'!E:E,MATCH($C1573,'Policy Characteristics'!$C:$C,0))),"",INDEX('Policy Characteristics'!E:E,MATCH($C1573,'Policy Characteristics'!$C:$C,0)))</f>
        <v>indst efficiency standards</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0.25</v>
      </c>
      <c r="N1573" s="222">
        <f>IF(ISBLANK(INDEX('Policy Characteristics'!H:H,MATCH($C1573,'Policy Characteristics'!$C:$C,0))),"",INDEX('Policy Characteristics'!H:H,MATCH($C1573,'Policy Characteristics'!$C:$C,0)))</f>
        <v>0.01</v>
      </c>
      <c r="O1573" s="354" t="str">
        <f>IF(ISBLANK(INDEX('Policy Characteristics'!I:I,MATCH($C1573,'Policy Characteristics'!$C:$C,0))),"",INDEX('Policy Characteristics'!I:I,MATCH($C1573,'Policy Characteristics'!$C:$C,0)))</f>
        <v>% reduction in energy use</v>
      </c>
      <c r="P1573" s="354"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3" s="354" t="str">
        <f>IF(ISBLANK(INDEX('Policy Characteristics'!K:K,MATCH($C1573,'Policy Characteristics'!$C:$C,0))),"",INDEX('Policy Characteristics'!K:K,MATCH($C1573,'Policy Characteristics'!$C:$C,0)))</f>
        <v>industry-ag-main.html#eff-stds</v>
      </c>
      <c r="R1573" s="354" t="str">
        <f>IF(ISBLANK(INDEX('Policy Characteristics'!L:L,MATCH($C1573,'Policy Characteristics'!$C:$C,0))),"",INDEX('Policy Characteristics'!L:L,MATCH($C1573,'Policy Characteristics'!$C:$C,0)))</f>
        <v>industry-energy-efficiency-standards.html</v>
      </c>
    </row>
    <row r="1574" spans="1:18" s="354" customFormat="1" ht="20" customHeight="1">
      <c r="A1574" s="354" t="str">
        <f>IF(ISBLANK(INDEX('Policy Characteristics'!A:A,MATCH($C1574,'Policy Characteristics'!$C:$C,0))),"",INDEX('Policy Characteristics'!A:A,MATCH($C1574,'Policy Characteristics'!$C:$C,0)))</f>
        <v>Industry</v>
      </c>
      <c r="B1574" s="366" t="str">
        <f>IF(ISBLANK(INDEX('Policy Characteristics'!B:B,MATCH($C1574,'Policy Characteristics'!$C:$C,0))),"",INDEX('Policy Characteristics'!B:B,MATCH($C1574,'Policy Characteristics'!$C:$C,0)))</f>
        <v>Industry Energy Efficiency Standards</v>
      </c>
      <c r="C1574" s="354" t="str">
        <f t="shared" si="53"/>
        <v>Percentage Improvement in Eqpt Efficiency Standards above BAU</v>
      </c>
      <c r="D1574" s="348" t="s">
        <v>830</v>
      </c>
      <c r="E1574" s="253" t="s">
        <v>861</v>
      </c>
      <c r="F1574" t="s">
        <v>831</v>
      </c>
      <c r="G1574" s="253" t="s">
        <v>862</v>
      </c>
      <c r="H1574" s="18">
        <v>1192</v>
      </c>
      <c r="I1574" s="367" t="s">
        <v>680</v>
      </c>
      <c r="J1574" s="368" t="str">
        <f>IF(ISBLANK(INDEX('Policy Characteristics'!D:D,MATCH($C1574,'Policy Characteristics'!$C:$C,0))),"",INDEX('Policy Characteristics'!D:D,MATCH($C1574,'Policy Characteristics'!$C:$C,0)))</f>
        <v>Industry Energy Efficiency Standards</v>
      </c>
      <c r="K1574" s="354" t="str">
        <f>IF(ISBLANK(INDEX('Policy Characteristics'!E:E,MATCH($C1574,'Policy Characteristics'!$C:$C,0))),"",INDEX('Policy Characteristics'!E:E,MATCH($C1574,'Policy Characteristics'!$C:$C,0)))</f>
        <v>indst efficiency standards</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0.25</v>
      </c>
      <c r="N1574" s="222">
        <f>IF(ISBLANK(INDEX('Policy Characteristics'!H:H,MATCH($C1574,'Policy Characteristics'!$C:$C,0))),"",INDEX('Policy Characteristics'!H:H,MATCH($C1574,'Policy Characteristics'!$C:$C,0)))</f>
        <v>0.01</v>
      </c>
      <c r="O1574" s="354" t="str">
        <f>IF(ISBLANK(INDEX('Policy Characteristics'!I:I,MATCH($C1574,'Policy Characteristics'!$C:$C,0))),"",INDEX('Policy Characteristics'!I:I,MATCH($C1574,'Policy Characteristics'!$C:$C,0)))</f>
        <v>% reduction in energy use</v>
      </c>
      <c r="P1574" s="354"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4" s="354" t="str">
        <f>IF(ISBLANK(INDEX('Policy Characteristics'!K:K,MATCH($C1574,'Policy Characteristics'!$C:$C,0))),"",INDEX('Policy Characteristics'!K:K,MATCH($C1574,'Policy Characteristics'!$C:$C,0)))</f>
        <v>industry-ag-main.html#eff-stds</v>
      </c>
      <c r="R1574" s="354" t="str">
        <f>IF(ISBLANK(INDEX('Policy Characteristics'!L:L,MATCH($C1574,'Policy Characteristics'!$C:$C,0))),"",INDEX('Policy Characteristics'!L:L,MATCH($C1574,'Policy Characteristics'!$C:$C,0)))</f>
        <v>industry-energy-efficiency-standards.html</v>
      </c>
    </row>
    <row r="1575" spans="1:18" s="354" customFormat="1" ht="20" customHeight="1">
      <c r="A1575" s="354" t="str">
        <f>IF(ISBLANK(INDEX('Policy Characteristics'!A:A,MATCH($C1575,'Policy Characteristics'!$C:$C,0))),"",INDEX('Policy Characteristics'!A:A,MATCH($C1575,'Policy Characteristics'!$C:$C,0)))</f>
        <v>Industry</v>
      </c>
      <c r="B1575" s="366" t="str">
        <f>IF(ISBLANK(INDEX('Policy Characteristics'!B:B,MATCH($C1575,'Policy Characteristics'!$C:$C,0))),"",INDEX('Policy Characteristics'!B:B,MATCH($C1575,'Policy Characteristics'!$C:$C,0)))</f>
        <v>Industry Energy Efficiency Standards</v>
      </c>
      <c r="C1575" s="354" t="str">
        <f t="shared" si="53"/>
        <v>Percentage Improvement in Eqpt Efficiency Standards above BAU</v>
      </c>
      <c r="D1575" s="348" t="s">
        <v>830</v>
      </c>
      <c r="E1575" s="253" t="s">
        <v>863</v>
      </c>
      <c r="F1575" t="s">
        <v>831</v>
      </c>
      <c r="G1575" s="253" t="s">
        <v>864</v>
      </c>
      <c r="H1575" s="18">
        <v>1193</v>
      </c>
      <c r="I1575" s="367" t="s">
        <v>680</v>
      </c>
      <c r="J1575" s="368" t="str">
        <f>IF(ISBLANK(INDEX('Policy Characteristics'!D:D,MATCH($C1575,'Policy Characteristics'!$C:$C,0))),"",INDEX('Policy Characteristics'!D:D,MATCH($C1575,'Policy Characteristics'!$C:$C,0)))</f>
        <v>Industry Energy Efficiency Standards</v>
      </c>
      <c r="K1575" s="354" t="str">
        <f>IF(ISBLANK(INDEX('Policy Characteristics'!E:E,MATCH($C1575,'Policy Characteristics'!$C:$C,0))),"",INDEX('Policy Characteristics'!E:E,MATCH($C1575,'Policy Characteristics'!$C:$C,0)))</f>
        <v>indst efficiency standards</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0.25</v>
      </c>
      <c r="N1575" s="222">
        <f>IF(ISBLANK(INDEX('Policy Characteristics'!H:H,MATCH($C1575,'Policy Characteristics'!$C:$C,0))),"",INDEX('Policy Characteristics'!H:H,MATCH($C1575,'Policy Characteristics'!$C:$C,0)))</f>
        <v>0.01</v>
      </c>
      <c r="O1575" s="354" t="str">
        <f>IF(ISBLANK(INDEX('Policy Characteristics'!I:I,MATCH($C1575,'Policy Characteristics'!$C:$C,0))),"",INDEX('Policy Characteristics'!I:I,MATCH($C1575,'Policy Characteristics'!$C:$C,0)))</f>
        <v>% reduction in energy use</v>
      </c>
      <c r="P1575" s="354"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5" s="354" t="str">
        <f>IF(ISBLANK(INDEX('Policy Characteristics'!K:K,MATCH($C1575,'Policy Characteristics'!$C:$C,0))),"",INDEX('Policy Characteristics'!K:K,MATCH($C1575,'Policy Characteristics'!$C:$C,0)))</f>
        <v>industry-ag-main.html#eff-stds</v>
      </c>
      <c r="R1575" s="354" t="str">
        <f>IF(ISBLANK(INDEX('Policy Characteristics'!L:L,MATCH($C1575,'Policy Characteristics'!$C:$C,0))),"",INDEX('Policy Characteristics'!L:L,MATCH($C1575,'Policy Characteristics'!$C:$C,0)))</f>
        <v>industry-energy-efficiency-standards.html</v>
      </c>
    </row>
    <row r="1576" spans="1:18" s="354" customFormat="1" ht="20" customHeight="1">
      <c r="A1576" s="354" t="str">
        <f>IF(ISBLANK(INDEX('Policy Characteristics'!A:A,MATCH($C1576,'Policy Characteristics'!$C:$C,0))),"",INDEX('Policy Characteristics'!A:A,MATCH($C1576,'Policy Characteristics'!$C:$C,0)))</f>
        <v>Industry</v>
      </c>
      <c r="B1576" s="366" t="str">
        <f>IF(ISBLANK(INDEX('Policy Characteristics'!B:B,MATCH($C1576,'Policy Characteristics'!$C:$C,0))),"",INDEX('Policy Characteristics'!B:B,MATCH($C1576,'Policy Characteristics'!$C:$C,0)))</f>
        <v>Industry Energy Efficiency Standards</v>
      </c>
      <c r="C1576" s="354" t="str">
        <f t="shared" si="53"/>
        <v>Percentage Improvement in Eqpt Efficiency Standards above BAU</v>
      </c>
      <c r="D1576" s="348" t="s">
        <v>830</v>
      </c>
      <c r="E1576" s="253" t="s">
        <v>865</v>
      </c>
      <c r="F1576" t="s">
        <v>831</v>
      </c>
      <c r="G1576" s="253" t="s">
        <v>866</v>
      </c>
      <c r="H1576" s="18">
        <v>1194</v>
      </c>
      <c r="I1576" s="367" t="s">
        <v>680</v>
      </c>
      <c r="J1576" s="368" t="str">
        <f>IF(ISBLANK(INDEX('Policy Characteristics'!D:D,MATCH($C1576,'Policy Characteristics'!$C:$C,0))),"",INDEX('Policy Characteristics'!D:D,MATCH($C1576,'Policy Characteristics'!$C:$C,0)))</f>
        <v>Industry Energy Efficiency Standards</v>
      </c>
      <c r="K1576" s="354" t="str">
        <f>IF(ISBLANK(INDEX('Policy Characteristics'!E:E,MATCH($C1576,'Policy Characteristics'!$C:$C,0))),"",INDEX('Policy Characteristics'!E:E,MATCH($C1576,'Policy Characteristics'!$C:$C,0)))</f>
        <v>indst efficiency standards</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0.25</v>
      </c>
      <c r="N1576" s="222">
        <f>IF(ISBLANK(INDEX('Policy Characteristics'!H:H,MATCH($C1576,'Policy Characteristics'!$C:$C,0))),"",INDEX('Policy Characteristics'!H:H,MATCH($C1576,'Policy Characteristics'!$C:$C,0)))</f>
        <v>0.01</v>
      </c>
      <c r="O1576" s="354" t="str">
        <f>IF(ISBLANK(INDEX('Policy Characteristics'!I:I,MATCH($C1576,'Policy Characteristics'!$C:$C,0))),"",INDEX('Policy Characteristics'!I:I,MATCH($C1576,'Policy Characteristics'!$C:$C,0)))</f>
        <v>% reduction in energy use</v>
      </c>
      <c r="P1576" s="354"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6" s="354" t="str">
        <f>IF(ISBLANK(INDEX('Policy Characteristics'!K:K,MATCH($C1576,'Policy Characteristics'!$C:$C,0))),"",INDEX('Policy Characteristics'!K:K,MATCH($C1576,'Policy Characteristics'!$C:$C,0)))</f>
        <v>industry-ag-main.html#eff-stds</v>
      </c>
      <c r="R1576" s="354" t="str">
        <f>IF(ISBLANK(INDEX('Policy Characteristics'!L:L,MATCH($C1576,'Policy Characteristics'!$C:$C,0))),"",INDEX('Policy Characteristics'!L:L,MATCH($C1576,'Policy Characteristics'!$C:$C,0)))</f>
        <v>industry-energy-efficiency-standards.html</v>
      </c>
    </row>
    <row r="1577" spans="1:18" s="354" customFormat="1" ht="20" customHeight="1">
      <c r="A1577" s="354" t="str">
        <f>IF(ISBLANK(INDEX('Policy Characteristics'!A:A,MATCH($C1577,'Policy Characteristics'!$C:$C,0))),"",INDEX('Policy Characteristics'!A:A,MATCH($C1577,'Policy Characteristics'!$C:$C,0)))</f>
        <v>Industry</v>
      </c>
      <c r="B1577" s="366" t="str">
        <f>IF(ISBLANK(INDEX('Policy Characteristics'!B:B,MATCH($C1577,'Policy Characteristics'!$C:$C,0))),"",INDEX('Policy Characteristics'!B:B,MATCH($C1577,'Policy Characteristics'!$C:$C,0)))</f>
        <v>Industry Energy Efficiency Standards</v>
      </c>
      <c r="C1577" s="354" t="str">
        <f t="shared" si="53"/>
        <v>Percentage Improvement in Eqpt Efficiency Standards above BAU</v>
      </c>
      <c r="D1577" s="348" t="s">
        <v>830</v>
      </c>
      <c r="E1577" s="253" t="s">
        <v>867</v>
      </c>
      <c r="F1577" t="s">
        <v>831</v>
      </c>
      <c r="G1577" s="253" t="s">
        <v>868</v>
      </c>
      <c r="H1577" s="18">
        <v>1195</v>
      </c>
      <c r="I1577" s="367" t="s">
        <v>680</v>
      </c>
      <c r="J1577" s="368" t="str">
        <f>IF(ISBLANK(INDEX('Policy Characteristics'!D:D,MATCH($C1577,'Policy Characteristics'!$C:$C,0))),"",INDEX('Policy Characteristics'!D:D,MATCH($C1577,'Policy Characteristics'!$C:$C,0)))</f>
        <v>Industry Energy Efficiency Standards</v>
      </c>
      <c r="K1577" s="354" t="str">
        <f>IF(ISBLANK(INDEX('Policy Characteristics'!E:E,MATCH($C1577,'Policy Characteristics'!$C:$C,0))),"",INDEX('Policy Characteristics'!E:E,MATCH($C1577,'Policy Characteristics'!$C:$C,0)))</f>
        <v>indst efficiency standards</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0.25</v>
      </c>
      <c r="N1577" s="222">
        <f>IF(ISBLANK(INDEX('Policy Characteristics'!H:H,MATCH($C1577,'Policy Characteristics'!$C:$C,0))),"",INDEX('Policy Characteristics'!H:H,MATCH($C1577,'Policy Characteristics'!$C:$C,0)))</f>
        <v>0.01</v>
      </c>
      <c r="O1577" s="354" t="str">
        <f>IF(ISBLANK(INDEX('Policy Characteristics'!I:I,MATCH($C1577,'Policy Characteristics'!$C:$C,0))),"",INDEX('Policy Characteristics'!I:I,MATCH($C1577,'Policy Characteristics'!$C:$C,0)))</f>
        <v>% reduction in energy use</v>
      </c>
      <c r="P1577" s="354"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7" s="354" t="str">
        <f>IF(ISBLANK(INDEX('Policy Characteristics'!K:K,MATCH($C1577,'Policy Characteristics'!$C:$C,0))),"",INDEX('Policy Characteristics'!K:K,MATCH($C1577,'Policy Characteristics'!$C:$C,0)))</f>
        <v>industry-ag-main.html#eff-stds</v>
      </c>
      <c r="R1577" s="354" t="str">
        <f>IF(ISBLANK(INDEX('Policy Characteristics'!L:L,MATCH($C1577,'Policy Characteristics'!$C:$C,0))),"",INDEX('Policy Characteristics'!L:L,MATCH($C1577,'Policy Characteristics'!$C:$C,0)))</f>
        <v>industry-energy-efficiency-standards.html</v>
      </c>
    </row>
    <row r="1578" spans="1:18" s="354" customFormat="1" ht="20" customHeight="1">
      <c r="A1578" s="354" t="str">
        <f>IF(ISBLANK(INDEX('Policy Characteristics'!A:A,MATCH($C1578,'Policy Characteristics'!$C:$C,0))),"",INDEX('Policy Characteristics'!A:A,MATCH($C1578,'Policy Characteristics'!$C:$C,0)))</f>
        <v>Industry</v>
      </c>
      <c r="B1578" s="366" t="str">
        <f>IF(ISBLANK(INDEX('Policy Characteristics'!B:B,MATCH($C1578,'Policy Characteristics'!$C:$C,0))),"",INDEX('Policy Characteristics'!B:B,MATCH($C1578,'Policy Characteristics'!$C:$C,0)))</f>
        <v>Industry Energy Efficiency Standards</v>
      </c>
      <c r="C1578" s="354" t="str">
        <f t="shared" si="53"/>
        <v>Percentage Improvement in Eqpt Efficiency Standards above BAU</v>
      </c>
      <c r="D1578" s="348" t="s">
        <v>830</v>
      </c>
      <c r="E1578" s="253" t="s">
        <v>869</v>
      </c>
      <c r="F1578" t="s">
        <v>831</v>
      </c>
      <c r="G1578" s="253" t="s">
        <v>870</v>
      </c>
      <c r="H1578" s="18">
        <v>1196</v>
      </c>
      <c r="I1578" s="367" t="s">
        <v>680</v>
      </c>
      <c r="J1578" s="368" t="str">
        <f>IF(ISBLANK(INDEX('Policy Characteristics'!D:D,MATCH($C1578,'Policy Characteristics'!$C:$C,0))),"",INDEX('Policy Characteristics'!D:D,MATCH($C1578,'Policy Characteristics'!$C:$C,0)))</f>
        <v>Industry Energy Efficiency Standards</v>
      </c>
      <c r="K1578" s="354" t="str">
        <f>IF(ISBLANK(INDEX('Policy Characteristics'!E:E,MATCH($C1578,'Policy Characteristics'!$C:$C,0))),"",INDEX('Policy Characteristics'!E:E,MATCH($C1578,'Policy Characteristics'!$C:$C,0)))</f>
        <v>indst efficiency standards</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0.25</v>
      </c>
      <c r="N1578" s="222">
        <f>IF(ISBLANK(INDEX('Policy Characteristics'!H:H,MATCH($C1578,'Policy Characteristics'!$C:$C,0))),"",INDEX('Policy Characteristics'!H:H,MATCH($C1578,'Policy Characteristics'!$C:$C,0)))</f>
        <v>0.01</v>
      </c>
      <c r="O1578" s="354" t="str">
        <f>IF(ISBLANK(INDEX('Policy Characteristics'!I:I,MATCH($C1578,'Policy Characteristics'!$C:$C,0))),"",INDEX('Policy Characteristics'!I:I,MATCH($C1578,'Policy Characteristics'!$C:$C,0)))</f>
        <v>% reduction in energy use</v>
      </c>
      <c r="P1578" s="354"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8" s="354" t="str">
        <f>IF(ISBLANK(INDEX('Policy Characteristics'!K:K,MATCH($C1578,'Policy Characteristics'!$C:$C,0))),"",INDEX('Policy Characteristics'!K:K,MATCH($C1578,'Policy Characteristics'!$C:$C,0)))</f>
        <v>industry-ag-main.html#eff-stds</v>
      </c>
      <c r="R1578" s="354" t="str">
        <f>IF(ISBLANK(INDEX('Policy Characteristics'!L:L,MATCH($C1578,'Policy Characteristics'!$C:$C,0))),"",INDEX('Policy Characteristics'!L:L,MATCH($C1578,'Policy Characteristics'!$C:$C,0)))</f>
        <v>industry-energy-efficiency-standards.html</v>
      </c>
    </row>
    <row r="1579" spans="1:18" s="354" customFormat="1" ht="20" customHeight="1">
      <c r="A1579" s="354" t="str">
        <f>IF(ISBLANK(INDEX('Policy Characteristics'!A:A,MATCH($C1579,'Policy Characteristics'!$C:$C,0))),"",INDEX('Policy Characteristics'!A:A,MATCH($C1579,'Policy Characteristics'!$C:$C,0)))</f>
        <v>Industry</v>
      </c>
      <c r="B1579" s="366" t="str">
        <f>IF(ISBLANK(INDEX('Policy Characteristics'!B:B,MATCH($C1579,'Policy Characteristics'!$C:$C,0))),"",INDEX('Policy Characteristics'!B:B,MATCH($C1579,'Policy Characteristics'!$C:$C,0)))</f>
        <v>Industry Energy Efficiency Standards</v>
      </c>
      <c r="C1579" s="354" t="str">
        <f t="shared" si="53"/>
        <v>Percentage Improvement in Eqpt Efficiency Standards above BAU</v>
      </c>
      <c r="D1579" s="348" t="s">
        <v>830</v>
      </c>
      <c r="E1579" s="253" t="s">
        <v>871</v>
      </c>
      <c r="F1579" t="s">
        <v>831</v>
      </c>
      <c r="G1579" s="253" t="s">
        <v>872</v>
      </c>
      <c r="H1579" s="18">
        <v>1197</v>
      </c>
      <c r="I1579" s="367" t="s">
        <v>680</v>
      </c>
      <c r="J1579" s="368" t="str">
        <f>IF(ISBLANK(INDEX('Policy Characteristics'!D:D,MATCH($C1579,'Policy Characteristics'!$C:$C,0))),"",INDEX('Policy Characteristics'!D:D,MATCH($C1579,'Policy Characteristics'!$C:$C,0)))</f>
        <v>Industry Energy Efficiency Standards</v>
      </c>
      <c r="K1579" s="354" t="str">
        <f>IF(ISBLANK(INDEX('Policy Characteristics'!E:E,MATCH($C1579,'Policy Characteristics'!$C:$C,0))),"",INDEX('Policy Characteristics'!E:E,MATCH($C1579,'Policy Characteristics'!$C:$C,0)))</f>
        <v>indst efficiency standards</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0.25</v>
      </c>
      <c r="N1579" s="222">
        <f>IF(ISBLANK(INDEX('Policy Characteristics'!H:H,MATCH($C1579,'Policy Characteristics'!$C:$C,0))),"",INDEX('Policy Characteristics'!H:H,MATCH($C1579,'Policy Characteristics'!$C:$C,0)))</f>
        <v>0.01</v>
      </c>
      <c r="O1579" s="354" t="str">
        <f>IF(ISBLANK(INDEX('Policy Characteristics'!I:I,MATCH($C1579,'Policy Characteristics'!$C:$C,0))),"",INDEX('Policy Characteristics'!I:I,MATCH($C1579,'Policy Characteristics'!$C:$C,0)))</f>
        <v>% reduction in energy use</v>
      </c>
      <c r="P1579" s="354"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79" s="354" t="str">
        <f>IF(ISBLANK(INDEX('Policy Characteristics'!K:K,MATCH($C1579,'Policy Characteristics'!$C:$C,0))),"",INDEX('Policy Characteristics'!K:K,MATCH($C1579,'Policy Characteristics'!$C:$C,0)))</f>
        <v>industry-ag-main.html#eff-stds</v>
      </c>
      <c r="R1579" s="354" t="str">
        <f>IF(ISBLANK(INDEX('Policy Characteristics'!L:L,MATCH($C1579,'Policy Characteristics'!$C:$C,0))),"",INDEX('Policy Characteristics'!L:L,MATCH($C1579,'Policy Characteristics'!$C:$C,0)))</f>
        <v>industry-energy-efficiency-standards.html</v>
      </c>
    </row>
    <row r="1580" spans="1:18" s="354" customFormat="1" ht="20" customHeight="1">
      <c r="A1580" s="354" t="str">
        <f>IF(ISBLANK(INDEX('Policy Characteristics'!A:A,MATCH($C1580,'Policy Characteristics'!$C:$C,0))),"",INDEX('Policy Characteristics'!A:A,MATCH($C1580,'Policy Characteristics'!$C:$C,0)))</f>
        <v>Industry</v>
      </c>
      <c r="B1580" s="366" t="str">
        <f>IF(ISBLANK(INDEX('Policy Characteristics'!B:B,MATCH($C1580,'Policy Characteristics'!$C:$C,0))),"",INDEX('Policy Characteristics'!B:B,MATCH($C1580,'Policy Characteristics'!$C:$C,0)))</f>
        <v>Industry Energy Efficiency Standards</v>
      </c>
      <c r="C1580" s="354" t="str">
        <f t="shared" si="53"/>
        <v>Percentage Improvement in Eqpt Efficiency Standards above BAU</v>
      </c>
      <c r="D1580" s="348" t="s">
        <v>832</v>
      </c>
      <c r="E1580" s="253" t="s">
        <v>853</v>
      </c>
      <c r="F1580" t="s">
        <v>833</v>
      </c>
      <c r="G1580" s="253" t="s">
        <v>854</v>
      </c>
      <c r="H1580" s="18">
        <v>1198</v>
      </c>
      <c r="I1580" s="367" t="s">
        <v>670</v>
      </c>
      <c r="J1580" s="368" t="str">
        <f>IF(ISBLANK(INDEX('Policy Characteristics'!D:D,MATCH($C1580,'Policy Characteristics'!$C:$C,0))),"",INDEX('Policy Characteristics'!D:D,MATCH($C1580,'Policy Characteristics'!$C:$C,0)))</f>
        <v>Industry Energy Efficiency Standards</v>
      </c>
      <c r="K1580" s="354" t="str">
        <f>IF(ISBLANK(INDEX('Policy Characteristics'!E:E,MATCH($C1580,'Policy Characteristics'!$C:$C,0))),"",INDEX('Policy Characteristics'!E:E,MATCH($C1580,'Policy Characteristics'!$C:$C,0)))</f>
        <v>indst efficiency standards</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0.25</v>
      </c>
      <c r="N1580" s="222">
        <f>IF(ISBLANK(INDEX('Policy Characteristics'!H:H,MATCH($C1580,'Policy Characteristics'!$C:$C,0))),"",INDEX('Policy Characteristics'!H:H,MATCH($C1580,'Policy Characteristics'!$C:$C,0)))</f>
        <v>0.01</v>
      </c>
      <c r="O1580" s="354" t="str">
        <f>IF(ISBLANK(INDEX('Policy Characteristics'!I:I,MATCH($C1580,'Policy Characteristics'!$C:$C,0))),"",INDEX('Policy Characteristics'!I:I,MATCH($C1580,'Policy Characteristics'!$C:$C,0)))</f>
        <v>% reduction in energy use</v>
      </c>
      <c r="P1580" s="354"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0" s="354" t="str">
        <f>IF(ISBLANK(INDEX('Policy Characteristics'!K:K,MATCH($C1580,'Policy Characteristics'!$C:$C,0))),"",INDEX('Policy Characteristics'!K:K,MATCH($C1580,'Policy Characteristics'!$C:$C,0)))</f>
        <v>industry-ag-main.html#eff-stds</v>
      </c>
      <c r="R1580" s="354" t="str">
        <f>IF(ISBLANK(INDEX('Policy Characteristics'!L:L,MATCH($C1580,'Policy Characteristics'!$C:$C,0))),"",INDEX('Policy Characteristics'!L:L,MATCH($C1580,'Policy Characteristics'!$C:$C,0)))</f>
        <v>industry-energy-efficiency-standards.html</v>
      </c>
    </row>
    <row r="1581" spans="1:18" s="354" customFormat="1" ht="20" customHeight="1">
      <c r="A1581" s="354" t="str">
        <f>IF(ISBLANK(INDEX('Policy Characteristics'!A:A,MATCH($C1581,'Policy Characteristics'!$C:$C,0))),"",INDEX('Policy Characteristics'!A:A,MATCH($C1581,'Policy Characteristics'!$C:$C,0)))</f>
        <v>Industry</v>
      </c>
      <c r="B1581" s="366" t="str">
        <f>IF(ISBLANK(INDEX('Policy Characteristics'!B:B,MATCH($C1581,'Policy Characteristics'!$C:$C,0))),"",INDEX('Policy Characteristics'!B:B,MATCH($C1581,'Policy Characteristics'!$C:$C,0)))</f>
        <v>Industry Energy Efficiency Standards</v>
      </c>
      <c r="C1581" s="354" t="str">
        <f t="shared" si="53"/>
        <v>Percentage Improvement in Eqpt Efficiency Standards above BAU</v>
      </c>
      <c r="D1581" s="348" t="s">
        <v>832</v>
      </c>
      <c r="E1581" s="253" t="s">
        <v>855</v>
      </c>
      <c r="F1581" t="s">
        <v>833</v>
      </c>
      <c r="G1581" s="253" t="s">
        <v>856</v>
      </c>
      <c r="H1581" s="18">
        <v>1199</v>
      </c>
      <c r="I1581" s="367" t="s">
        <v>680</v>
      </c>
      <c r="J1581" s="368" t="str">
        <f>IF(ISBLANK(INDEX('Policy Characteristics'!D:D,MATCH($C1581,'Policy Characteristics'!$C:$C,0))),"",INDEX('Policy Characteristics'!D:D,MATCH($C1581,'Policy Characteristics'!$C:$C,0)))</f>
        <v>Industry Energy Efficiency Standards</v>
      </c>
      <c r="K1581" s="354" t="str">
        <f>IF(ISBLANK(INDEX('Policy Characteristics'!E:E,MATCH($C1581,'Policy Characteristics'!$C:$C,0))),"",INDEX('Policy Characteristics'!E:E,MATCH($C1581,'Policy Characteristics'!$C:$C,0)))</f>
        <v>indst efficiency standards</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0.25</v>
      </c>
      <c r="N1581" s="222">
        <f>IF(ISBLANK(INDEX('Policy Characteristics'!H:H,MATCH($C1581,'Policy Characteristics'!$C:$C,0))),"",INDEX('Policy Characteristics'!H:H,MATCH($C1581,'Policy Characteristics'!$C:$C,0)))</f>
        <v>0.01</v>
      </c>
      <c r="O1581" s="354" t="str">
        <f>IF(ISBLANK(INDEX('Policy Characteristics'!I:I,MATCH($C1581,'Policy Characteristics'!$C:$C,0))),"",INDEX('Policy Characteristics'!I:I,MATCH($C1581,'Policy Characteristics'!$C:$C,0)))</f>
        <v>% reduction in energy use</v>
      </c>
      <c r="P1581" s="354"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1" s="354" t="str">
        <f>IF(ISBLANK(INDEX('Policy Characteristics'!K:K,MATCH($C1581,'Policy Characteristics'!$C:$C,0))),"",INDEX('Policy Characteristics'!K:K,MATCH($C1581,'Policy Characteristics'!$C:$C,0)))</f>
        <v>industry-ag-main.html#eff-stds</v>
      </c>
      <c r="R1581" s="354" t="str">
        <f>IF(ISBLANK(INDEX('Policy Characteristics'!L:L,MATCH($C1581,'Policy Characteristics'!$C:$C,0))),"",INDEX('Policy Characteristics'!L:L,MATCH($C1581,'Policy Characteristics'!$C:$C,0)))</f>
        <v>industry-energy-efficiency-standards.html</v>
      </c>
    </row>
    <row r="1582" spans="1:18" s="354" customFormat="1" ht="20" customHeight="1">
      <c r="A1582" s="354" t="str">
        <f>IF(ISBLANK(INDEX('Policy Characteristics'!A:A,MATCH($C1582,'Policy Characteristics'!$C:$C,0))),"",INDEX('Policy Characteristics'!A:A,MATCH($C1582,'Policy Characteristics'!$C:$C,0)))</f>
        <v>Industry</v>
      </c>
      <c r="B1582" s="366" t="str">
        <f>IF(ISBLANK(INDEX('Policy Characteristics'!B:B,MATCH($C1582,'Policy Characteristics'!$C:$C,0))),"",INDEX('Policy Characteristics'!B:B,MATCH($C1582,'Policy Characteristics'!$C:$C,0)))</f>
        <v>Industry Energy Efficiency Standards</v>
      </c>
      <c r="C1582" s="354" t="str">
        <f t="shared" si="53"/>
        <v>Percentage Improvement in Eqpt Efficiency Standards above BAU</v>
      </c>
      <c r="D1582" s="348" t="s">
        <v>832</v>
      </c>
      <c r="E1582" s="253" t="s">
        <v>857</v>
      </c>
      <c r="F1582" t="s">
        <v>833</v>
      </c>
      <c r="G1582" s="253" t="s">
        <v>858</v>
      </c>
      <c r="H1582" s="18">
        <v>1200</v>
      </c>
      <c r="I1582" s="367" t="s">
        <v>670</v>
      </c>
      <c r="J1582" s="368" t="str">
        <f>IF(ISBLANK(INDEX('Policy Characteristics'!D:D,MATCH($C1582,'Policy Characteristics'!$C:$C,0))),"",INDEX('Policy Characteristics'!D:D,MATCH($C1582,'Policy Characteristics'!$C:$C,0)))</f>
        <v>Industry Energy Efficiency Standards</v>
      </c>
      <c r="K1582" s="354" t="str">
        <f>IF(ISBLANK(INDEX('Policy Characteristics'!E:E,MATCH($C1582,'Policy Characteristics'!$C:$C,0))),"",INDEX('Policy Characteristics'!E:E,MATCH($C1582,'Policy Characteristics'!$C:$C,0)))</f>
        <v>indst efficiency standards</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0.25</v>
      </c>
      <c r="N1582" s="222">
        <f>IF(ISBLANK(INDEX('Policy Characteristics'!H:H,MATCH($C1582,'Policy Characteristics'!$C:$C,0))),"",INDEX('Policy Characteristics'!H:H,MATCH($C1582,'Policy Characteristics'!$C:$C,0)))</f>
        <v>0.01</v>
      </c>
      <c r="O1582" s="354" t="str">
        <f>IF(ISBLANK(INDEX('Policy Characteristics'!I:I,MATCH($C1582,'Policy Characteristics'!$C:$C,0))),"",INDEX('Policy Characteristics'!I:I,MATCH($C1582,'Policy Characteristics'!$C:$C,0)))</f>
        <v>% reduction in energy use</v>
      </c>
      <c r="P1582" s="354"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2" s="354" t="str">
        <f>IF(ISBLANK(INDEX('Policy Characteristics'!K:K,MATCH($C1582,'Policy Characteristics'!$C:$C,0))),"",INDEX('Policy Characteristics'!K:K,MATCH($C1582,'Policy Characteristics'!$C:$C,0)))</f>
        <v>industry-ag-main.html#eff-stds</v>
      </c>
      <c r="R1582" s="354" t="str">
        <f>IF(ISBLANK(INDEX('Policy Characteristics'!L:L,MATCH($C1582,'Policy Characteristics'!$C:$C,0))),"",INDEX('Policy Characteristics'!L:L,MATCH($C1582,'Policy Characteristics'!$C:$C,0)))</f>
        <v>industry-energy-efficiency-standards.html</v>
      </c>
    </row>
    <row r="1583" spans="1:18" s="354" customFormat="1" ht="20" customHeight="1">
      <c r="A1583" s="354" t="str">
        <f>IF(ISBLANK(INDEX('Policy Characteristics'!A:A,MATCH($C1583,'Policy Characteristics'!$C:$C,0))),"",INDEX('Policy Characteristics'!A:A,MATCH($C1583,'Policy Characteristics'!$C:$C,0)))</f>
        <v>Industry</v>
      </c>
      <c r="B1583" s="366" t="str">
        <f>IF(ISBLANK(INDEX('Policy Characteristics'!B:B,MATCH($C1583,'Policy Characteristics'!$C:$C,0))),"",INDEX('Policy Characteristics'!B:B,MATCH($C1583,'Policy Characteristics'!$C:$C,0)))</f>
        <v>Industry Energy Efficiency Standards</v>
      </c>
      <c r="C1583" s="354" t="str">
        <f t="shared" si="53"/>
        <v>Percentage Improvement in Eqpt Efficiency Standards above BAU</v>
      </c>
      <c r="D1583" s="348" t="s">
        <v>832</v>
      </c>
      <c r="E1583" s="253" t="s">
        <v>859</v>
      </c>
      <c r="F1583" t="s">
        <v>833</v>
      </c>
      <c r="G1583" s="253" t="s">
        <v>860</v>
      </c>
      <c r="H1583" s="18">
        <v>1201</v>
      </c>
      <c r="I1583" s="367" t="s">
        <v>680</v>
      </c>
      <c r="J1583" s="368" t="str">
        <f>IF(ISBLANK(INDEX('Policy Characteristics'!D:D,MATCH($C1583,'Policy Characteristics'!$C:$C,0))),"",INDEX('Policy Characteristics'!D:D,MATCH($C1583,'Policy Characteristics'!$C:$C,0)))</f>
        <v>Industry Energy Efficiency Standards</v>
      </c>
      <c r="K1583" s="354" t="str">
        <f>IF(ISBLANK(INDEX('Policy Characteristics'!E:E,MATCH($C1583,'Policy Characteristics'!$C:$C,0))),"",INDEX('Policy Characteristics'!E:E,MATCH($C1583,'Policy Characteristics'!$C:$C,0)))</f>
        <v>indst efficiency standards</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0.25</v>
      </c>
      <c r="N1583" s="222">
        <f>IF(ISBLANK(INDEX('Policy Characteristics'!H:H,MATCH($C1583,'Policy Characteristics'!$C:$C,0))),"",INDEX('Policy Characteristics'!H:H,MATCH($C1583,'Policy Characteristics'!$C:$C,0)))</f>
        <v>0.01</v>
      </c>
      <c r="O1583" s="354" t="str">
        <f>IF(ISBLANK(INDEX('Policy Characteristics'!I:I,MATCH($C1583,'Policy Characteristics'!$C:$C,0))),"",INDEX('Policy Characteristics'!I:I,MATCH($C1583,'Policy Characteristics'!$C:$C,0)))</f>
        <v>% reduction in energy use</v>
      </c>
      <c r="P1583" s="354"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3" s="354" t="str">
        <f>IF(ISBLANK(INDEX('Policy Characteristics'!K:K,MATCH($C1583,'Policy Characteristics'!$C:$C,0))),"",INDEX('Policy Characteristics'!K:K,MATCH($C1583,'Policy Characteristics'!$C:$C,0)))</f>
        <v>industry-ag-main.html#eff-stds</v>
      </c>
      <c r="R1583" s="354" t="str">
        <f>IF(ISBLANK(INDEX('Policy Characteristics'!L:L,MATCH($C1583,'Policy Characteristics'!$C:$C,0))),"",INDEX('Policy Characteristics'!L:L,MATCH($C1583,'Policy Characteristics'!$C:$C,0)))</f>
        <v>industry-energy-efficiency-standards.html</v>
      </c>
    </row>
    <row r="1584" spans="1:18" s="354" customFormat="1" ht="20" customHeight="1">
      <c r="A1584" s="354" t="str">
        <f>IF(ISBLANK(INDEX('Policy Characteristics'!A:A,MATCH($C1584,'Policy Characteristics'!$C:$C,0))),"",INDEX('Policy Characteristics'!A:A,MATCH($C1584,'Policy Characteristics'!$C:$C,0)))</f>
        <v>Industry</v>
      </c>
      <c r="B1584" s="366" t="str">
        <f>IF(ISBLANK(INDEX('Policy Characteristics'!B:B,MATCH($C1584,'Policy Characteristics'!$C:$C,0))),"",INDEX('Policy Characteristics'!B:B,MATCH($C1584,'Policy Characteristics'!$C:$C,0)))</f>
        <v>Industry Energy Efficiency Standards</v>
      </c>
      <c r="C1584" s="354" t="str">
        <f t="shared" si="53"/>
        <v>Percentage Improvement in Eqpt Efficiency Standards above BAU</v>
      </c>
      <c r="D1584" s="348" t="s">
        <v>832</v>
      </c>
      <c r="E1584" s="253" t="s">
        <v>861</v>
      </c>
      <c r="F1584" t="s">
        <v>833</v>
      </c>
      <c r="G1584" s="253" t="s">
        <v>862</v>
      </c>
      <c r="H1584" s="18">
        <v>1202</v>
      </c>
      <c r="I1584" s="367" t="s">
        <v>670</v>
      </c>
      <c r="J1584" s="368" t="str">
        <f>IF(ISBLANK(INDEX('Policy Characteristics'!D:D,MATCH($C1584,'Policy Characteristics'!$C:$C,0))),"",INDEX('Policy Characteristics'!D:D,MATCH($C1584,'Policy Characteristics'!$C:$C,0)))</f>
        <v>Industry Energy Efficiency Standards</v>
      </c>
      <c r="K1584" s="354" t="str">
        <f>IF(ISBLANK(INDEX('Policy Characteristics'!E:E,MATCH($C1584,'Policy Characteristics'!$C:$C,0))),"",INDEX('Policy Characteristics'!E:E,MATCH($C1584,'Policy Characteristics'!$C:$C,0)))</f>
        <v>indst efficiency standards</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0.25</v>
      </c>
      <c r="N1584" s="222">
        <f>IF(ISBLANK(INDEX('Policy Characteristics'!H:H,MATCH($C1584,'Policy Characteristics'!$C:$C,0))),"",INDEX('Policy Characteristics'!H:H,MATCH($C1584,'Policy Characteristics'!$C:$C,0)))</f>
        <v>0.01</v>
      </c>
      <c r="O1584" s="354" t="str">
        <f>IF(ISBLANK(INDEX('Policy Characteristics'!I:I,MATCH($C1584,'Policy Characteristics'!$C:$C,0))),"",INDEX('Policy Characteristics'!I:I,MATCH($C1584,'Policy Characteristics'!$C:$C,0)))</f>
        <v>% reduction in energy use</v>
      </c>
      <c r="P1584" s="354"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4" s="354" t="str">
        <f>IF(ISBLANK(INDEX('Policy Characteristics'!K:K,MATCH($C1584,'Policy Characteristics'!$C:$C,0))),"",INDEX('Policy Characteristics'!K:K,MATCH($C1584,'Policy Characteristics'!$C:$C,0)))</f>
        <v>industry-ag-main.html#eff-stds</v>
      </c>
      <c r="R1584" s="354" t="str">
        <f>IF(ISBLANK(INDEX('Policy Characteristics'!L:L,MATCH($C1584,'Policy Characteristics'!$C:$C,0))),"",INDEX('Policy Characteristics'!L:L,MATCH($C1584,'Policy Characteristics'!$C:$C,0)))</f>
        <v>industry-energy-efficiency-standards.html</v>
      </c>
    </row>
    <row r="1585" spans="1:18" s="354" customFormat="1" ht="20" customHeight="1">
      <c r="A1585" s="354" t="str">
        <f>IF(ISBLANK(INDEX('Policy Characteristics'!A:A,MATCH($C1585,'Policy Characteristics'!$C:$C,0))),"",INDEX('Policy Characteristics'!A:A,MATCH($C1585,'Policy Characteristics'!$C:$C,0)))</f>
        <v>Industry</v>
      </c>
      <c r="B1585" s="366" t="str">
        <f>IF(ISBLANK(INDEX('Policy Characteristics'!B:B,MATCH($C1585,'Policy Characteristics'!$C:$C,0))),"",INDEX('Policy Characteristics'!B:B,MATCH($C1585,'Policy Characteristics'!$C:$C,0)))</f>
        <v>Industry Energy Efficiency Standards</v>
      </c>
      <c r="C1585" s="354" t="str">
        <f t="shared" si="53"/>
        <v>Percentage Improvement in Eqpt Efficiency Standards above BAU</v>
      </c>
      <c r="D1585" s="348" t="s">
        <v>832</v>
      </c>
      <c r="E1585" s="253" t="s">
        <v>863</v>
      </c>
      <c r="F1585" t="s">
        <v>833</v>
      </c>
      <c r="G1585" s="253" t="s">
        <v>864</v>
      </c>
      <c r="H1585" s="18">
        <v>1203</v>
      </c>
      <c r="I1585" s="367" t="s">
        <v>680</v>
      </c>
      <c r="J1585" s="368" t="str">
        <f>IF(ISBLANK(INDEX('Policy Characteristics'!D:D,MATCH($C1585,'Policy Characteristics'!$C:$C,0))),"",INDEX('Policy Characteristics'!D:D,MATCH($C1585,'Policy Characteristics'!$C:$C,0)))</f>
        <v>Industry Energy Efficiency Standards</v>
      </c>
      <c r="K1585" s="354" t="str">
        <f>IF(ISBLANK(INDEX('Policy Characteristics'!E:E,MATCH($C1585,'Policy Characteristics'!$C:$C,0))),"",INDEX('Policy Characteristics'!E:E,MATCH($C1585,'Policy Characteristics'!$C:$C,0)))</f>
        <v>indst efficiency standards</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0.25</v>
      </c>
      <c r="N1585" s="222">
        <f>IF(ISBLANK(INDEX('Policy Characteristics'!H:H,MATCH($C1585,'Policy Characteristics'!$C:$C,0))),"",INDEX('Policy Characteristics'!H:H,MATCH($C1585,'Policy Characteristics'!$C:$C,0)))</f>
        <v>0.01</v>
      </c>
      <c r="O1585" s="354" t="str">
        <f>IF(ISBLANK(INDEX('Policy Characteristics'!I:I,MATCH($C1585,'Policy Characteristics'!$C:$C,0))),"",INDEX('Policy Characteristics'!I:I,MATCH($C1585,'Policy Characteristics'!$C:$C,0)))</f>
        <v>% reduction in energy use</v>
      </c>
      <c r="P1585" s="354"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5" s="354" t="str">
        <f>IF(ISBLANK(INDEX('Policy Characteristics'!K:K,MATCH($C1585,'Policy Characteristics'!$C:$C,0))),"",INDEX('Policy Characteristics'!K:K,MATCH($C1585,'Policy Characteristics'!$C:$C,0)))</f>
        <v>industry-ag-main.html#eff-stds</v>
      </c>
      <c r="R1585" s="354" t="str">
        <f>IF(ISBLANK(INDEX('Policy Characteristics'!L:L,MATCH($C1585,'Policy Characteristics'!$C:$C,0))),"",INDEX('Policy Characteristics'!L:L,MATCH($C1585,'Policy Characteristics'!$C:$C,0)))</f>
        <v>industry-energy-efficiency-standards.html</v>
      </c>
    </row>
    <row r="1586" spans="1:18" s="354" customFormat="1" ht="20" customHeight="1">
      <c r="A1586" s="354" t="str">
        <f>IF(ISBLANK(INDEX('Policy Characteristics'!A:A,MATCH($C1586,'Policy Characteristics'!$C:$C,0))),"",INDEX('Policy Characteristics'!A:A,MATCH($C1586,'Policy Characteristics'!$C:$C,0)))</f>
        <v>Industry</v>
      </c>
      <c r="B1586" s="366" t="str">
        <f>IF(ISBLANK(INDEX('Policy Characteristics'!B:B,MATCH($C1586,'Policy Characteristics'!$C:$C,0))),"",INDEX('Policy Characteristics'!B:B,MATCH($C1586,'Policy Characteristics'!$C:$C,0)))</f>
        <v>Industry Energy Efficiency Standards</v>
      </c>
      <c r="C1586" s="354" t="str">
        <f t="shared" si="53"/>
        <v>Percentage Improvement in Eqpt Efficiency Standards above BAU</v>
      </c>
      <c r="D1586" s="348" t="s">
        <v>832</v>
      </c>
      <c r="E1586" s="253" t="s">
        <v>865</v>
      </c>
      <c r="F1586" t="s">
        <v>833</v>
      </c>
      <c r="G1586" s="253" t="s">
        <v>866</v>
      </c>
      <c r="H1586" s="18">
        <v>1204</v>
      </c>
      <c r="I1586" s="367" t="s">
        <v>680</v>
      </c>
      <c r="J1586" s="368" t="str">
        <f>IF(ISBLANK(INDEX('Policy Characteristics'!D:D,MATCH($C1586,'Policy Characteristics'!$C:$C,0))),"",INDEX('Policy Characteristics'!D:D,MATCH($C1586,'Policy Characteristics'!$C:$C,0)))</f>
        <v>Industry Energy Efficiency Standards</v>
      </c>
      <c r="K1586" s="354" t="str">
        <f>IF(ISBLANK(INDEX('Policy Characteristics'!E:E,MATCH($C1586,'Policy Characteristics'!$C:$C,0))),"",INDEX('Policy Characteristics'!E:E,MATCH($C1586,'Policy Characteristics'!$C:$C,0)))</f>
        <v>indst efficiency standards</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0.25</v>
      </c>
      <c r="N1586" s="222">
        <f>IF(ISBLANK(INDEX('Policy Characteristics'!H:H,MATCH($C1586,'Policy Characteristics'!$C:$C,0))),"",INDEX('Policy Characteristics'!H:H,MATCH($C1586,'Policy Characteristics'!$C:$C,0)))</f>
        <v>0.01</v>
      </c>
      <c r="O1586" s="354" t="str">
        <f>IF(ISBLANK(INDEX('Policy Characteristics'!I:I,MATCH($C1586,'Policy Characteristics'!$C:$C,0))),"",INDEX('Policy Characteristics'!I:I,MATCH($C1586,'Policy Characteristics'!$C:$C,0)))</f>
        <v>% reduction in energy use</v>
      </c>
      <c r="P1586" s="354"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6" s="354" t="str">
        <f>IF(ISBLANK(INDEX('Policy Characteristics'!K:K,MATCH($C1586,'Policy Characteristics'!$C:$C,0))),"",INDEX('Policy Characteristics'!K:K,MATCH($C1586,'Policy Characteristics'!$C:$C,0)))</f>
        <v>industry-ag-main.html#eff-stds</v>
      </c>
      <c r="R1586" s="354" t="str">
        <f>IF(ISBLANK(INDEX('Policy Characteristics'!L:L,MATCH($C1586,'Policy Characteristics'!$C:$C,0))),"",INDEX('Policy Characteristics'!L:L,MATCH($C1586,'Policy Characteristics'!$C:$C,0)))</f>
        <v>industry-energy-efficiency-standards.html</v>
      </c>
    </row>
    <row r="1587" spans="1:18" s="354" customFormat="1" ht="20" customHeight="1">
      <c r="A1587" s="354" t="str">
        <f>IF(ISBLANK(INDEX('Policy Characteristics'!A:A,MATCH($C1587,'Policy Characteristics'!$C:$C,0))),"",INDEX('Policy Characteristics'!A:A,MATCH($C1587,'Policy Characteristics'!$C:$C,0)))</f>
        <v>Industry</v>
      </c>
      <c r="B1587" s="366" t="str">
        <f>IF(ISBLANK(INDEX('Policy Characteristics'!B:B,MATCH($C1587,'Policy Characteristics'!$C:$C,0))),"",INDEX('Policy Characteristics'!B:B,MATCH($C1587,'Policy Characteristics'!$C:$C,0)))</f>
        <v>Industry Energy Efficiency Standards</v>
      </c>
      <c r="C1587" s="354" t="str">
        <f t="shared" si="53"/>
        <v>Percentage Improvement in Eqpt Efficiency Standards above BAU</v>
      </c>
      <c r="D1587" s="348" t="s">
        <v>832</v>
      </c>
      <c r="E1587" s="253" t="s">
        <v>867</v>
      </c>
      <c r="F1587" t="s">
        <v>833</v>
      </c>
      <c r="G1587" s="253" t="s">
        <v>868</v>
      </c>
      <c r="H1587" s="18">
        <v>1205</v>
      </c>
      <c r="I1587" s="367" t="s">
        <v>670</v>
      </c>
      <c r="J1587" s="368" t="str">
        <f>IF(ISBLANK(INDEX('Policy Characteristics'!D:D,MATCH($C1587,'Policy Characteristics'!$C:$C,0))),"",INDEX('Policy Characteristics'!D:D,MATCH($C1587,'Policy Characteristics'!$C:$C,0)))</f>
        <v>Industry Energy Efficiency Standards</v>
      </c>
      <c r="K1587" s="354" t="str">
        <f>IF(ISBLANK(INDEX('Policy Characteristics'!E:E,MATCH($C1587,'Policy Characteristics'!$C:$C,0))),"",INDEX('Policy Characteristics'!E:E,MATCH($C1587,'Policy Characteristics'!$C:$C,0)))</f>
        <v>indst efficiency standards</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0.25</v>
      </c>
      <c r="N1587" s="222">
        <f>IF(ISBLANK(INDEX('Policy Characteristics'!H:H,MATCH($C1587,'Policy Characteristics'!$C:$C,0))),"",INDEX('Policy Characteristics'!H:H,MATCH($C1587,'Policy Characteristics'!$C:$C,0)))</f>
        <v>0.01</v>
      </c>
      <c r="O1587" s="354" t="str">
        <f>IF(ISBLANK(INDEX('Policy Characteristics'!I:I,MATCH($C1587,'Policy Characteristics'!$C:$C,0))),"",INDEX('Policy Characteristics'!I:I,MATCH($C1587,'Policy Characteristics'!$C:$C,0)))</f>
        <v>% reduction in energy use</v>
      </c>
      <c r="P1587" s="354"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7" s="354" t="str">
        <f>IF(ISBLANK(INDEX('Policy Characteristics'!K:K,MATCH($C1587,'Policy Characteristics'!$C:$C,0))),"",INDEX('Policy Characteristics'!K:K,MATCH($C1587,'Policy Characteristics'!$C:$C,0)))</f>
        <v>industry-ag-main.html#eff-stds</v>
      </c>
      <c r="R1587" s="354" t="str">
        <f>IF(ISBLANK(INDEX('Policy Characteristics'!L:L,MATCH($C1587,'Policy Characteristics'!$C:$C,0))),"",INDEX('Policy Characteristics'!L:L,MATCH($C1587,'Policy Characteristics'!$C:$C,0)))</f>
        <v>industry-energy-efficiency-standards.html</v>
      </c>
    </row>
    <row r="1588" spans="1:18" s="354" customFormat="1" ht="20" customHeight="1">
      <c r="A1588" s="354" t="str">
        <f>IF(ISBLANK(INDEX('Policy Characteristics'!A:A,MATCH($C1588,'Policy Characteristics'!$C:$C,0))),"",INDEX('Policy Characteristics'!A:A,MATCH($C1588,'Policy Characteristics'!$C:$C,0)))</f>
        <v>Industry</v>
      </c>
      <c r="B1588" s="366" t="str">
        <f>IF(ISBLANK(INDEX('Policy Characteristics'!B:B,MATCH($C1588,'Policy Characteristics'!$C:$C,0))),"",INDEX('Policy Characteristics'!B:B,MATCH($C1588,'Policy Characteristics'!$C:$C,0)))</f>
        <v>Industry Energy Efficiency Standards</v>
      </c>
      <c r="C1588" s="354" t="str">
        <f t="shared" si="53"/>
        <v>Percentage Improvement in Eqpt Efficiency Standards above BAU</v>
      </c>
      <c r="D1588" s="348" t="s">
        <v>832</v>
      </c>
      <c r="E1588" s="253" t="s">
        <v>869</v>
      </c>
      <c r="F1588" t="s">
        <v>833</v>
      </c>
      <c r="G1588" s="253" t="s">
        <v>870</v>
      </c>
      <c r="H1588" s="18">
        <v>1206</v>
      </c>
      <c r="I1588" s="367" t="s">
        <v>670</v>
      </c>
      <c r="J1588" s="368" t="str">
        <f>IF(ISBLANK(INDEX('Policy Characteristics'!D:D,MATCH($C1588,'Policy Characteristics'!$C:$C,0))),"",INDEX('Policy Characteristics'!D:D,MATCH($C1588,'Policy Characteristics'!$C:$C,0)))</f>
        <v>Industry Energy Efficiency Standards</v>
      </c>
      <c r="K1588" s="354" t="str">
        <f>IF(ISBLANK(INDEX('Policy Characteristics'!E:E,MATCH($C1588,'Policy Characteristics'!$C:$C,0))),"",INDEX('Policy Characteristics'!E:E,MATCH($C1588,'Policy Characteristics'!$C:$C,0)))</f>
        <v>indst efficiency standards</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0.25</v>
      </c>
      <c r="N1588" s="222">
        <f>IF(ISBLANK(INDEX('Policy Characteristics'!H:H,MATCH($C1588,'Policy Characteristics'!$C:$C,0))),"",INDEX('Policy Characteristics'!H:H,MATCH($C1588,'Policy Characteristics'!$C:$C,0)))</f>
        <v>0.01</v>
      </c>
      <c r="O1588" s="354" t="str">
        <f>IF(ISBLANK(INDEX('Policy Characteristics'!I:I,MATCH($C1588,'Policy Characteristics'!$C:$C,0))),"",INDEX('Policy Characteristics'!I:I,MATCH($C1588,'Policy Characteristics'!$C:$C,0)))</f>
        <v>% reduction in energy use</v>
      </c>
      <c r="P1588" s="354"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8" s="354" t="str">
        <f>IF(ISBLANK(INDEX('Policy Characteristics'!K:K,MATCH($C1588,'Policy Characteristics'!$C:$C,0))),"",INDEX('Policy Characteristics'!K:K,MATCH($C1588,'Policy Characteristics'!$C:$C,0)))</f>
        <v>industry-ag-main.html#eff-stds</v>
      </c>
      <c r="R1588" s="354" t="str">
        <f>IF(ISBLANK(INDEX('Policy Characteristics'!L:L,MATCH($C1588,'Policy Characteristics'!$C:$C,0))),"",INDEX('Policy Characteristics'!L:L,MATCH($C1588,'Policy Characteristics'!$C:$C,0)))</f>
        <v>industry-energy-efficiency-standards.html</v>
      </c>
    </row>
    <row r="1589" spans="1:18" s="354" customFormat="1" ht="20" customHeight="1">
      <c r="A1589" s="354" t="str">
        <f>IF(ISBLANK(INDEX('Policy Characteristics'!A:A,MATCH($C1589,'Policy Characteristics'!$C:$C,0))),"",INDEX('Policy Characteristics'!A:A,MATCH($C1589,'Policy Characteristics'!$C:$C,0)))</f>
        <v>Industry</v>
      </c>
      <c r="B1589" s="366" t="str">
        <f>IF(ISBLANK(INDEX('Policy Characteristics'!B:B,MATCH($C1589,'Policy Characteristics'!$C:$C,0))),"",INDEX('Policy Characteristics'!B:B,MATCH($C1589,'Policy Characteristics'!$C:$C,0)))</f>
        <v>Industry Energy Efficiency Standards</v>
      </c>
      <c r="C1589" s="354" t="str">
        <f t="shared" si="53"/>
        <v>Percentage Improvement in Eqpt Efficiency Standards above BAU</v>
      </c>
      <c r="D1589" s="348" t="s">
        <v>832</v>
      </c>
      <c r="E1589" s="253" t="s">
        <v>871</v>
      </c>
      <c r="F1589" t="s">
        <v>833</v>
      </c>
      <c r="G1589" s="253" t="s">
        <v>872</v>
      </c>
      <c r="H1589" s="18">
        <v>1207</v>
      </c>
      <c r="I1589" s="367" t="s">
        <v>680</v>
      </c>
      <c r="J1589" s="368" t="str">
        <f>IF(ISBLANK(INDEX('Policy Characteristics'!D:D,MATCH($C1589,'Policy Characteristics'!$C:$C,0))),"",INDEX('Policy Characteristics'!D:D,MATCH($C1589,'Policy Characteristics'!$C:$C,0)))</f>
        <v>Industry Energy Efficiency Standards</v>
      </c>
      <c r="K1589" s="354" t="str">
        <f>IF(ISBLANK(INDEX('Policy Characteristics'!E:E,MATCH($C1589,'Policy Characteristics'!$C:$C,0))),"",INDEX('Policy Characteristics'!E:E,MATCH($C1589,'Policy Characteristics'!$C:$C,0)))</f>
        <v>indst efficiency standards</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0.25</v>
      </c>
      <c r="N1589" s="222">
        <f>IF(ISBLANK(INDEX('Policy Characteristics'!H:H,MATCH($C1589,'Policy Characteristics'!$C:$C,0))),"",INDEX('Policy Characteristics'!H:H,MATCH($C1589,'Policy Characteristics'!$C:$C,0)))</f>
        <v>0.01</v>
      </c>
      <c r="O1589" s="354" t="str">
        <f>IF(ISBLANK(INDEX('Policy Characteristics'!I:I,MATCH($C1589,'Policy Characteristics'!$C:$C,0))),"",INDEX('Policy Characteristics'!I:I,MATCH($C1589,'Policy Characteristics'!$C:$C,0)))</f>
        <v>% reduction in energy use</v>
      </c>
      <c r="P1589" s="354"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89" s="354" t="str">
        <f>IF(ISBLANK(INDEX('Policy Characteristics'!K:K,MATCH($C1589,'Policy Characteristics'!$C:$C,0))),"",INDEX('Policy Characteristics'!K:K,MATCH($C1589,'Policy Characteristics'!$C:$C,0)))</f>
        <v>industry-ag-main.html#eff-stds</v>
      </c>
      <c r="R1589" s="354" t="str">
        <f>IF(ISBLANK(INDEX('Policy Characteristics'!L:L,MATCH($C1589,'Policy Characteristics'!$C:$C,0))),"",INDEX('Policy Characteristics'!L:L,MATCH($C1589,'Policy Characteristics'!$C:$C,0)))</f>
        <v>industry-energy-efficiency-standards.html</v>
      </c>
    </row>
    <row r="1590" spans="1:18" s="354" customFormat="1" ht="20" customHeight="1">
      <c r="A1590" s="354" t="str">
        <f>IF(ISBLANK(INDEX('Policy Characteristics'!A:A,MATCH($C1590,'Policy Characteristics'!$C:$C,0))),"",INDEX('Policy Characteristics'!A:A,MATCH($C1590,'Policy Characteristics'!$C:$C,0)))</f>
        <v>Industry</v>
      </c>
      <c r="B1590" s="366" t="str">
        <f>IF(ISBLANK(INDEX('Policy Characteristics'!B:B,MATCH($C1590,'Policy Characteristics'!$C:$C,0))),"",INDEX('Policy Characteristics'!B:B,MATCH($C1590,'Policy Characteristics'!$C:$C,0)))</f>
        <v>Material Efficiency, Longevity, &amp; Re-Use</v>
      </c>
      <c r="C1590" t="s">
        <v>414</v>
      </c>
      <c r="D1590" s="381" t="s">
        <v>808</v>
      </c>
      <c r="E1590" s="253"/>
      <c r="F1590" s="374" t="s">
        <v>809</v>
      </c>
      <c r="H1590" s="41">
        <v>429</v>
      </c>
      <c r="I1590" s="382" t="s">
        <v>670</v>
      </c>
      <c r="J1590" s="368" t="str">
        <f>IF(ISBLANK(INDEX('Policy Characteristics'!D:D,MATCH($C1590,'Policy Characteristics'!$C:$C,0))),"",INDEX('Policy Characteristics'!D:D,MATCH($C1590,'Policy Characteristics'!$C:$C,0)))</f>
        <v>Material Efficiency, Longevity, &amp; Re-Use</v>
      </c>
      <c r="K1590" s="354" t="str">
        <f>IF(ISBLANK(INDEX('Policy Characteristics'!E:E,MATCH($C1590,'Policy Characteristics'!$C:$C,0))),"",INDEX('Policy Characteristics'!E:E,MATCH($C1590,'Policy Characteristics'!$C:$C,0)))</f>
        <v>indst reduce nonenergy product demand</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54" t="str">
        <f>IF(ISBLANK(INDEX('Policy Characteristics'!I:I,MATCH($C1590,'Policy Characteristics'!$C:$C,0))),"",INDEX('Policy Characteristics'!I:I,MATCH($C1590,'Policy Characteristics'!$C:$C,0)))</f>
        <v>% demand reduction</v>
      </c>
      <c r="P1590" s="354" t="str">
        <f>IF(ISBLANK(INDEX('Policy Characteristics'!J:J,MATCH($C1590,'Policy Characteristics'!$C:$C,0))),"",INDEX('Policy Characteristics'!J:J,MATCH($C1590,'Policy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0" s="354" t="str">
        <f>IF(ISBLANK(INDEX('Policy Characteristics'!K:K,MATCH($C1590,'Policy Characteristics'!$C:$C,0))),"",INDEX('Policy Characteristics'!K:K,MATCH($C1590,'Policy Characteristics'!$C:$C,0)))</f>
        <v/>
      </c>
      <c r="R1590" s="354" t="str">
        <f>IF(ISBLANK(INDEX('Policy Characteristics'!L:L,MATCH($C1590,'Policy Characteristics'!$C:$C,0))),"",INDEX('Policy Characteristics'!L:L,MATCH($C1590,'Policy Characteristics'!$C:$C,0)))</f>
        <v>material-efficiency-longevity-reuse.html</v>
      </c>
    </row>
    <row r="1591" spans="1:18" s="354" customFormat="1" ht="20" customHeight="1">
      <c r="A1591" s="354" t="str">
        <f>IF(ISBLANK(INDEX('Policy Characteristics'!A:A,MATCH($C1591,'Policy Characteristics'!$C:$C,0))),"",INDEX('Policy Characteristics'!A:A,MATCH($C1591,'Policy Characteristics'!$C:$C,0)))</f>
        <v>Industry</v>
      </c>
      <c r="B1591" s="366" t="str">
        <f>IF(ISBLANK(INDEX('Policy Characteristics'!B:B,MATCH($C1591,'Policy Characteristics'!$C:$C,0))),"",INDEX('Policy Characteristics'!B:B,MATCH($C1591,'Policy Characteristics'!$C:$C,0)))</f>
        <v>Material Efficiency, Longevity, &amp; Re-Use</v>
      </c>
      <c r="C1591" s="354" t="str">
        <f t="shared" ref="C1591" si="54">C$1590</f>
        <v>Percent Reduction in Nonenergy Nonagriculture Industry Product Demand</v>
      </c>
      <c r="D1591" s="381" t="s">
        <v>810</v>
      </c>
      <c r="E1591" s="253"/>
      <c r="F1591" t="s">
        <v>811</v>
      </c>
      <c r="H1591" s="41">
        <v>430</v>
      </c>
      <c r="I1591" s="382" t="s">
        <v>670</v>
      </c>
      <c r="J1591" s="368" t="str">
        <f>IF(ISBLANK(INDEX('Policy Characteristics'!D:D,MATCH($C1591,'Policy Characteristics'!$C:$C,0))),"",INDEX('Policy Characteristics'!D:D,MATCH($C1591,'Policy Characteristics'!$C:$C,0)))</f>
        <v>Material Efficiency, Longevity, &amp; Re-Use</v>
      </c>
      <c r="K1591" s="354" t="str">
        <f>IF(ISBLANK(INDEX('Policy Characteristics'!E:E,MATCH($C1591,'Policy Characteristics'!$C:$C,0))),"",INDEX('Policy Characteristics'!E:E,MATCH($C1591,'Policy Characteristics'!$C:$C,0)))</f>
        <v>indst reduce nonenergy product demand</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4" t="str">
        <f>IF(ISBLANK(INDEX('Policy Characteristics'!I:I,MATCH($C1591,'Policy Characteristics'!$C:$C,0))),"",INDEX('Policy Characteristics'!I:I,MATCH($C1591,'Policy Characteristics'!$C:$C,0)))</f>
        <v>% demand reduction</v>
      </c>
      <c r="P1591" s="354" t="str">
        <f>IF(ISBLANK(INDEX('Policy Characteristics'!J:J,MATCH($C1591,'Policy Characteristics'!$C:$C,0))),"",INDEX('Policy Characteristics'!J:J,MATCH($C1591,'Policy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1" s="354" t="str">
        <f>IF(ISBLANK(INDEX('Policy Characteristics'!K:K,MATCH($C1591,'Policy Characteristics'!$C:$C,0))),"",INDEX('Policy Characteristics'!K:K,MATCH($C1591,'Policy Characteristics'!$C:$C,0)))</f>
        <v/>
      </c>
      <c r="R1591" s="354" t="str">
        <f>IF(ISBLANK(INDEX('Policy Characteristics'!L:L,MATCH($C1591,'Policy Characteristics'!$C:$C,0))),"",INDEX('Policy Characteristics'!L:L,MATCH($C1591,'Policy Characteristics'!$C:$C,0)))</f>
        <v>material-efficiency-longevity-reuse.html</v>
      </c>
    </row>
    <row r="1592" spans="1:18" s="354" customFormat="1" ht="20" customHeight="1">
      <c r="A1592" s="354" t="str">
        <f>IF(ISBLANK(INDEX('Policy Characteristics'!A:A,MATCH($C1592,'Policy Characteristics'!$C:$C,0))),"",INDEX('Policy Characteristics'!A:A,MATCH($C1592,'Policy Characteristics'!$C:$C,0)))</f>
        <v>Industry</v>
      </c>
      <c r="B1592" s="366" t="str">
        <f>IF(ISBLANK(INDEX('Policy Characteristics'!B:B,MATCH($C1592,'Policy Characteristics'!$C:$C,0))),"",INDEX('Policy Characteristics'!B:B,MATCH($C1592,'Policy Characteristics'!$C:$C,0)))</f>
        <v>Material Efficiency, Longevity, &amp; Re-Use</v>
      </c>
      <c r="C1592" s="354" t="str">
        <f t="shared" ref="C1592" si="55">C$1590</f>
        <v>Percent Reduction in Nonenergy Nonagriculture Industry Product Demand</v>
      </c>
      <c r="D1592" s="381" t="s">
        <v>830</v>
      </c>
      <c r="E1592" s="253"/>
      <c r="F1592" t="s">
        <v>831</v>
      </c>
      <c r="H1592" s="41">
        <v>432</v>
      </c>
      <c r="I1592" s="380" t="s">
        <v>670</v>
      </c>
      <c r="J1592" s="368" t="str">
        <f>IF(ISBLANK(INDEX('Policy Characteristics'!D:D,MATCH($C1592,'Policy Characteristics'!$C:$C,0))),"",INDEX('Policy Characteristics'!D:D,MATCH($C1592,'Policy Characteristics'!$C:$C,0)))</f>
        <v>Material Efficiency, Longevity, &amp; Re-Use</v>
      </c>
      <c r="K1592" s="354" t="str">
        <f>IF(ISBLANK(INDEX('Policy Characteristics'!E:E,MATCH($C1592,'Policy Characteristics'!$C:$C,0))),"",INDEX('Policy Characteristics'!E:E,MATCH($C1592,'Policy Characteristics'!$C:$C,0)))</f>
        <v>indst reduce nonenergy product demand</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4" t="str">
        <f>IF(ISBLANK(INDEX('Policy Characteristics'!I:I,MATCH($C1592,'Policy Characteristics'!$C:$C,0))),"",INDEX('Policy Characteristics'!I:I,MATCH($C1592,'Policy Characteristics'!$C:$C,0)))</f>
        <v>% demand reduction</v>
      </c>
      <c r="P1592" s="354" t="str">
        <f>IF(ISBLANK(INDEX('Policy Characteristics'!J:J,MATCH($C1592,'Policy Characteristics'!$C:$C,0))),"",INDEX('Policy Characteristics'!J:J,MATCH($C1592,'Policy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92" s="354" t="str">
        <f>IF(ISBLANK(INDEX('Policy Characteristics'!K:K,MATCH($C1592,'Policy Characteristics'!$C:$C,0))),"",INDEX('Policy Characteristics'!K:K,MATCH($C1592,'Policy Characteristics'!$C:$C,0)))</f>
        <v/>
      </c>
      <c r="R1592" s="354" t="str">
        <f>IF(ISBLANK(INDEX('Policy Characteristics'!L:L,MATCH($C1592,'Policy Characteristics'!$C:$C,0))),"",INDEX('Policy Characteristics'!L:L,MATCH($C1592,'Policy Characteristics'!$C:$C,0)))</f>
        <v>material-efficiency-longevity-reuse.html</v>
      </c>
    </row>
    <row r="1593" spans="1:18" ht="20" customHeight="1">
      <c r="A1593" s="354" t="str">
        <f>IF(ISBLANK(INDEX('Policy Characteristics'!A:A,MATCH($C1593,'Policy Characteristics'!$C:$C,0))),"",INDEX('Policy Characteristics'!A:A,MATCH($C1593,'Policy Characteristics'!$C:$C,0)))</f>
        <v>Industry</v>
      </c>
      <c r="B1593" s="366" t="str">
        <f>IF(ISBLANK(INDEX('Policy Characteristics'!B:B,MATCH($C1593,'Policy Characteristics'!$C:$C,0))),"",INDEX('Policy Characteristics'!B:B,MATCH($C1593,'Policy Characteristics'!$C:$C,0)))</f>
        <v>Methane Capture</v>
      </c>
      <c r="C1593" t="s">
        <v>420</v>
      </c>
      <c r="D1593" s="253" t="s">
        <v>788</v>
      </c>
      <c r="E1593" s="253"/>
      <c r="F1593" t="s">
        <v>789</v>
      </c>
      <c r="G1593" s="253"/>
      <c r="H1593" s="18">
        <v>1458</v>
      </c>
      <c r="I1593" s="367" t="s">
        <v>670</v>
      </c>
      <c r="J1593" s="368" t="str">
        <f>IF(ISBLANK(INDEX('Policy Characteristics'!D:D,MATCH($C1593,'Policy Characteristics'!$C:$C,0))),"",INDEX('Policy Characteristics'!D:D,MATCH($C1593,'Policy Characteristics'!$C:$C,0)))</f>
        <v>Methane Capture and Destruction</v>
      </c>
      <c r="K1593" s="354"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4" t="str">
        <f>IF(ISBLANK(INDEX('Policy Characteristics'!I:I,MATCH($C1593,'Policy Characteristics'!$C:$C,0))),"",INDEX('Policy Characteristics'!I:I,MATCH($C1593,'Policy Characteristics'!$C:$C,0)))</f>
        <v>% of potential achieved</v>
      </c>
      <c r="P1593" s="354" t="str">
        <f>IF(ISBLANK(INDEX('[1]Policy Characteristics'!J:J,MATCH($C1593,'[1]Policy Characteristics'!$C:$C,0))),"",INDEX('[1]Policy Characteristics'!J:J,MATCH($C1593,'[1]Policy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3" s="354" t="str">
        <f>IF(ISBLANK(INDEX('Policy Characteristics'!K:K,MATCH($C1593,'Policy Characteristics'!$C:$C,0))),"",INDEX('Policy Characteristics'!K:K,MATCH($C1593,'Policy Characteristics'!$C:$C,0)))</f>
        <v>industry-ag-main.html#methane-capture</v>
      </c>
      <c r="R1593" s="354" t="str">
        <f>IF(ISBLANK(INDEX('Policy Characteristics'!L:L,MATCH($C1593,'Policy Characteristics'!$C:$C,0))),"",INDEX('Policy Characteristics'!L:L,MATCH($C1593,'Policy Characteristics'!$C:$C,0)))</f>
        <v>methane-capture.html</v>
      </c>
    </row>
    <row r="1594" spans="1:18" ht="20" customHeight="1">
      <c r="A1594" s="354" t="str">
        <f>IF(ISBLANK(INDEX('Policy Characteristics'!A:A,MATCH($C1594,'Policy Characteristics'!$C:$C,0))),"",INDEX('Policy Characteristics'!A:A,MATCH($C1594,'Policy Characteristics'!$C:$C,0)))</f>
        <v>Industry</v>
      </c>
      <c r="B1594" s="366" t="str">
        <f>IF(ISBLANK(INDEX('Policy Characteristics'!B:B,MATCH($C1594,'Policy Characteristics'!$C:$C,0))),"",INDEX('Policy Characteristics'!B:B,MATCH($C1594,'Policy Characteristics'!$C:$C,0)))</f>
        <v>Methane Capture</v>
      </c>
      <c r="C1594" s="354" t="str">
        <f t="shared" ref="C1594:C1596" si="56">C$1593</f>
        <v>Fraction of Methane Capture Opportunities Achieved</v>
      </c>
      <c r="D1594" s="253" t="s">
        <v>828</v>
      </c>
      <c r="E1594" s="253"/>
      <c r="F1594" t="s">
        <v>829</v>
      </c>
      <c r="G1594" s="253"/>
      <c r="H1594" s="18">
        <v>1459</v>
      </c>
      <c r="I1594" s="367" t="s">
        <v>670</v>
      </c>
      <c r="J1594" s="368" t="str">
        <f>IF(ISBLANK(INDEX('Policy Characteristics'!D:D,MATCH($C1594,'Policy Characteristics'!$C:$C,0))),"",INDEX('Policy Characteristics'!D:D,MATCH($C1594,'Policy Characteristics'!$C:$C,0)))</f>
        <v>Methane Capture and Destruction</v>
      </c>
      <c r="K1594" s="354"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4" t="str">
        <f>IF(ISBLANK(INDEX('Policy Characteristics'!I:I,MATCH($C1594,'Policy Characteristics'!$C:$C,0))),"",INDEX('Policy Characteristics'!I:I,MATCH($C1594,'Policy Characteristics'!$C:$C,0)))</f>
        <v>% of potential achieved</v>
      </c>
      <c r="P1594" s="354" t="str">
        <f>IF(ISBLANK(INDEX('[1]Policy Characteristics'!J:J,MATCH($C1594,'[1]Policy Characteristics'!$C:$C,0))),"",INDEX('[1]Policy Characteristics'!J:J,MATCH($C1594,'[1]Policy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4" s="354" t="str">
        <f>IF(ISBLANK(INDEX('Policy Characteristics'!K:K,MATCH($C1594,'Policy Characteristics'!$C:$C,0))),"",INDEX('Policy Characteristics'!K:K,MATCH($C1594,'Policy Characteristics'!$C:$C,0)))</f>
        <v>industry-ag-main.html#methane-capture</v>
      </c>
      <c r="R1594" s="354" t="str">
        <f>IF(ISBLANK(INDEX('Policy Characteristics'!L:L,MATCH($C1594,'Policy Characteristics'!$C:$C,0))),"",INDEX('Policy Characteristics'!L:L,MATCH($C1594,'Policy Characteristics'!$C:$C,0)))</f>
        <v>methane-capture.html</v>
      </c>
    </row>
    <row r="1595" spans="1:18" ht="20" customHeight="1">
      <c r="A1595" s="354" t="str">
        <f>IF(ISBLANK(INDEX('Policy Characteristics'!A:A,MATCH($C1595,'Policy Characteristics'!$C:$C,0))),"",INDEX('Policy Characteristics'!A:A,MATCH($C1595,'Policy Characteristics'!$C:$C,0)))</f>
        <v>Industry</v>
      </c>
      <c r="B1595" s="366" t="str">
        <f>IF(ISBLANK(INDEX('Policy Characteristics'!B:B,MATCH($C1595,'Policy Characteristics'!$C:$C,0))),"",INDEX('Policy Characteristics'!B:B,MATCH($C1595,'Policy Characteristics'!$C:$C,0)))</f>
        <v>Methane Capture</v>
      </c>
      <c r="C1595" s="354" t="str">
        <f t="shared" si="56"/>
        <v>Fraction of Methane Capture Opportunities Achieved</v>
      </c>
      <c r="D1595" s="253" t="s">
        <v>786</v>
      </c>
      <c r="E1595" s="253"/>
      <c r="F1595" t="s">
        <v>787</v>
      </c>
      <c r="G1595" s="253"/>
      <c r="H1595" s="18">
        <v>513</v>
      </c>
      <c r="I1595" s="367" t="s">
        <v>670</v>
      </c>
      <c r="J1595" s="368" t="str">
        <f>IF(ISBLANK(INDEX('Policy Characteristics'!D:D,MATCH($C1595,'Policy Characteristics'!$C:$C,0))),"",INDEX('Policy Characteristics'!D:D,MATCH($C1595,'Policy Characteristics'!$C:$C,0)))</f>
        <v>Methane Capture and Destruction</v>
      </c>
      <c r="K1595" s="354" t="str">
        <f>IF(ISBLANK(INDEX('Policy Characteristics'!E:E,MATCH($C1595,'Policy Characteristics'!$C:$C,0))),"",INDEX('Policy Characteristics'!E:E,MATCH($C1595,'Policy Characteristics'!$C:$C,0)))</f>
        <v>indst methane capture</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4" t="str">
        <f>IF(ISBLANK(INDEX('Policy Characteristics'!I:I,MATCH($C1595,'Policy Characteristics'!$C:$C,0))),"",INDEX('Policy Characteristics'!I:I,MATCH($C1595,'Policy Characteristics'!$C:$C,0)))</f>
        <v>% of potential achieved</v>
      </c>
      <c r="P1595" s="354" t="str">
        <f>IF(ISBLANK(INDEX('[1]Policy Characteristics'!J:J,MATCH($C1595,'[1]Policy Characteristics'!$C:$C,0))),"",INDEX('[1]Policy Characteristics'!J:J,MATCH($C1595,'[1]Policy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5" s="354" t="str">
        <f>IF(ISBLANK(INDEX('Policy Characteristics'!K:K,MATCH($C1595,'Policy Characteristics'!$C:$C,0))),"",INDEX('Policy Characteristics'!K:K,MATCH($C1595,'Policy Characteristics'!$C:$C,0)))</f>
        <v>industry-ag-main.html#methane-capture</v>
      </c>
      <c r="R1595" s="354" t="str">
        <f>IF(ISBLANK(INDEX('Policy Characteristics'!L:L,MATCH($C1595,'Policy Characteristics'!$C:$C,0))),"",INDEX('Policy Characteristics'!L:L,MATCH($C1595,'Policy Characteristics'!$C:$C,0)))</f>
        <v>methane-capture.html</v>
      </c>
    </row>
    <row r="1596" spans="1:18" ht="20" customHeight="1">
      <c r="A1596" s="354" t="str">
        <f>IF(ISBLANK(INDEX('Policy Characteristics'!A:A,MATCH($C1596,'Policy Characteristics'!$C:$C,0))),"",INDEX('Policy Characteristics'!A:A,MATCH($C1596,'Policy Characteristics'!$C:$C,0)))</f>
        <v>Industry</v>
      </c>
      <c r="B1596" s="366" t="str">
        <f>IF(ISBLANK(INDEX('Policy Characteristics'!B:B,MATCH($C1596,'Policy Characteristics'!$C:$C,0))),"",INDEX('Policy Characteristics'!B:B,MATCH($C1596,'Policy Characteristics'!$C:$C,0)))</f>
        <v>Methane Capture</v>
      </c>
      <c r="C1596" s="354" t="str">
        <f t="shared" si="56"/>
        <v>Fraction of Methane Capture Opportunities Achieved</v>
      </c>
      <c r="D1596" s="253" t="s">
        <v>830</v>
      </c>
      <c r="E1596" s="253"/>
      <c r="F1596" t="s">
        <v>831</v>
      </c>
      <c r="G1596" s="253"/>
      <c r="H1596" s="18">
        <v>514</v>
      </c>
      <c r="I1596" s="367" t="s">
        <v>670</v>
      </c>
      <c r="J1596" s="368" t="str">
        <f>IF(ISBLANK(INDEX('Policy Characteristics'!D:D,MATCH($C1596,'Policy Characteristics'!$C:$C,0))),"",INDEX('Policy Characteristics'!D:D,MATCH($C1596,'Policy Characteristics'!$C:$C,0)))</f>
        <v>Methane Capture and Destruction</v>
      </c>
      <c r="K1596" s="354" t="str">
        <f>IF(ISBLANK(INDEX('Policy Characteristics'!E:E,MATCH($C1596,'Policy Characteristics'!$C:$C,0))),"",INDEX('Policy Characteristics'!E:E,MATCH($C1596,'Policy Characteristics'!$C:$C,0)))</f>
        <v>indst methane capture</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4" t="str">
        <f>IF(ISBLANK(INDEX('Policy Characteristics'!I:I,MATCH($C1596,'Policy Characteristics'!$C:$C,0))),"",INDEX('Policy Characteristics'!I:I,MATCH($C1596,'Policy Characteristics'!$C:$C,0)))</f>
        <v>% of potential achieved</v>
      </c>
      <c r="P1596" s="354" t="str">
        <f>IF(ISBLANK(INDEX('[1]Policy Characteristics'!J:J,MATCH($C1596,'[1]Policy Characteristics'!$C:$C,0))),"",INDEX('[1]Policy Characteristics'!J:J,MATCH($C1596,'[1]Policy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7.6 million metric tons of CO₂e.</v>
      </c>
      <c r="Q1596" s="354" t="str">
        <f>IF(ISBLANK(INDEX('Policy Characteristics'!K:K,MATCH($C1596,'Policy Characteristics'!$C:$C,0))),"",INDEX('Policy Characteristics'!K:K,MATCH($C1596,'Policy Characteristics'!$C:$C,0)))</f>
        <v>industry-ag-main.html#methane-capture</v>
      </c>
      <c r="R1596" s="354" t="str">
        <f>IF(ISBLANK(INDEX('Policy Characteristics'!L:L,MATCH($C1596,'Policy Characteristics'!$C:$C,0))),"",INDEX('Policy Characteristics'!L:L,MATCH($C1596,'Policy Characteristics'!$C:$C,0)))</f>
        <v>methane-capture.html</v>
      </c>
    </row>
    <row r="1597" spans="1:18" ht="20" customHeight="1">
      <c r="A1597" s="354" t="str">
        <f>IF(ISBLANK(INDEX('Policy Characteristics'!A:A,MATCH($C1597,'Policy Characteristics'!$C:$C,0))),"",INDEX('Policy Characteristics'!A:A,MATCH($C1597,'Policy Characteristics'!$C:$C,0)))</f>
        <v>Industry</v>
      </c>
      <c r="B1597" s="366" t="str">
        <f>IF(ISBLANK(INDEX('Policy Characteristics'!B:B,MATCH($C1597,'Policy Characteristics'!$C:$C,0))),"",INDEX('Policy Characteristics'!B:B,MATCH($C1597,'Policy Characteristics'!$C:$C,0)))</f>
        <v>Methane Destruction</v>
      </c>
      <c r="C1597" t="s">
        <v>426</v>
      </c>
      <c r="D1597" s="253" t="s">
        <v>788</v>
      </c>
      <c r="E1597" s="253"/>
      <c r="F1597" t="s">
        <v>789</v>
      </c>
      <c r="G1597" s="253"/>
      <c r="H1597" s="18">
        <v>1460</v>
      </c>
      <c r="I1597" s="367" t="s">
        <v>670</v>
      </c>
      <c r="J1597" s="368" t="str">
        <f>IF(ISBLANK(INDEX('Policy Characteristics'!D:D,MATCH($C1597,'Policy Characteristics'!$C:$C,0))),"",INDEX('Policy Characteristics'!D:D,MATCH($C1597,'Policy Characteristics'!$C:$C,0)))</f>
        <v>Methane Capture and Destruction</v>
      </c>
      <c r="K1597" s="354"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4" t="str">
        <f>IF(ISBLANK(INDEX('Policy Characteristics'!I:I,MATCH($C1597,'Policy Characteristics'!$C:$C,0))),"",INDEX('Policy Characteristics'!I:I,MATCH($C1597,'Policy Characteristics'!$C:$C,0)))</f>
        <v>% of potential achieved</v>
      </c>
      <c r="P1597" s="354" t="str">
        <f>IF(ISBLANK(INDEX('[1]Policy Characteristics'!J:J,MATCH($C1597,'[1]Policy Characteristics'!$C:$C,0))),"",INDEX('[1]Policy Characteristics'!J:J,MATCH($C1597,'[1]Policy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7" s="354" t="str">
        <f>IF(ISBLANK(INDEX('Policy Characteristics'!K:K,MATCH($C1597,'Policy Characteristics'!$C:$C,0))),"",INDEX('Policy Characteristics'!K:K,MATCH($C1597,'Policy Characteristics'!$C:$C,0)))</f>
        <v>industry-ag-main.html#methane-destr</v>
      </c>
      <c r="R1597" s="354" t="str">
        <f>IF(ISBLANK(INDEX('Policy Characteristics'!L:L,MATCH($C1597,'Policy Characteristics'!$C:$C,0))),"",INDEX('Policy Characteristics'!L:L,MATCH($C1597,'Policy Characteristics'!$C:$C,0)))</f>
        <v>methane-destruction.html</v>
      </c>
    </row>
    <row r="1598" spans="1:18" ht="20" customHeight="1">
      <c r="A1598" s="354" t="str">
        <f>IF(ISBLANK(INDEX('Policy Characteristics'!A:A,MATCH($C1598,'Policy Characteristics'!$C:$C,0))),"",INDEX('Policy Characteristics'!A:A,MATCH($C1598,'Policy Characteristics'!$C:$C,0)))</f>
        <v>Industry</v>
      </c>
      <c r="B1598" s="366" t="str">
        <f>IF(ISBLANK(INDEX('Policy Characteristics'!B:B,MATCH($C1598,'Policy Characteristics'!$C:$C,0))),"",INDEX('Policy Characteristics'!B:B,MATCH($C1598,'Policy Characteristics'!$C:$C,0)))</f>
        <v>Methane Destruction</v>
      </c>
      <c r="C1598" s="354" t="str">
        <f t="shared" ref="C1598:C1600" si="57">C$1597</f>
        <v>Fraction of Methane Destruction Opportunities Achieved</v>
      </c>
      <c r="D1598" s="253" t="s">
        <v>828</v>
      </c>
      <c r="E1598" s="253"/>
      <c r="F1598" t="s">
        <v>829</v>
      </c>
      <c r="G1598" s="253"/>
      <c r="H1598" s="18">
        <v>1461</v>
      </c>
      <c r="I1598" s="367" t="s">
        <v>670</v>
      </c>
      <c r="J1598" s="368" t="str">
        <f>IF(ISBLANK(INDEX('Policy Characteristics'!D:D,MATCH($C1598,'Policy Characteristics'!$C:$C,0))),"",INDEX('Policy Characteristics'!D:D,MATCH($C1598,'Policy Characteristics'!$C:$C,0)))</f>
        <v>Methane Capture and Destruction</v>
      </c>
      <c r="K1598" s="354"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4" t="str">
        <f>IF(ISBLANK(INDEX('Policy Characteristics'!I:I,MATCH($C1598,'Policy Characteristics'!$C:$C,0))),"",INDEX('Policy Characteristics'!I:I,MATCH($C1598,'Policy Characteristics'!$C:$C,0)))</f>
        <v>% of potential achieved</v>
      </c>
      <c r="P1598" s="354" t="str">
        <f>IF(ISBLANK(INDEX('[1]Policy Characteristics'!J:J,MATCH($C1598,'[1]Policy Characteristics'!$C:$C,0))),"",INDEX('[1]Policy Characteristics'!J:J,MATCH($C1598,'[1]Policy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8" s="354" t="str">
        <f>IF(ISBLANK(INDEX('Policy Characteristics'!K:K,MATCH($C1598,'Policy Characteristics'!$C:$C,0))),"",INDEX('Policy Characteristics'!K:K,MATCH($C1598,'Policy Characteristics'!$C:$C,0)))</f>
        <v>industry-ag-main.html#methane-destr</v>
      </c>
      <c r="R1598" s="354" t="str">
        <f>IF(ISBLANK(INDEX('Policy Characteristics'!L:L,MATCH($C1598,'Policy Characteristics'!$C:$C,0))),"",INDEX('Policy Characteristics'!L:L,MATCH($C1598,'Policy Characteristics'!$C:$C,0)))</f>
        <v>methane-destruction.html</v>
      </c>
    </row>
    <row r="1599" spans="1:18" ht="20" customHeight="1">
      <c r="A1599" s="354" t="str">
        <f>IF(ISBLANK(INDEX('Policy Characteristics'!A:A,MATCH($C1599,'Policy Characteristics'!$C:$C,0))),"",INDEX('Policy Characteristics'!A:A,MATCH($C1599,'Policy Characteristics'!$C:$C,0)))</f>
        <v>Industry</v>
      </c>
      <c r="B1599" s="366" t="str">
        <f>IF(ISBLANK(INDEX('Policy Characteristics'!B:B,MATCH($C1599,'Policy Characteristics'!$C:$C,0))),"",INDEX('Policy Characteristics'!B:B,MATCH($C1599,'Policy Characteristics'!$C:$C,0)))</f>
        <v>Methane Destruction</v>
      </c>
      <c r="C1599" s="354" t="str">
        <f t="shared" si="57"/>
        <v>Fraction of Methane Destruction Opportunities Achieved</v>
      </c>
      <c r="D1599" s="253" t="s">
        <v>786</v>
      </c>
      <c r="E1599" s="253"/>
      <c r="F1599" t="s">
        <v>787</v>
      </c>
      <c r="G1599" s="253"/>
      <c r="H1599" s="18">
        <v>515</v>
      </c>
      <c r="I1599" s="367" t="s">
        <v>670</v>
      </c>
      <c r="J1599" s="368" t="str">
        <f>IF(ISBLANK(INDEX('Policy Characteristics'!D:D,MATCH($C1599,'Policy Characteristics'!$C:$C,0))),"",INDEX('Policy Characteristics'!D:D,MATCH($C1599,'Policy Characteristics'!$C:$C,0)))</f>
        <v>Methane Capture and Destruction</v>
      </c>
      <c r="K1599" s="354"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4" t="str">
        <f>IF(ISBLANK(INDEX('Policy Characteristics'!I:I,MATCH($C1599,'Policy Characteristics'!$C:$C,0))),"",INDEX('Policy Characteristics'!I:I,MATCH($C1599,'Policy Characteristics'!$C:$C,0)))</f>
        <v>% of potential achieved</v>
      </c>
      <c r="P1599" s="354" t="str">
        <f>IF(ISBLANK(INDEX('[1]Policy Characteristics'!J:J,MATCH($C1599,'[1]Policy Characteristics'!$C:$C,0))),"",INDEX('[1]Policy Characteristics'!J:J,MATCH($C1599,'[1]Policy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599" s="354" t="str">
        <f>IF(ISBLANK(INDEX('Policy Characteristics'!K:K,MATCH($C1599,'Policy Characteristics'!$C:$C,0))),"",INDEX('Policy Characteristics'!K:K,MATCH($C1599,'Policy Characteristics'!$C:$C,0)))</f>
        <v>industry-ag-main.html#methane-destr</v>
      </c>
      <c r="R1599" s="354" t="str">
        <f>IF(ISBLANK(INDEX('Policy Characteristics'!L:L,MATCH($C1599,'Policy Characteristics'!$C:$C,0))),"",INDEX('Policy Characteristics'!L:L,MATCH($C1599,'Policy Characteristics'!$C:$C,0)))</f>
        <v>methane-destruction.html</v>
      </c>
    </row>
    <row r="1600" spans="1:18" ht="20" customHeight="1">
      <c r="A1600" s="354" t="str">
        <f>IF(ISBLANK(INDEX('Policy Characteristics'!A:A,MATCH($C1600,'Policy Characteristics'!$C:$C,0))),"",INDEX('Policy Characteristics'!A:A,MATCH($C1600,'Policy Characteristics'!$C:$C,0)))</f>
        <v>Industry</v>
      </c>
      <c r="B1600" s="366" t="str">
        <f>IF(ISBLANK(INDEX('Policy Characteristics'!B:B,MATCH($C1600,'Policy Characteristics'!$C:$C,0))),"",INDEX('Policy Characteristics'!B:B,MATCH($C1600,'Policy Characteristics'!$C:$C,0)))</f>
        <v>Methane Destruction</v>
      </c>
      <c r="C1600" s="354" t="str">
        <f t="shared" si="57"/>
        <v>Fraction of Methane Destruction Opportunities Achieved</v>
      </c>
      <c r="D1600" s="253" t="s">
        <v>830</v>
      </c>
      <c r="E1600" s="253"/>
      <c r="F1600" t="s">
        <v>831</v>
      </c>
      <c r="G1600" s="253"/>
      <c r="H1600" s="18">
        <v>516</v>
      </c>
      <c r="I1600" s="367" t="s">
        <v>670</v>
      </c>
      <c r="J1600" s="368" t="str">
        <f>IF(ISBLANK(INDEX('Policy Characteristics'!D:D,MATCH($C1600,'Policy Characteristics'!$C:$C,0))),"",INDEX('Policy Characteristics'!D:D,MATCH($C1600,'Policy Characteristics'!$C:$C,0)))</f>
        <v>Methane Capture and Destruction</v>
      </c>
      <c r="K1600" s="354" t="str">
        <f>IF(ISBLANK(INDEX('Policy Characteristics'!E:E,MATCH($C1600,'Policy Characteristics'!$C:$C,0))),"",INDEX('Policy Characteristics'!E:E,MATCH($C1600,'Policy Characteristics'!$C:$C,0)))</f>
        <v>indst methane destruction</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4" t="str">
        <f>IF(ISBLANK(INDEX('Policy Characteristics'!I:I,MATCH($C1600,'Policy Characteristics'!$C:$C,0))),"",INDEX('Policy Characteristics'!I:I,MATCH($C1600,'Policy Characteristics'!$C:$C,0)))</f>
        <v>% of potential achieved</v>
      </c>
      <c r="P1600" s="354" t="str">
        <f>IF(ISBLANK(INDEX('[1]Policy Characteristics'!J:J,MATCH($C1600,'[1]Policy Characteristics'!$C:$C,0))),"",INDEX('[1]Policy Characteristics'!J:J,MATCH($C1600,'[1]Policy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34.9 million metric tons of CO₂e from methane. If this policy lever is set to 100% by 2050, it would reduce emissions by approximately 8 million metric tons of CO₂e.</v>
      </c>
      <c r="Q1600" s="354" t="str">
        <f>IF(ISBLANK(INDEX('Policy Characteristics'!K:K,MATCH($C1600,'Policy Characteristics'!$C:$C,0))),"",INDEX('Policy Characteristics'!K:K,MATCH($C1600,'Policy Characteristics'!$C:$C,0)))</f>
        <v>industry-ag-main.html#methane-destr</v>
      </c>
      <c r="R1600" s="354" t="str">
        <f>IF(ISBLANK(INDEX('Policy Characteristics'!L:L,MATCH($C1600,'Policy Characteristics'!$C:$C,0))),"",INDEX('Policy Characteristics'!L:L,MATCH($C1600,'Policy Characteristics'!$C:$C,0)))</f>
        <v>methane-destruction.html</v>
      </c>
    </row>
    <row r="1601" spans="1:18" ht="20" customHeight="1">
      <c r="A1601" s="354" t="str">
        <f>IF(ISBLANK(INDEX('Policy Characteristics'!A:A,MATCH($C1601,'Policy Characteristics'!$C:$C,0))),"",INDEX('Policy Characteristics'!A:A,MATCH($C1601,'Policy Characteristics'!$C:$C,0)))</f>
        <v>Industry</v>
      </c>
      <c r="B1601" s="366" t="str">
        <f>IF(ISBLANK(INDEX('Policy Characteristics'!B:B,MATCH($C1601,'Policy Characteristics'!$C:$C,0))),"",INDEX('Policy Characteristics'!B:B,MATCH($C1601,'Policy Characteristics'!$C:$C,0)))</f>
        <v>N2O Abatement</v>
      </c>
      <c r="C1601" t="s">
        <v>431</v>
      </c>
      <c r="D1601" s="253"/>
      <c r="E1601" s="253"/>
      <c r="G1601" s="253"/>
      <c r="H1601" s="18">
        <v>1562</v>
      </c>
      <c r="I1601" s="367" t="s">
        <v>670</v>
      </c>
      <c r="J1601" s="368" t="str">
        <f>IF(ISBLANK(INDEX('Policy Characteristics'!D:D,MATCH($C1601,'Policy Characteristics'!$C:$C,0))),"",INDEX('Policy Characteristics'!D:D,MATCH($C1601,'Policy Characteristics'!$C:$C,0)))</f>
        <v>N2O Abatement</v>
      </c>
      <c r="K1601" s="354" t="str">
        <f>IF(ISBLANK(INDEX('Policy Characteristics'!E:E,MATCH($C1601,'Policy Characteristics'!$C:$C,0))),"",INDEX('Policy Characteristics'!E:E,MATCH($C1601,'Policy Characteristics'!$C:$C,0)))</f>
        <v>indst N2O abatement</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0.01</v>
      </c>
      <c r="O1601" s="354" t="str">
        <f>IF(ISBLANK(INDEX('Policy Characteristics'!I:I,MATCH($C1601,'Policy Characteristics'!$C:$C,0))),"",INDEX('Policy Characteristics'!I:I,MATCH($C1601,'Policy Characteristics'!$C:$C,0)))</f>
        <v>% of potential achieved</v>
      </c>
      <c r="P1601" s="354"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354" t="str">
        <f>IF(ISBLANK(INDEX('Policy Characteristics'!K:K,MATCH($C1601,'Policy Characteristics'!$C:$C,0))),"",INDEX('Policy Characteristics'!K:K,MATCH($C1601,'Policy Characteristics'!$C:$C,0)))</f>
        <v/>
      </c>
      <c r="R1601" s="354" t="str">
        <f>IF(ISBLANK(INDEX('Policy Characteristics'!L:L,MATCH($C1601,'Policy Characteristics'!$C:$C,0))),"",INDEX('Policy Characteristics'!L:L,MATCH($C1601,'Policy Characteristics'!$C:$C,0)))</f>
        <v/>
      </c>
    </row>
    <row r="1602" spans="1:18" ht="20" customHeight="1">
      <c r="A1602" s="354" t="str">
        <f>IF(ISBLANK(INDEX('Policy Characteristics'!A:A,MATCH($C1602,'Policy Characteristics'!$C:$C,0))),"",INDEX('Policy Characteristics'!A:A,MATCH($C1602,'Policy Characteristics'!$C:$C,0)))</f>
        <v>Industry</v>
      </c>
      <c r="B1602" s="366" t="str">
        <f>IF(ISBLANK(INDEX('Policy Characteristics'!B:B,MATCH($C1602,'Policy Characteristics'!$C:$C,0))),"",INDEX('Policy Characteristics'!B:B,MATCH($C1602,'Policy Characteristics'!$C:$C,0)))</f>
        <v>Non BAU Increase in Process Emissions</v>
      </c>
      <c r="C1602" t="s">
        <v>435</v>
      </c>
      <c r="D1602" s="253" t="s">
        <v>873</v>
      </c>
      <c r="E1602" s="253"/>
      <c r="F1602" s="253" t="s">
        <v>874</v>
      </c>
      <c r="G1602" s="253"/>
      <c r="H1602" s="18">
        <v>2751</v>
      </c>
      <c r="I1602" s="367" t="s">
        <v>680</v>
      </c>
      <c r="J1602" s="368" t="str">
        <f>IF(ISBLANK(INDEX('Policy Characteristics'!D:D,MATCH($C1602,'Policy Characteristics'!$C:$C,0))),"",INDEX('Policy Characteristics'!D:D,MATCH($C1602,'Policy Characteristics'!$C:$C,0)))</f>
        <v>Process Emissions Increases</v>
      </c>
      <c r="K1602" s="354"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54" t="str">
        <f>IF(ISBLANK(INDEX('Policy Characteristics'!I:I,MATCH($C1602,'Policy Characteristics'!$C:$C,0))),"",INDEX('Policy Characteristics'!I:I,MATCH($C1602,'Policy Characteristics'!$C:$C,0)))</f>
        <v>on/off</v>
      </c>
      <c r="P1602" s="354"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54" t="str">
        <f>IF(ISBLANK(INDEX('Policy Characteristics'!K:K,MATCH($C1602,'Policy Characteristics'!$C:$C,0))),"",INDEX('Policy Characteristics'!K:K,MATCH($C1602,'Policy Characteristics'!$C:$C,0)))</f>
        <v/>
      </c>
      <c r="R1602" s="354" t="str">
        <f>IF(ISBLANK(INDEX('Policy Characteristics'!L:L,MATCH($C1602,'Policy Characteristics'!$C:$C,0))),"",INDEX('Policy Characteristics'!L:L,MATCH($C1602,'Policy Characteristics'!$C:$C,0)))</f>
        <v/>
      </c>
    </row>
    <row r="1603" spans="1:18" ht="20" customHeight="1">
      <c r="A1603" s="354" t="str">
        <f>IF(ISBLANK(INDEX('Policy Characteristics'!A:A,MATCH($C1603,'Policy Characteristics'!$C:$C,0))),"",INDEX('Policy Characteristics'!A:A,MATCH($C1603,'Policy Characteristics'!$C:$C,0)))</f>
        <v>Industry</v>
      </c>
      <c r="B1603" s="366" t="str">
        <f>IF(ISBLANK(INDEX('Policy Characteristics'!B:B,MATCH($C1603,'Policy Characteristics'!$C:$C,0))),"",INDEX('Policy Characteristics'!B:B,MATCH($C1603,'Policy Characteristics'!$C:$C,0)))</f>
        <v>Non BAU Increase in Process Emissions</v>
      </c>
      <c r="C1603" s="354" t="str">
        <f>$C$1602</f>
        <v>Boolean Use Non BAU Process Emissions Additions</v>
      </c>
      <c r="D1603" s="253" t="s">
        <v>875</v>
      </c>
      <c r="E1603" s="253"/>
      <c r="F1603" s="253" t="s">
        <v>876</v>
      </c>
      <c r="G1603" s="253"/>
      <c r="H1603" s="18">
        <v>2752</v>
      </c>
      <c r="I1603" s="367" t="s">
        <v>670</v>
      </c>
      <c r="J1603" s="368" t="str">
        <f>IF(ISBLANK(INDEX('Policy Characteristics'!D:D,MATCH($C1603,'Policy Characteristics'!$C:$C,0))),"",INDEX('Policy Characteristics'!D:D,MATCH($C1603,'Policy Characteristics'!$C:$C,0)))</f>
        <v>Process Emissions Increases</v>
      </c>
      <c r="K1603" s="354"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4" t="str">
        <f>IF(ISBLANK(INDEX('Policy Characteristics'!I:I,MATCH($C1603,'Policy Characteristics'!$C:$C,0))),"",INDEX('Policy Characteristics'!I:I,MATCH($C1603,'Policy Characteristics'!$C:$C,0)))</f>
        <v>on/off</v>
      </c>
      <c r="P1603" s="354"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4" t="str">
        <f>IF(ISBLANK(INDEX('Policy Characteristics'!K:K,MATCH($C1603,'Policy Characteristics'!$C:$C,0))),"",INDEX('Policy Characteristics'!K:K,MATCH($C1603,'Policy Characteristics'!$C:$C,0)))</f>
        <v/>
      </c>
      <c r="R1603" s="354" t="str">
        <f>IF(ISBLANK(INDEX('Policy Characteristics'!L:L,MATCH($C1603,'Policy Characteristics'!$C:$C,0))),"",INDEX('Policy Characteristics'!L:L,MATCH($C1603,'Policy Characteristics'!$C:$C,0)))</f>
        <v/>
      </c>
    </row>
    <row r="1604" spans="1:18" ht="20" customHeight="1">
      <c r="A1604" s="354" t="str">
        <f>IF(ISBLANK(INDEX('Policy Characteristics'!A:A,MATCH($C1604,'Policy Characteristics'!$C:$C,0))),"",INDEX('Policy Characteristics'!A:A,MATCH($C1604,'Policy Characteristics'!$C:$C,0)))</f>
        <v>Industry</v>
      </c>
      <c r="B1604" s="366" t="str">
        <f>IF(ISBLANK(INDEX('Policy Characteristics'!B:B,MATCH($C1604,'Policy Characteristics'!$C:$C,0))),"",INDEX('Policy Characteristics'!B:B,MATCH($C1604,'Policy Characteristics'!$C:$C,0)))</f>
        <v>Non BAU Increase in Process Emissions</v>
      </c>
      <c r="C1604" s="354" t="str">
        <f t="shared" ref="C1604:C1619" si="58">$C$1602</f>
        <v>Boolean Use Non BAU Process Emissions Additions</v>
      </c>
      <c r="D1604" s="253" t="s">
        <v>877</v>
      </c>
      <c r="E1604" s="253"/>
      <c r="F1604" s="253" t="s">
        <v>878</v>
      </c>
      <c r="G1604" s="253"/>
      <c r="H1604" s="18">
        <v>2753</v>
      </c>
      <c r="I1604" s="367" t="s">
        <v>670</v>
      </c>
      <c r="J1604" s="368" t="str">
        <f>IF(ISBLANK(INDEX('Policy Characteristics'!D:D,MATCH($C1604,'Policy Characteristics'!$C:$C,0))),"",INDEX('Policy Characteristics'!D:D,MATCH($C1604,'Policy Characteristics'!$C:$C,0)))</f>
        <v>Process Emissions Increases</v>
      </c>
      <c r="K1604" s="354"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4" t="str">
        <f>IF(ISBLANK(INDEX('Policy Characteristics'!I:I,MATCH($C1604,'Policy Characteristics'!$C:$C,0))),"",INDEX('Policy Characteristics'!I:I,MATCH($C1604,'Policy Characteristics'!$C:$C,0)))</f>
        <v>on/off</v>
      </c>
      <c r="P1604" s="354"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4" t="str">
        <f>IF(ISBLANK(INDEX('Policy Characteristics'!K:K,MATCH($C1604,'Policy Characteristics'!$C:$C,0))),"",INDEX('Policy Characteristics'!K:K,MATCH($C1604,'Policy Characteristics'!$C:$C,0)))</f>
        <v/>
      </c>
      <c r="R1604" s="354" t="str">
        <f>IF(ISBLANK(INDEX('Policy Characteristics'!L:L,MATCH($C1604,'Policy Characteristics'!$C:$C,0))),"",INDEX('Policy Characteristics'!L:L,MATCH($C1604,'Policy Characteristics'!$C:$C,0)))</f>
        <v/>
      </c>
    </row>
    <row r="1605" spans="1:18" ht="20" customHeight="1">
      <c r="A1605" s="354" t="str">
        <f>IF(ISBLANK(INDEX('Policy Characteristics'!A:A,MATCH($C1605,'Policy Characteristics'!$C:$C,0))),"",INDEX('Policy Characteristics'!A:A,MATCH($C1605,'Policy Characteristics'!$C:$C,0)))</f>
        <v>Industry</v>
      </c>
      <c r="B1605" s="366" t="str">
        <f>IF(ISBLANK(INDEX('Policy Characteristics'!B:B,MATCH($C1605,'Policy Characteristics'!$C:$C,0))),"",INDEX('Policy Characteristics'!B:B,MATCH($C1605,'Policy Characteristics'!$C:$C,0)))</f>
        <v>Non BAU Increase in Process Emissions</v>
      </c>
      <c r="C1605" s="354" t="str">
        <f t="shared" si="58"/>
        <v>Boolean Use Non BAU Process Emissions Additions</v>
      </c>
      <c r="D1605" s="253" t="s">
        <v>879</v>
      </c>
      <c r="E1605" s="253"/>
      <c r="F1605" s="253" t="s">
        <v>880</v>
      </c>
      <c r="G1605" s="253"/>
      <c r="H1605" s="18">
        <v>2754</v>
      </c>
      <c r="I1605" s="367" t="s">
        <v>670</v>
      </c>
      <c r="J1605" s="368" t="str">
        <f>IF(ISBLANK(INDEX('Policy Characteristics'!D:D,MATCH($C1605,'Policy Characteristics'!$C:$C,0))),"",INDEX('Policy Characteristics'!D:D,MATCH($C1605,'Policy Characteristics'!$C:$C,0)))</f>
        <v>Process Emissions Increases</v>
      </c>
      <c r="K1605" s="354"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4" t="str">
        <f>IF(ISBLANK(INDEX('Policy Characteristics'!I:I,MATCH($C1605,'Policy Characteristics'!$C:$C,0))),"",INDEX('Policy Characteristics'!I:I,MATCH($C1605,'Policy Characteristics'!$C:$C,0)))</f>
        <v>on/off</v>
      </c>
      <c r="P1605" s="354"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4" t="str">
        <f>IF(ISBLANK(INDEX('Policy Characteristics'!K:K,MATCH($C1605,'Policy Characteristics'!$C:$C,0))),"",INDEX('Policy Characteristics'!K:K,MATCH($C1605,'Policy Characteristics'!$C:$C,0)))</f>
        <v/>
      </c>
      <c r="R1605" s="354" t="str">
        <f>IF(ISBLANK(INDEX('Policy Characteristics'!L:L,MATCH($C1605,'Policy Characteristics'!$C:$C,0))),"",INDEX('Policy Characteristics'!L:L,MATCH($C1605,'Policy Characteristics'!$C:$C,0)))</f>
        <v/>
      </c>
    </row>
    <row r="1606" spans="1:18" ht="20" customHeight="1">
      <c r="A1606" s="354" t="str">
        <f>IF(ISBLANK(INDEX('Policy Characteristics'!A:A,MATCH($C1606,'Policy Characteristics'!$C:$C,0))),"",INDEX('Policy Characteristics'!A:A,MATCH($C1606,'Policy Characteristics'!$C:$C,0)))</f>
        <v>Industry</v>
      </c>
      <c r="B1606" s="366" t="str">
        <f>IF(ISBLANK(INDEX('Policy Characteristics'!B:B,MATCH($C1606,'Policy Characteristics'!$C:$C,0))),"",INDEX('Policy Characteristics'!B:B,MATCH($C1606,'Policy Characteristics'!$C:$C,0)))</f>
        <v>Non BAU Increase in Process Emissions</v>
      </c>
      <c r="C1606" s="354" t="str">
        <f t="shared" si="58"/>
        <v>Boolean Use Non BAU Process Emissions Additions</v>
      </c>
      <c r="D1606" s="253" t="s">
        <v>881</v>
      </c>
      <c r="E1606" s="253"/>
      <c r="F1606" s="253" t="s">
        <v>882</v>
      </c>
      <c r="G1606" s="253"/>
      <c r="H1606" s="18">
        <v>2755</v>
      </c>
      <c r="I1606" s="367" t="s">
        <v>670</v>
      </c>
      <c r="J1606" s="368" t="str">
        <f>IF(ISBLANK(INDEX('Policy Characteristics'!D:D,MATCH($C1606,'Policy Characteristics'!$C:$C,0))),"",INDEX('Policy Characteristics'!D:D,MATCH($C1606,'Policy Characteristics'!$C:$C,0)))</f>
        <v>Process Emissions Increases</v>
      </c>
      <c r="K1606" s="354"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4" t="str">
        <f>IF(ISBLANK(INDEX('Policy Characteristics'!I:I,MATCH($C1606,'Policy Characteristics'!$C:$C,0))),"",INDEX('Policy Characteristics'!I:I,MATCH($C1606,'Policy Characteristics'!$C:$C,0)))</f>
        <v>on/off</v>
      </c>
      <c r="P1606" s="354"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4" t="str">
        <f>IF(ISBLANK(INDEX('Policy Characteristics'!K:K,MATCH($C1606,'Policy Characteristics'!$C:$C,0))),"",INDEX('Policy Characteristics'!K:K,MATCH($C1606,'Policy Characteristics'!$C:$C,0)))</f>
        <v/>
      </c>
      <c r="R1606" s="354" t="str">
        <f>IF(ISBLANK(INDEX('Policy Characteristics'!L:L,MATCH($C1606,'Policy Characteristics'!$C:$C,0))),"",INDEX('Policy Characteristics'!L:L,MATCH($C1606,'Policy Characteristics'!$C:$C,0)))</f>
        <v/>
      </c>
    </row>
    <row r="1607" spans="1:18" ht="20" customHeight="1">
      <c r="A1607" s="354" t="str">
        <f>IF(ISBLANK(INDEX('Policy Characteristics'!A:A,MATCH($C1607,'Policy Characteristics'!$C:$C,0))),"",INDEX('Policy Characteristics'!A:A,MATCH($C1607,'Policy Characteristics'!$C:$C,0)))</f>
        <v>Industry</v>
      </c>
      <c r="B1607" s="366" t="str">
        <f>IF(ISBLANK(INDEX('Policy Characteristics'!B:B,MATCH($C1607,'Policy Characteristics'!$C:$C,0))),"",INDEX('Policy Characteristics'!B:B,MATCH($C1607,'Policy Characteristics'!$C:$C,0)))</f>
        <v>Non BAU Increase in Process Emissions</v>
      </c>
      <c r="C1607" s="354" t="str">
        <f t="shared" si="58"/>
        <v>Boolean Use Non BAU Process Emissions Additions</v>
      </c>
      <c r="D1607" s="253" t="s">
        <v>883</v>
      </c>
      <c r="E1607" s="253"/>
      <c r="F1607" s="253" t="s">
        <v>884</v>
      </c>
      <c r="G1607" s="253"/>
      <c r="H1607" s="18">
        <v>2756</v>
      </c>
      <c r="I1607" s="367" t="s">
        <v>680</v>
      </c>
      <c r="J1607" s="368" t="str">
        <f>IF(ISBLANK(INDEX('Policy Characteristics'!D:D,MATCH($C1607,'Policy Characteristics'!$C:$C,0))),"",INDEX('Policy Characteristics'!D:D,MATCH($C1607,'Policy Characteristics'!$C:$C,0)))</f>
        <v>Process Emissions Increases</v>
      </c>
      <c r="K1607" s="354"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4" t="str">
        <f>IF(ISBLANK(INDEX('Policy Characteristics'!I:I,MATCH($C1607,'Policy Characteristics'!$C:$C,0))),"",INDEX('Policy Characteristics'!I:I,MATCH($C1607,'Policy Characteristics'!$C:$C,0)))</f>
        <v>on/off</v>
      </c>
      <c r="P1607" s="354"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4" t="str">
        <f>IF(ISBLANK(INDEX('Policy Characteristics'!K:K,MATCH($C1607,'Policy Characteristics'!$C:$C,0))),"",INDEX('Policy Characteristics'!K:K,MATCH($C1607,'Policy Characteristics'!$C:$C,0)))</f>
        <v/>
      </c>
      <c r="R1607" s="354" t="str">
        <f>IF(ISBLANK(INDEX('Policy Characteristics'!L:L,MATCH($C1607,'Policy Characteristics'!$C:$C,0))),"",INDEX('Policy Characteristics'!L:L,MATCH($C1607,'Policy Characteristics'!$C:$C,0)))</f>
        <v/>
      </c>
    </row>
    <row r="1608" spans="1:18" ht="20" customHeight="1">
      <c r="A1608" s="354" t="str">
        <f>IF(ISBLANK(INDEX('Policy Characteristics'!A:A,MATCH($C1608,'Policy Characteristics'!$C:$C,0))),"",INDEX('Policy Characteristics'!A:A,MATCH($C1608,'Policy Characteristics'!$C:$C,0)))</f>
        <v>Industry</v>
      </c>
      <c r="B1608" s="366" t="str">
        <f>IF(ISBLANK(INDEX('Policy Characteristics'!B:B,MATCH($C1608,'Policy Characteristics'!$C:$C,0))),"",INDEX('Policy Characteristics'!B:B,MATCH($C1608,'Policy Characteristics'!$C:$C,0)))</f>
        <v>Non BAU Increase in Process Emissions</v>
      </c>
      <c r="C1608" s="354" t="str">
        <f t="shared" si="58"/>
        <v>Boolean Use Non BAU Process Emissions Additions</v>
      </c>
      <c r="D1608" s="253" t="s">
        <v>885</v>
      </c>
      <c r="E1608" s="253"/>
      <c r="F1608" s="253" t="s">
        <v>886</v>
      </c>
      <c r="G1608" s="253"/>
      <c r="H1608" s="18">
        <v>2757</v>
      </c>
      <c r="I1608" s="367" t="s">
        <v>680</v>
      </c>
      <c r="J1608" s="368" t="str">
        <f>IF(ISBLANK(INDEX('Policy Characteristics'!D:D,MATCH($C1608,'Policy Characteristics'!$C:$C,0))),"",INDEX('Policy Characteristics'!D:D,MATCH($C1608,'Policy Characteristics'!$C:$C,0)))</f>
        <v>Process Emissions Increases</v>
      </c>
      <c r="K1608" s="354"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4" t="str">
        <f>IF(ISBLANK(INDEX('Policy Characteristics'!I:I,MATCH($C1608,'Policy Characteristics'!$C:$C,0))),"",INDEX('Policy Characteristics'!I:I,MATCH($C1608,'Policy Characteristics'!$C:$C,0)))</f>
        <v>on/off</v>
      </c>
      <c r="P1608" s="354"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4" t="str">
        <f>IF(ISBLANK(INDEX('Policy Characteristics'!K:K,MATCH($C1608,'Policy Characteristics'!$C:$C,0))),"",INDEX('Policy Characteristics'!K:K,MATCH($C1608,'Policy Characteristics'!$C:$C,0)))</f>
        <v/>
      </c>
      <c r="R1608" s="354" t="str">
        <f>IF(ISBLANK(INDEX('Policy Characteristics'!L:L,MATCH($C1608,'Policy Characteristics'!$C:$C,0))),"",INDEX('Policy Characteristics'!L:L,MATCH($C1608,'Policy Characteristics'!$C:$C,0)))</f>
        <v/>
      </c>
    </row>
    <row r="1609" spans="1:18" ht="20" customHeight="1">
      <c r="A1609" s="354" t="str">
        <f>IF(ISBLANK(INDEX('Policy Characteristics'!A:A,MATCH($C1609,'Policy Characteristics'!$C:$C,0))),"",INDEX('Policy Characteristics'!A:A,MATCH($C1609,'Policy Characteristics'!$C:$C,0)))</f>
        <v>Industry</v>
      </c>
      <c r="B1609" s="366" t="str">
        <f>IF(ISBLANK(INDEX('Policy Characteristics'!B:B,MATCH($C1609,'Policy Characteristics'!$C:$C,0))),"",INDEX('Policy Characteristics'!B:B,MATCH($C1609,'Policy Characteristics'!$C:$C,0)))</f>
        <v>Non BAU Increase in Process Emissions</v>
      </c>
      <c r="C1609" s="354" t="str">
        <f t="shared" si="58"/>
        <v>Boolean Use Non BAU Process Emissions Additions</v>
      </c>
      <c r="D1609" s="253" t="s">
        <v>887</v>
      </c>
      <c r="E1609" s="253"/>
      <c r="F1609" s="253" t="s">
        <v>888</v>
      </c>
      <c r="G1609" s="253"/>
      <c r="H1609" s="18">
        <v>2758</v>
      </c>
      <c r="I1609" s="367" t="s">
        <v>680</v>
      </c>
      <c r="J1609" s="368" t="str">
        <f>IF(ISBLANK(INDEX('Policy Characteristics'!D:D,MATCH($C1609,'Policy Characteristics'!$C:$C,0))),"",INDEX('Policy Characteristics'!D:D,MATCH($C1609,'Policy Characteristics'!$C:$C,0)))</f>
        <v>Process Emissions Increases</v>
      </c>
      <c r="K1609" s="354"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4" t="str">
        <f>IF(ISBLANK(INDEX('Policy Characteristics'!I:I,MATCH($C1609,'Policy Characteristics'!$C:$C,0))),"",INDEX('Policy Characteristics'!I:I,MATCH($C1609,'Policy Characteristics'!$C:$C,0)))</f>
        <v>on/off</v>
      </c>
      <c r="P1609" s="354"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4" t="str">
        <f>IF(ISBLANK(INDEX('Policy Characteristics'!K:K,MATCH($C1609,'Policy Characteristics'!$C:$C,0))),"",INDEX('Policy Characteristics'!K:K,MATCH($C1609,'Policy Characteristics'!$C:$C,0)))</f>
        <v/>
      </c>
      <c r="R1609" s="354" t="str">
        <f>IF(ISBLANK(INDEX('Policy Characteristics'!L:L,MATCH($C1609,'Policy Characteristics'!$C:$C,0))),"",INDEX('Policy Characteristics'!L:L,MATCH($C1609,'Policy Characteristics'!$C:$C,0)))</f>
        <v/>
      </c>
    </row>
    <row r="1610" spans="1:18" ht="20" customHeight="1">
      <c r="A1610" s="354" t="str">
        <f>IF(ISBLANK(INDEX('Policy Characteristics'!A:A,MATCH($C1610,'Policy Characteristics'!$C:$C,0))),"",INDEX('Policy Characteristics'!A:A,MATCH($C1610,'Policy Characteristics'!$C:$C,0)))</f>
        <v>Industry</v>
      </c>
      <c r="B1610" s="366" t="str">
        <f>IF(ISBLANK(INDEX('Policy Characteristics'!B:B,MATCH($C1610,'Policy Characteristics'!$C:$C,0))),"",INDEX('Policy Characteristics'!B:B,MATCH($C1610,'Policy Characteristics'!$C:$C,0)))</f>
        <v>Non BAU Increase in Process Emissions</v>
      </c>
      <c r="C1610" s="354" t="str">
        <f t="shared" si="58"/>
        <v>Boolean Use Non BAU Process Emissions Additions</v>
      </c>
      <c r="D1610" s="253" t="s">
        <v>889</v>
      </c>
      <c r="E1610" s="253"/>
      <c r="F1610" s="253" t="s">
        <v>890</v>
      </c>
      <c r="G1610" s="253"/>
      <c r="H1610" s="18">
        <v>2759</v>
      </c>
      <c r="I1610" s="367" t="s">
        <v>680</v>
      </c>
      <c r="J1610" s="368" t="str">
        <f>IF(ISBLANK(INDEX('Policy Characteristics'!D:D,MATCH($C1610,'Policy Characteristics'!$C:$C,0))),"",INDEX('Policy Characteristics'!D:D,MATCH($C1610,'Policy Characteristics'!$C:$C,0)))</f>
        <v>Process Emissions Increases</v>
      </c>
      <c r="K1610" s="354"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4" t="str">
        <f>IF(ISBLANK(INDEX('Policy Characteristics'!I:I,MATCH($C1610,'Policy Characteristics'!$C:$C,0))),"",INDEX('Policy Characteristics'!I:I,MATCH($C1610,'Policy Characteristics'!$C:$C,0)))</f>
        <v>on/off</v>
      </c>
      <c r="P1610" s="354"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4" t="str">
        <f>IF(ISBLANK(INDEX('Policy Characteristics'!K:K,MATCH($C1610,'Policy Characteristics'!$C:$C,0))),"",INDEX('Policy Characteristics'!K:K,MATCH($C1610,'Policy Characteristics'!$C:$C,0)))</f>
        <v/>
      </c>
      <c r="R1610" s="354" t="str">
        <f>IF(ISBLANK(INDEX('Policy Characteristics'!L:L,MATCH($C1610,'Policy Characteristics'!$C:$C,0))),"",INDEX('Policy Characteristics'!L:L,MATCH($C1610,'Policy Characteristics'!$C:$C,0)))</f>
        <v/>
      </c>
    </row>
    <row r="1611" spans="1:18" ht="20" customHeight="1">
      <c r="A1611" s="354" t="str">
        <f>IF(ISBLANK(INDEX('Policy Characteristics'!A:A,MATCH($C1611,'Policy Characteristics'!$C:$C,0))),"",INDEX('Policy Characteristics'!A:A,MATCH($C1611,'Policy Characteristics'!$C:$C,0)))</f>
        <v>Industry</v>
      </c>
      <c r="B1611" s="366" t="str">
        <f>IF(ISBLANK(INDEX('Policy Characteristics'!B:B,MATCH($C1611,'Policy Characteristics'!$C:$C,0))),"",INDEX('Policy Characteristics'!B:B,MATCH($C1611,'Policy Characteristics'!$C:$C,0)))</f>
        <v>Non BAU Increase in Process Emissions</v>
      </c>
      <c r="C1611" s="354" t="str">
        <f t="shared" si="58"/>
        <v>Boolean Use Non BAU Process Emissions Additions</v>
      </c>
      <c r="D1611" s="253" t="s">
        <v>891</v>
      </c>
      <c r="E1611" s="253"/>
      <c r="F1611" s="253" t="s">
        <v>892</v>
      </c>
      <c r="G1611" s="253"/>
      <c r="H1611" s="18">
        <v>2760</v>
      </c>
      <c r="I1611" s="367" t="s">
        <v>680</v>
      </c>
      <c r="J1611" s="368" t="str">
        <f>IF(ISBLANK(INDEX('Policy Characteristics'!D:D,MATCH($C1611,'Policy Characteristics'!$C:$C,0))),"",INDEX('Policy Characteristics'!D:D,MATCH($C1611,'Policy Characteristics'!$C:$C,0)))</f>
        <v>Process Emissions Increases</v>
      </c>
      <c r="K1611" s="354"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4" t="str">
        <f>IF(ISBLANK(INDEX('Policy Characteristics'!I:I,MATCH($C1611,'Policy Characteristics'!$C:$C,0))),"",INDEX('Policy Characteristics'!I:I,MATCH($C1611,'Policy Characteristics'!$C:$C,0)))</f>
        <v>on/off</v>
      </c>
      <c r="P1611" s="354"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4" t="str">
        <f>IF(ISBLANK(INDEX('Policy Characteristics'!K:K,MATCH($C1611,'Policy Characteristics'!$C:$C,0))),"",INDEX('Policy Characteristics'!K:K,MATCH($C1611,'Policy Characteristics'!$C:$C,0)))</f>
        <v/>
      </c>
      <c r="R1611" s="354" t="str">
        <f>IF(ISBLANK(INDEX('Policy Characteristics'!L:L,MATCH($C1611,'Policy Characteristics'!$C:$C,0))),"",INDEX('Policy Characteristics'!L:L,MATCH($C1611,'Policy Characteristics'!$C:$C,0)))</f>
        <v/>
      </c>
    </row>
    <row r="1612" spans="1:18" ht="20" customHeight="1">
      <c r="A1612" s="354" t="str">
        <f>IF(ISBLANK(INDEX('Policy Characteristics'!A:A,MATCH($C1612,'Policy Characteristics'!$C:$C,0))),"",INDEX('Policy Characteristics'!A:A,MATCH($C1612,'Policy Characteristics'!$C:$C,0)))</f>
        <v>Industry</v>
      </c>
      <c r="B1612" s="366" t="str">
        <f>IF(ISBLANK(INDEX('Policy Characteristics'!B:B,MATCH($C1612,'Policy Characteristics'!$C:$C,0))),"",INDEX('Policy Characteristics'!B:B,MATCH($C1612,'Policy Characteristics'!$C:$C,0)))</f>
        <v>Non BAU Increase in Process Emissions</v>
      </c>
      <c r="C1612" s="354" t="str">
        <f t="shared" si="58"/>
        <v>Boolean Use Non BAU Process Emissions Additions</v>
      </c>
      <c r="D1612" s="253" t="s">
        <v>893</v>
      </c>
      <c r="E1612" s="253"/>
      <c r="F1612" s="253" t="s">
        <v>894</v>
      </c>
      <c r="G1612" s="253"/>
      <c r="H1612" s="18">
        <v>2761</v>
      </c>
      <c r="I1612" s="367" t="s">
        <v>680</v>
      </c>
      <c r="J1612" s="368" t="str">
        <f>IF(ISBLANK(INDEX('Policy Characteristics'!D:D,MATCH($C1612,'Policy Characteristics'!$C:$C,0))),"",INDEX('Policy Characteristics'!D:D,MATCH($C1612,'Policy Characteristics'!$C:$C,0)))</f>
        <v>Process Emissions Increases</v>
      </c>
      <c r="K1612" s="354"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4" t="str">
        <f>IF(ISBLANK(INDEX('Policy Characteristics'!I:I,MATCH($C1612,'Policy Characteristics'!$C:$C,0))),"",INDEX('Policy Characteristics'!I:I,MATCH($C1612,'Policy Characteristics'!$C:$C,0)))</f>
        <v>on/off</v>
      </c>
      <c r="P1612" s="354"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4" t="str">
        <f>IF(ISBLANK(INDEX('Policy Characteristics'!K:K,MATCH($C1612,'Policy Characteristics'!$C:$C,0))),"",INDEX('Policy Characteristics'!K:K,MATCH($C1612,'Policy Characteristics'!$C:$C,0)))</f>
        <v/>
      </c>
      <c r="R1612" s="354" t="str">
        <f>IF(ISBLANK(INDEX('Policy Characteristics'!L:L,MATCH($C1612,'Policy Characteristics'!$C:$C,0))),"",INDEX('Policy Characteristics'!L:L,MATCH($C1612,'Policy Characteristics'!$C:$C,0)))</f>
        <v/>
      </c>
    </row>
    <row r="1613" spans="1:18" ht="20" customHeight="1">
      <c r="A1613" s="354" t="str">
        <f>IF(ISBLANK(INDEX('Policy Characteristics'!A:A,MATCH($C1613,'Policy Characteristics'!$C:$C,0))),"",INDEX('Policy Characteristics'!A:A,MATCH($C1613,'Policy Characteristics'!$C:$C,0)))</f>
        <v>Industry</v>
      </c>
      <c r="B1613" s="366" t="str">
        <f>IF(ISBLANK(INDEX('Policy Characteristics'!B:B,MATCH($C1613,'Policy Characteristics'!$C:$C,0))),"",INDEX('Policy Characteristics'!B:B,MATCH($C1613,'Policy Characteristics'!$C:$C,0)))</f>
        <v>Non BAU Increase in Process Emissions</v>
      </c>
      <c r="C1613" s="354" t="str">
        <f t="shared" si="58"/>
        <v>Boolean Use Non BAU Process Emissions Additions</v>
      </c>
      <c r="D1613" s="253" t="s">
        <v>895</v>
      </c>
      <c r="E1613" s="253"/>
      <c r="F1613" s="253" t="s">
        <v>896</v>
      </c>
      <c r="G1613" s="253"/>
      <c r="H1613" s="18">
        <v>2762</v>
      </c>
      <c r="I1613" s="367" t="s">
        <v>680</v>
      </c>
      <c r="J1613" s="368" t="str">
        <f>IF(ISBLANK(INDEX('Policy Characteristics'!D:D,MATCH($C1613,'Policy Characteristics'!$C:$C,0))),"",INDEX('Policy Characteristics'!D:D,MATCH($C1613,'Policy Characteristics'!$C:$C,0)))</f>
        <v>Process Emissions Increases</v>
      </c>
      <c r="K1613" s="354"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4" t="str">
        <f>IF(ISBLANK(INDEX('Policy Characteristics'!I:I,MATCH($C1613,'Policy Characteristics'!$C:$C,0))),"",INDEX('Policy Characteristics'!I:I,MATCH($C1613,'Policy Characteristics'!$C:$C,0)))</f>
        <v>on/off</v>
      </c>
      <c r="P1613" s="354"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4" t="str">
        <f>IF(ISBLANK(INDEX('Policy Characteristics'!K:K,MATCH($C1613,'Policy Characteristics'!$C:$C,0))),"",INDEX('Policy Characteristics'!K:K,MATCH($C1613,'Policy Characteristics'!$C:$C,0)))</f>
        <v/>
      </c>
      <c r="R1613" s="354" t="str">
        <f>IF(ISBLANK(INDEX('Policy Characteristics'!L:L,MATCH($C1613,'Policy Characteristics'!$C:$C,0))),"",INDEX('Policy Characteristics'!L:L,MATCH($C1613,'Policy Characteristics'!$C:$C,0)))</f>
        <v/>
      </c>
    </row>
    <row r="1614" spans="1:18" ht="20" customHeight="1">
      <c r="A1614" s="354" t="str">
        <f>IF(ISBLANK(INDEX('Policy Characteristics'!A:A,MATCH($C1614,'Policy Characteristics'!$C:$C,0))),"",INDEX('Policy Characteristics'!A:A,MATCH($C1614,'Policy Characteristics'!$C:$C,0)))</f>
        <v>Industry</v>
      </c>
      <c r="B1614" s="366" t="str">
        <f>IF(ISBLANK(INDEX('Policy Characteristics'!B:B,MATCH($C1614,'Policy Characteristics'!$C:$C,0))),"",INDEX('Policy Characteristics'!B:B,MATCH($C1614,'Policy Characteristics'!$C:$C,0)))</f>
        <v>Non BAU Increase in Process Emissions</v>
      </c>
      <c r="C1614" s="354" t="str">
        <f t="shared" si="58"/>
        <v>Boolean Use Non BAU Process Emissions Additions</v>
      </c>
      <c r="D1614" s="253" t="s">
        <v>897</v>
      </c>
      <c r="E1614" s="253"/>
      <c r="F1614" s="253" t="s">
        <v>898</v>
      </c>
      <c r="G1614" s="253"/>
      <c r="H1614" s="18">
        <v>2763</v>
      </c>
      <c r="I1614" s="367" t="s">
        <v>680</v>
      </c>
      <c r="J1614" s="368" t="str">
        <f>IF(ISBLANK(INDEX('Policy Characteristics'!D:D,MATCH($C1614,'Policy Characteristics'!$C:$C,0))),"",INDEX('Policy Characteristics'!D:D,MATCH($C1614,'Policy Characteristics'!$C:$C,0)))</f>
        <v>Process Emissions Increases</v>
      </c>
      <c r="K1614" s="354"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4" t="str">
        <f>IF(ISBLANK(INDEX('Policy Characteristics'!I:I,MATCH($C1614,'Policy Characteristics'!$C:$C,0))),"",INDEX('Policy Characteristics'!I:I,MATCH($C1614,'Policy Characteristics'!$C:$C,0)))</f>
        <v>on/off</v>
      </c>
      <c r="P1614" s="354"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4" t="str">
        <f>IF(ISBLANK(INDEX('Policy Characteristics'!K:K,MATCH($C1614,'Policy Characteristics'!$C:$C,0))),"",INDEX('Policy Characteristics'!K:K,MATCH($C1614,'Policy Characteristics'!$C:$C,0)))</f>
        <v/>
      </c>
      <c r="R1614" s="354" t="str">
        <f>IF(ISBLANK(INDEX('Policy Characteristics'!L:L,MATCH($C1614,'Policy Characteristics'!$C:$C,0))),"",INDEX('Policy Characteristics'!L:L,MATCH($C1614,'Policy Characteristics'!$C:$C,0)))</f>
        <v/>
      </c>
    </row>
    <row r="1615" spans="1:18" ht="20" customHeight="1">
      <c r="A1615" s="354" t="str">
        <f>IF(ISBLANK(INDEX('Policy Characteristics'!A:A,MATCH($C1615,'Policy Characteristics'!$C:$C,0))),"",INDEX('Policy Characteristics'!A:A,MATCH($C1615,'Policy Characteristics'!$C:$C,0)))</f>
        <v>Industry</v>
      </c>
      <c r="B1615" s="366" t="str">
        <f>IF(ISBLANK(INDEX('Policy Characteristics'!B:B,MATCH($C1615,'Policy Characteristics'!$C:$C,0))),"",INDEX('Policy Characteristics'!B:B,MATCH($C1615,'Policy Characteristics'!$C:$C,0)))</f>
        <v>Non BAU Increase in Process Emissions</v>
      </c>
      <c r="C1615" s="354" t="str">
        <f t="shared" si="58"/>
        <v>Boolean Use Non BAU Process Emissions Additions</v>
      </c>
      <c r="D1615" s="253" t="s">
        <v>899</v>
      </c>
      <c r="E1615" s="253"/>
      <c r="F1615" s="253" t="s">
        <v>467</v>
      </c>
      <c r="G1615" s="253"/>
      <c r="H1615" s="18">
        <v>2764</v>
      </c>
      <c r="I1615" s="367" t="s">
        <v>670</v>
      </c>
      <c r="J1615" s="368" t="str">
        <f>IF(ISBLANK(INDEX('Policy Characteristics'!D:D,MATCH($C1615,'Policy Characteristics'!$C:$C,0))),"",INDEX('Policy Characteristics'!D:D,MATCH($C1615,'Policy Characteristics'!$C:$C,0)))</f>
        <v>Process Emissions Increases</v>
      </c>
      <c r="K1615" s="354"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4" t="str">
        <f>IF(ISBLANK(INDEX('Policy Characteristics'!I:I,MATCH($C1615,'Policy Characteristics'!$C:$C,0))),"",INDEX('Policy Characteristics'!I:I,MATCH($C1615,'Policy Characteristics'!$C:$C,0)))</f>
        <v>on/off</v>
      </c>
      <c r="P1615" s="354"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4" t="str">
        <f>IF(ISBLANK(INDEX('Policy Characteristics'!K:K,MATCH($C1615,'Policy Characteristics'!$C:$C,0))),"",INDEX('Policy Characteristics'!K:K,MATCH($C1615,'Policy Characteristics'!$C:$C,0)))</f>
        <v/>
      </c>
      <c r="R1615" s="354" t="str">
        <f>IF(ISBLANK(INDEX('Policy Characteristics'!L:L,MATCH($C1615,'Policy Characteristics'!$C:$C,0))),"",INDEX('Policy Characteristics'!L:L,MATCH($C1615,'Policy Characteristics'!$C:$C,0)))</f>
        <v/>
      </c>
    </row>
    <row r="1616" spans="1:18" ht="20" customHeight="1">
      <c r="A1616" s="354" t="str">
        <f>IF(ISBLANK(INDEX('Policy Characteristics'!A:A,MATCH($C1616,'Policy Characteristics'!$C:$C,0))),"",INDEX('Policy Characteristics'!A:A,MATCH($C1616,'Policy Characteristics'!$C:$C,0)))</f>
        <v>Industry</v>
      </c>
      <c r="B1616" s="366" t="str">
        <f>IF(ISBLANK(INDEX('Policy Characteristics'!B:B,MATCH($C1616,'Policy Characteristics'!$C:$C,0))),"",INDEX('Policy Characteristics'!B:B,MATCH($C1616,'Policy Characteristics'!$C:$C,0)))</f>
        <v>Non BAU Increase in Process Emissions</v>
      </c>
      <c r="C1616" s="354" t="str">
        <f t="shared" si="58"/>
        <v>Boolean Use Non BAU Process Emissions Additions</v>
      </c>
      <c r="D1616" s="253" t="s">
        <v>900</v>
      </c>
      <c r="E1616" s="253"/>
      <c r="F1616" s="253" t="s">
        <v>481</v>
      </c>
      <c r="G1616" s="253"/>
      <c r="H1616" s="18">
        <v>2765</v>
      </c>
      <c r="I1616" s="367" t="s">
        <v>670</v>
      </c>
      <c r="J1616" s="368" t="str">
        <f>IF(ISBLANK(INDEX('Policy Characteristics'!D:D,MATCH($C1616,'Policy Characteristics'!$C:$C,0))),"",INDEX('Policy Characteristics'!D:D,MATCH($C1616,'Policy Characteristics'!$C:$C,0)))</f>
        <v>Process Emissions Increases</v>
      </c>
      <c r="K1616" s="354"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4" t="str">
        <f>IF(ISBLANK(INDEX('Policy Characteristics'!I:I,MATCH($C1616,'Policy Characteristics'!$C:$C,0))),"",INDEX('Policy Characteristics'!I:I,MATCH($C1616,'Policy Characteristics'!$C:$C,0)))</f>
        <v>on/off</v>
      </c>
      <c r="P1616" s="354"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4" t="str">
        <f>IF(ISBLANK(INDEX('Policy Characteristics'!K:K,MATCH($C1616,'Policy Characteristics'!$C:$C,0))),"",INDEX('Policy Characteristics'!K:K,MATCH($C1616,'Policy Characteristics'!$C:$C,0)))</f>
        <v/>
      </c>
      <c r="R1616" s="354" t="str">
        <f>IF(ISBLANK(INDEX('Policy Characteristics'!L:L,MATCH($C1616,'Policy Characteristics'!$C:$C,0))),"",INDEX('Policy Characteristics'!L:L,MATCH($C1616,'Policy Characteristics'!$C:$C,0)))</f>
        <v/>
      </c>
    </row>
    <row r="1617" spans="1:18" ht="20" customHeight="1">
      <c r="A1617" s="354" t="str">
        <f>IF(ISBLANK(INDEX('Policy Characteristics'!A:A,MATCH($C1617,'Policy Characteristics'!$C:$C,0))),"",INDEX('Policy Characteristics'!A:A,MATCH($C1617,'Policy Characteristics'!$C:$C,0)))</f>
        <v>Industry</v>
      </c>
      <c r="B1617" s="366" t="str">
        <f>IF(ISBLANK(INDEX('Policy Characteristics'!B:B,MATCH($C1617,'Policy Characteristics'!$C:$C,0))),"",INDEX('Policy Characteristics'!B:B,MATCH($C1617,'Policy Characteristics'!$C:$C,0)))</f>
        <v>Non BAU Increase in Process Emissions</v>
      </c>
      <c r="C1617" s="354" t="str">
        <f t="shared" si="58"/>
        <v>Boolean Use Non BAU Process Emissions Additions</v>
      </c>
      <c r="D1617" s="253" t="s">
        <v>901</v>
      </c>
      <c r="E1617" s="253"/>
      <c r="F1617" s="253" t="s">
        <v>902</v>
      </c>
      <c r="G1617" s="253"/>
      <c r="H1617" s="18">
        <v>2766</v>
      </c>
      <c r="I1617" s="367" t="s">
        <v>680</v>
      </c>
      <c r="J1617" s="368" t="str">
        <f>IF(ISBLANK(INDEX('Policy Characteristics'!D:D,MATCH($C1617,'Policy Characteristics'!$C:$C,0))),"",INDEX('Policy Characteristics'!D:D,MATCH($C1617,'Policy Characteristics'!$C:$C,0)))</f>
        <v>Process Emissions Increases</v>
      </c>
      <c r="K1617" s="354"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4" t="str">
        <f>IF(ISBLANK(INDEX('Policy Characteristics'!I:I,MATCH($C1617,'Policy Characteristics'!$C:$C,0))),"",INDEX('Policy Characteristics'!I:I,MATCH($C1617,'Policy Characteristics'!$C:$C,0)))</f>
        <v>on/off</v>
      </c>
      <c r="P1617" s="354"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4" t="str">
        <f>IF(ISBLANK(INDEX('Policy Characteristics'!K:K,MATCH($C1617,'Policy Characteristics'!$C:$C,0))),"",INDEX('Policy Characteristics'!K:K,MATCH($C1617,'Policy Characteristics'!$C:$C,0)))</f>
        <v/>
      </c>
      <c r="R1617" s="354" t="str">
        <f>IF(ISBLANK(INDEX('Policy Characteristics'!L:L,MATCH($C1617,'Policy Characteristics'!$C:$C,0))),"",INDEX('Policy Characteristics'!L:L,MATCH($C1617,'Policy Characteristics'!$C:$C,0)))</f>
        <v/>
      </c>
    </row>
    <row r="1618" spans="1:18" ht="20" customHeight="1">
      <c r="A1618" s="354" t="str">
        <f>IF(ISBLANK(INDEX('Policy Characteristics'!A:A,MATCH($C1618,'Policy Characteristics'!$C:$C,0))),"",INDEX('Policy Characteristics'!A:A,MATCH($C1618,'Policy Characteristics'!$C:$C,0)))</f>
        <v>Industry</v>
      </c>
      <c r="B1618" s="366" t="str">
        <f>IF(ISBLANK(INDEX('Policy Characteristics'!B:B,MATCH($C1618,'Policy Characteristics'!$C:$C,0))),"",INDEX('Policy Characteristics'!B:B,MATCH($C1618,'Policy Characteristics'!$C:$C,0)))</f>
        <v>Non BAU Increase in Process Emissions</v>
      </c>
      <c r="C1618" s="354" t="str">
        <f t="shared" si="58"/>
        <v>Boolean Use Non BAU Process Emissions Additions</v>
      </c>
      <c r="D1618" s="253" t="s">
        <v>903</v>
      </c>
      <c r="E1618" s="253"/>
      <c r="F1618" s="253" t="s">
        <v>904</v>
      </c>
      <c r="G1618" s="253"/>
      <c r="H1618" s="18">
        <v>2767</v>
      </c>
      <c r="I1618" s="367" t="s">
        <v>680</v>
      </c>
      <c r="J1618" s="368" t="str">
        <f>IF(ISBLANK(INDEX('Policy Characteristics'!D:D,MATCH($C1618,'Policy Characteristics'!$C:$C,0))),"",INDEX('Policy Characteristics'!D:D,MATCH($C1618,'Policy Characteristics'!$C:$C,0)))</f>
        <v>Process Emissions Increases</v>
      </c>
      <c r="K1618" s="354"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4" t="str">
        <f>IF(ISBLANK(INDEX('Policy Characteristics'!I:I,MATCH($C1618,'Policy Characteristics'!$C:$C,0))),"",INDEX('Policy Characteristics'!I:I,MATCH($C1618,'Policy Characteristics'!$C:$C,0)))</f>
        <v>on/off</v>
      </c>
      <c r="P1618" s="354"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4" t="str">
        <f>IF(ISBLANK(INDEX('Policy Characteristics'!K:K,MATCH($C1618,'Policy Characteristics'!$C:$C,0))),"",INDEX('Policy Characteristics'!K:K,MATCH($C1618,'Policy Characteristics'!$C:$C,0)))</f>
        <v/>
      </c>
      <c r="R1618" s="354" t="str">
        <f>IF(ISBLANK(INDEX('Policy Characteristics'!L:L,MATCH($C1618,'Policy Characteristics'!$C:$C,0))),"",INDEX('Policy Characteristics'!L:L,MATCH($C1618,'Policy Characteristics'!$C:$C,0)))</f>
        <v/>
      </c>
    </row>
    <row r="1619" spans="1:18" ht="20" customHeight="1">
      <c r="A1619" s="354" t="str">
        <f>IF(ISBLANK(INDEX('Policy Characteristics'!A:A,MATCH($C1619,'Policy Characteristics'!$C:$C,0))),"",INDEX('Policy Characteristics'!A:A,MATCH($C1619,'Policy Characteristics'!$C:$C,0)))</f>
        <v>Industry</v>
      </c>
      <c r="B1619" s="366" t="str">
        <f>IF(ISBLANK(INDEX('Policy Characteristics'!B:B,MATCH($C1619,'Policy Characteristics'!$C:$C,0))),"",INDEX('Policy Characteristics'!B:B,MATCH($C1619,'Policy Characteristics'!$C:$C,0)))</f>
        <v>Non BAU Increase in Process Emissions</v>
      </c>
      <c r="C1619" s="354" t="str">
        <f t="shared" si="58"/>
        <v>Boolean Use Non BAU Process Emissions Additions</v>
      </c>
      <c r="D1619" s="253" t="s">
        <v>905</v>
      </c>
      <c r="E1619" s="253"/>
      <c r="F1619" s="253" t="s">
        <v>906</v>
      </c>
      <c r="G1619" s="253"/>
      <c r="H1619" s="18">
        <v>2768</v>
      </c>
      <c r="I1619" s="367" t="s">
        <v>680</v>
      </c>
      <c r="J1619" s="368" t="str">
        <f>IF(ISBLANK(INDEX('Policy Characteristics'!D:D,MATCH($C1619,'Policy Characteristics'!$C:$C,0))),"",INDEX('Policy Characteristics'!D:D,MATCH($C1619,'Policy Characteristics'!$C:$C,0)))</f>
        <v>Process Emissions Increases</v>
      </c>
      <c r="K1619" s="354" t="str">
        <f>IF(ISBLANK(INDEX('Policy Characteristics'!E:E,MATCH($C1619,'Policy Characteristics'!$C:$C,0))),"",INDEX('Policy Characteristics'!E:E,MATCH($C1619,'Policy Characteristics'!$C:$C,0)))</f>
        <v>non BAU indst process emissions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1</v>
      </c>
      <c r="O1619" s="354" t="str">
        <f>IF(ISBLANK(INDEX('Policy Characteristics'!I:I,MATCH($C1619,'Policy Characteristics'!$C:$C,0))),"",INDEX('Policy Characteristics'!I:I,MATCH($C1619,'Policy Characteristics'!$C:$C,0)))</f>
        <v>on/off</v>
      </c>
      <c r="P1619" s="354"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9" s="354" t="str">
        <f>IF(ISBLANK(INDEX('Policy Characteristics'!K:K,MATCH($C1619,'Policy Characteristics'!$C:$C,0))),"",INDEX('Policy Characteristics'!K:K,MATCH($C1619,'Policy Characteristics'!$C:$C,0)))</f>
        <v/>
      </c>
      <c r="R1619" s="354" t="str">
        <f>IF(ISBLANK(INDEX('Policy Characteristics'!L:L,MATCH($C1619,'Policy Characteristics'!$C:$C,0))),"",INDEX('Policy Characteristics'!L:L,MATCH($C1619,'Policy Characteristics'!$C:$C,0)))</f>
        <v/>
      </c>
    </row>
    <row r="1620" spans="1:18" ht="20" customHeight="1">
      <c r="A1620" s="354" t="str">
        <f>IF(ISBLANK(INDEX('Policy Characteristics'!A:A,MATCH($C1620,'Policy Characteristics'!$C:$C,0))),"",INDEX('Policy Characteristics'!A:A,MATCH($C1620,'Policy Characteristics'!$C:$C,0)))</f>
        <v>Industry</v>
      </c>
      <c r="B1620" s="366" t="str">
        <f>IF(ISBLANK(INDEX('Policy Characteristics'!B:B,MATCH($C1620,'Policy Characteristics'!$C:$C,0))),"",INDEX('Policy Characteristics'!B:B,MATCH($C1620,'Policy Characteristics'!$C:$C,0)))</f>
        <v>Reduce Fossil Fuel Exports</v>
      </c>
      <c r="C1620" t="s">
        <v>439</v>
      </c>
      <c r="D1620" s="253" t="s">
        <v>907</v>
      </c>
      <c r="E1620" s="253"/>
      <c r="F1620" s="253" t="s">
        <v>737</v>
      </c>
      <c r="G1620" s="253"/>
      <c r="H1620" s="18">
        <v>451</v>
      </c>
      <c r="I1620" s="367" t="s">
        <v>680</v>
      </c>
      <c r="J1620" s="368" t="str">
        <f>IF(ISBLANK(INDEX('Policy Characteristics'!D:D,MATCH($C1620,'Policy Characteristics'!$C:$C,0))),"",INDEX('Policy Characteristics'!D:D,MATCH($C1620,'Policy Characteristics'!$C:$C,0)))</f>
        <v>Percent Reduction in Fossil Fuel Exports</v>
      </c>
      <c r="K1620" s="354"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54" t="str">
        <f>IF(ISBLANK(INDEX('Policy Characteristics'!I:I,MATCH($C1620,'Policy Characteristics'!$C:$C,0))),"",INDEX('Policy Characteristics'!I:I,MATCH($C1620,'Policy Characteristics'!$C:$C,0)))</f>
        <v>% reduction in exports</v>
      </c>
      <c r="P1620" s="354"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54" t="str">
        <f>IF(ISBLANK(INDEX('Policy Characteristics'!K:K,MATCH($C1620,'Policy Characteristics'!$C:$C,0))),"",INDEX('Policy Characteristics'!K:K,MATCH($C1620,'Policy Characteristics'!$C:$C,0)))</f>
        <v/>
      </c>
      <c r="R1620" s="354" t="str">
        <f>IF(ISBLANK(INDEX('Policy Characteristics'!L:L,MATCH($C1620,'Policy Characteristics'!$C:$C,0))),"",INDEX('Policy Characteristics'!L:L,MATCH($C1620,'Policy Characteristics'!$C:$C,0)))</f>
        <v>reduce-fuel-exports.html</v>
      </c>
    </row>
    <row r="1621" spans="1:18" ht="20" customHeight="1">
      <c r="A1621" s="354" t="str">
        <f>IF(ISBLANK(INDEX('Policy Characteristics'!A:A,MATCH($C1621,'Policy Characteristics'!$C:$C,0))),"",INDEX('Policy Characteristics'!A:A,MATCH($C1621,'Policy Characteristics'!$C:$C,0)))</f>
        <v>Industry</v>
      </c>
      <c r="B1621" s="366" t="str">
        <f>IF(ISBLANK(INDEX('Policy Characteristics'!B:B,MATCH($C1621,'Policy Characteristics'!$C:$C,0))),"",INDEX('Policy Characteristics'!B:B,MATCH($C1621,'Policy Characteristics'!$C:$C,0)))</f>
        <v>Reduce Fossil Fuel Exports</v>
      </c>
      <c r="C1621" s="354" t="str">
        <f t="shared" ref="C1621:C1628" si="59">C$1620</f>
        <v>Percent Reduction in Fossil Fuel Exports</v>
      </c>
      <c r="D1621" s="253" t="s">
        <v>908</v>
      </c>
      <c r="E1621" s="253"/>
      <c r="F1621" s="253" t="s">
        <v>909</v>
      </c>
      <c r="G1621" s="253"/>
      <c r="H1621" s="18">
        <v>452</v>
      </c>
      <c r="I1621" s="367" t="s">
        <v>680</v>
      </c>
      <c r="J1621" s="368" t="str">
        <f>IF(ISBLANK(INDEX('Policy Characteristics'!D:D,MATCH($C1621,'Policy Characteristics'!$C:$C,0))),"",INDEX('Policy Characteristics'!D:D,MATCH($C1621,'Policy Characteristics'!$C:$C,0)))</f>
        <v>Percent Reduction in Fossil Fuel Exports</v>
      </c>
      <c r="K1621" s="354"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4" t="str">
        <f>IF(ISBLANK(INDEX('Policy Characteristics'!I:I,MATCH($C1621,'Policy Characteristics'!$C:$C,0))),"",INDEX('Policy Characteristics'!I:I,MATCH($C1621,'Policy Characteristics'!$C:$C,0)))</f>
        <v>% reduction in exports</v>
      </c>
      <c r="P1621" s="354"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4" t="str">
        <f>IF(ISBLANK(INDEX('Policy Characteristics'!K:K,MATCH($C1621,'Policy Characteristics'!$C:$C,0))),"",INDEX('Policy Characteristics'!K:K,MATCH($C1621,'Policy Characteristics'!$C:$C,0)))</f>
        <v/>
      </c>
      <c r="R1621" s="354" t="str">
        <f>IF(ISBLANK(INDEX('Policy Characteristics'!L:L,MATCH($C1621,'Policy Characteristics'!$C:$C,0))),"",INDEX('Policy Characteristics'!L:L,MATCH($C1621,'Policy Characteristics'!$C:$C,0)))</f>
        <v>reduce-fuel-exports.html</v>
      </c>
    </row>
    <row r="1622" spans="1:18" ht="20" customHeight="1">
      <c r="A1622" s="354" t="str">
        <f>IF(ISBLANK(INDEX('Policy Characteristics'!A:A,MATCH($C1622,'Policy Characteristics'!$C:$C,0))),"",INDEX('Policy Characteristics'!A:A,MATCH($C1622,'Policy Characteristics'!$C:$C,0)))</f>
        <v>Industry</v>
      </c>
      <c r="B1622" s="366" t="str">
        <f>IF(ISBLANK(INDEX('Policy Characteristics'!B:B,MATCH($C1622,'Policy Characteristics'!$C:$C,0))),"",INDEX('Policy Characteristics'!B:B,MATCH($C1622,'Policy Characteristics'!$C:$C,0)))</f>
        <v>Reduce Fossil Fuel Exports</v>
      </c>
      <c r="C1622" s="354" t="str">
        <f t="shared" si="59"/>
        <v>Percent Reduction in Fossil Fuel Exports</v>
      </c>
      <c r="D1622" s="253" t="s">
        <v>910</v>
      </c>
      <c r="E1622" s="253"/>
      <c r="F1622" s="253" t="s">
        <v>911</v>
      </c>
      <c r="G1622" s="253"/>
      <c r="H1622" s="18">
        <v>453</v>
      </c>
      <c r="I1622" s="367" t="s">
        <v>680</v>
      </c>
      <c r="J1622" s="368" t="str">
        <f>IF(ISBLANK(INDEX('Policy Characteristics'!D:D,MATCH($C1622,'Policy Characteristics'!$C:$C,0))),"",INDEX('Policy Characteristics'!D:D,MATCH($C1622,'Policy Characteristics'!$C:$C,0)))</f>
        <v>Percent Reduction in Fossil Fuel Exports</v>
      </c>
      <c r="K1622" s="354"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4" t="str">
        <f>IF(ISBLANK(INDEX('Policy Characteristics'!I:I,MATCH($C1622,'Policy Characteristics'!$C:$C,0))),"",INDEX('Policy Characteristics'!I:I,MATCH($C1622,'Policy Characteristics'!$C:$C,0)))</f>
        <v>% reduction in exports</v>
      </c>
      <c r="P1622" s="354"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4" t="str">
        <f>IF(ISBLANK(INDEX('Policy Characteristics'!K:K,MATCH($C1622,'Policy Characteristics'!$C:$C,0))),"",INDEX('Policy Characteristics'!K:K,MATCH($C1622,'Policy Characteristics'!$C:$C,0)))</f>
        <v/>
      </c>
      <c r="R1622" s="354" t="str">
        <f>IF(ISBLANK(INDEX('Policy Characteristics'!L:L,MATCH($C1622,'Policy Characteristics'!$C:$C,0))),"",INDEX('Policy Characteristics'!L:L,MATCH($C1622,'Policy Characteristics'!$C:$C,0)))</f>
        <v>reduce-fuel-exports.html</v>
      </c>
    </row>
    <row r="1623" spans="1:18" ht="20" customHeight="1">
      <c r="A1623" s="354" t="str">
        <f>IF(ISBLANK(INDEX('Policy Characteristics'!A:A,MATCH($C1623,'Policy Characteristics'!$C:$C,0))),"",INDEX('Policy Characteristics'!A:A,MATCH($C1623,'Policy Characteristics'!$C:$C,0)))</f>
        <v>Industry</v>
      </c>
      <c r="B1623" s="366" t="str">
        <f>IF(ISBLANK(INDEX('Policy Characteristics'!B:B,MATCH($C1623,'Policy Characteristics'!$C:$C,0))),"",INDEX('Policy Characteristics'!B:B,MATCH($C1623,'Policy Characteristics'!$C:$C,0)))</f>
        <v>Reduce Fossil Fuel Exports</v>
      </c>
      <c r="C1623" s="354" t="str">
        <f t="shared" si="59"/>
        <v>Percent Reduction in Fossil Fuel Exports</v>
      </c>
      <c r="D1623" s="253" t="s">
        <v>912</v>
      </c>
      <c r="E1623" s="253"/>
      <c r="F1623" s="253" t="s">
        <v>913</v>
      </c>
      <c r="G1623" s="253"/>
      <c r="H1623" s="18">
        <v>454</v>
      </c>
      <c r="I1623" s="367" t="s">
        <v>680</v>
      </c>
      <c r="J1623" s="368" t="str">
        <f>IF(ISBLANK(INDEX('Policy Characteristics'!D:D,MATCH($C1623,'Policy Characteristics'!$C:$C,0))),"",INDEX('Policy Characteristics'!D:D,MATCH($C1623,'Policy Characteristics'!$C:$C,0)))</f>
        <v>Percent Reduction in Fossil Fuel Exports</v>
      </c>
      <c r="K1623" s="354"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4" t="str">
        <f>IF(ISBLANK(INDEX('Policy Characteristics'!I:I,MATCH($C1623,'Policy Characteristics'!$C:$C,0))),"",INDEX('Policy Characteristics'!I:I,MATCH($C1623,'Policy Characteristics'!$C:$C,0)))</f>
        <v>% reduction in exports</v>
      </c>
      <c r="P1623" s="354"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4" t="str">
        <f>IF(ISBLANK(INDEX('Policy Characteristics'!K:K,MATCH($C1623,'Policy Characteristics'!$C:$C,0))),"",INDEX('Policy Characteristics'!K:K,MATCH($C1623,'Policy Characteristics'!$C:$C,0)))</f>
        <v/>
      </c>
      <c r="R1623" s="354" t="str">
        <f>IF(ISBLANK(INDEX('Policy Characteristics'!L:L,MATCH($C1623,'Policy Characteristics'!$C:$C,0))),"",INDEX('Policy Characteristics'!L:L,MATCH($C1623,'Policy Characteristics'!$C:$C,0)))</f>
        <v>reduce-fuel-exports.html</v>
      </c>
    </row>
    <row r="1624" spans="1:18" ht="20" customHeight="1">
      <c r="A1624" s="354" t="str">
        <f>IF(ISBLANK(INDEX('Policy Characteristics'!A:A,MATCH($C1624,'Policy Characteristics'!$C:$C,0))),"",INDEX('Policy Characteristics'!A:A,MATCH($C1624,'Policy Characteristics'!$C:$C,0)))</f>
        <v>Industry</v>
      </c>
      <c r="B1624" s="366" t="str">
        <f>IF(ISBLANK(INDEX('Policy Characteristics'!B:B,MATCH($C1624,'Policy Characteristics'!$C:$C,0))),"",INDEX('Policy Characteristics'!B:B,MATCH($C1624,'Policy Characteristics'!$C:$C,0)))</f>
        <v>Reduce Fossil Fuel Exports</v>
      </c>
      <c r="C1624" s="354" t="str">
        <f t="shared" si="59"/>
        <v>Percent Reduction in Fossil Fuel Exports</v>
      </c>
      <c r="D1624" s="253" t="s">
        <v>914</v>
      </c>
      <c r="E1624" s="253"/>
      <c r="F1624" s="253" t="s">
        <v>915</v>
      </c>
      <c r="G1624" s="253"/>
      <c r="H1624" s="18">
        <v>455</v>
      </c>
      <c r="I1624" s="367" t="s">
        <v>680</v>
      </c>
      <c r="J1624" s="368" t="str">
        <f>IF(ISBLANK(INDEX('Policy Characteristics'!D:D,MATCH($C1624,'Policy Characteristics'!$C:$C,0))),"",INDEX('Policy Characteristics'!D:D,MATCH($C1624,'Policy Characteristics'!$C:$C,0)))</f>
        <v>Percent Reduction in Fossil Fuel Exports</v>
      </c>
      <c r="K1624" s="354"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4" t="str">
        <f>IF(ISBLANK(INDEX('Policy Characteristics'!I:I,MATCH($C1624,'Policy Characteristics'!$C:$C,0))),"",INDEX('Policy Characteristics'!I:I,MATCH($C1624,'Policy Characteristics'!$C:$C,0)))</f>
        <v>% reduction in exports</v>
      </c>
      <c r="P1624" s="354"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4" t="str">
        <f>IF(ISBLANK(INDEX('Policy Characteristics'!K:K,MATCH($C1624,'Policy Characteristics'!$C:$C,0))),"",INDEX('Policy Characteristics'!K:K,MATCH($C1624,'Policy Characteristics'!$C:$C,0)))</f>
        <v/>
      </c>
      <c r="R1624" s="354" t="str">
        <f>IF(ISBLANK(INDEX('Policy Characteristics'!L:L,MATCH($C1624,'Policy Characteristics'!$C:$C,0))),"",INDEX('Policy Characteristics'!L:L,MATCH($C1624,'Policy Characteristics'!$C:$C,0)))</f>
        <v>reduce-fuel-exports.html</v>
      </c>
    </row>
    <row r="1625" spans="1:18" ht="20" customHeight="1">
      <c r="A1625" s="354" t="str">
        <f>IF(ISBLANK(INDEX('Policy Characteristics'!A:A,MATCH($C1625,'Policy Characteristics'!$C:$C,0))),"",INDEX('Policy Characteristics'!A:A,MATCH($C1625,'Policy Characteristics'!$C:$C,0)))</f>
        <v>Industry</v>
      </c>
      <c r="B1625" s="366" t="str">
        <f>IF(ISBLANK(INDEX('Policy Characteristics'!B:B,MATCH($C1625,'Policy Characteristics'!$C:$C,0))),"",INDEX('Policy Characteristics'!B:B,MATCH($C1625,'Policy Characteristics'!$C:$C,0)))</f>
        <v>Reduce Fossil Fuel Exports</v>
      </c>
      <c r="C1625" s="354" t="str">
        <f t="shared" si="59"/>
        <v>Percent Reduction in Fossil Fuel Exports</v>
      </c>
      <c r="D1625" s="253" t="s">
        <v>916</v>
      </c>
      <c r="E1625" s="253"/>
      <c r="F1625" s="253" t="s">
        <v>761</v>
      </c>
      <c r="G1625" s="253"/>
      <c r="H1625" s="18">
        <v>456</v>
      </c>
      <c r="I1625" s="367" t="s">
        <v>680</v>
      </c>
      <c r="J1625" s="368" t="str">
        <f>IF(ISBLANK(INDEX('Policy Characteristics'!D:D,MATCH($C1625,'Policy Characteristics'!$C:$C,0))),"",INDEX('Policy Characteristics'!D:D,MATCH($C1625,'Policy Characteristics'!$C:$C,0)))</f>
        <v>Percent Reduction in Fossil Fuel Exports</v>
      </c>
      <c r="K1625" s="354"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4" t="str">
        <f>IF(ISBLANK(INDEX('Policy Characteristics'!I:I,MATCH($C1625,'Policy Characteristics'!$C:$C,0))),"",INDEX('Policy Characteristics'!I:I,MATCH($C1625,'Policy Characteristics'!$C:$C,0)))</f>
        <v>% reduction in exports</v>
      </c>
      <c r="P1625" s="354"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4" t="str">
        <f>IF(ISBLANK(INDEX('Policy Characteristics'!K:K,MATCH($C1625,'Policy Characteristics'!$C:$C,0))),"",INDEX('Policy Characteristics'!K:K,MATCH($C1625,'Policy Characteristics'!$C:$C,0)))</f>
        <v/>
      </c>
      <c r="R1625" s="354" t="str">
        <f>IF(ISBLANK(INDEX('Policy Characteristics'!L:L,MATCH($C1625,'Policy Characteristics'!$C:$C,0))),"",INDEX('Policy Characteristics'!L:L,MATCH($C1625,'Policy Characteristics'!$C:$C,0)))</f>
        <v>reduce-fuel-exports.html</v>
      </c>
    </row>
    <row r="1626" spans="1:18" ht="20" customHeight="1">
      <c r="A1626" s="354" t="str">
        <f>IF(ISBLANK(INDEX('Policy Characteristics'!A:A,MATCH($C1626,'Policy Characteristics'!$C:$C,0))),"",INDEX('Policy Characteristics'!A:A,MATCH($C1626,'Policy Characteristics'!$C:$C,0)))</f>
        <v>Industry</v>
      </c>
      <c r="B1626" s="366" t="str">
        <f>IF(ISBLANK(INDEX('Policy Characteristics'!B:B,MATCH($C1626,'Policy Characteristics'!$C:$C,0))),"",INDEX('Policy Characteristics'!B:B,MATCH($C1626,'Policy Characteristics'!$C:$C,0)))</f>
        <v>Reduce Fossil Fuel Exports</v>
      </c>
      <c r="C1626" s="354" t="str">
        <f t="shared" si="59"/>
        <v>Percent Reduction in Fossil Fuel Exports</v>
      </c>
      <c r="D1626" s="253" t="s">
        <v>917</v>
      </c>
      <c r="E1626" s="253"/>
      <c r="F1626" s="253" t="s">
        <v>765</v>
      </c>
      <c r="G1626" s="253"/>
      <c r="H1626" s="18">
        <v>457</v>
      </c>
      <c r="I1626" s="367" t="s">
        <v>680</v>
      </c>
      <c r="J1626" s="368" t="str">
        <f>IF(ISBLANK(INDEX('Policy Characteristics'!D:D,MATCH($C1626,'Policy Characteristics'!$C:$C,0))),"",INDEX('Policy Characteristics'!D:D,MATCH($C1626,'Policy Characteristics'!$C:$C,0)))</f>
        <v>Percent Reduction in Fossil Fuel Exports</v>
      </c>
      <c r="K1626" s="354"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4" t="str">
        <f>IF(ISBLANK(INDEX('Policy Characteristics'!I:I,MATCH($C1626,'Policy Characteristics'!$C:$C,0))),"",INDEX('Policy Characteristics'!I:I,MATCH($C1626,'Policy Characteristics'!$C:$C,0)))</f>
        <v>% reduction in exports</v>
      </c>
      <c r="P1626" s="354"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4" t="str">
        <f>IF(ISBLANK(INDEX('Policy Characteristics'!K:K,MATCH($C1626,'Policy Characteristics'!$C:$C,0))),"",INDEX('Policy Characteristics'!K:K,MATCH($C1626,'Policy Characteristics'!$C:$C,0)))</f>
        <v/>
      </c>
      <c r="R1626" s="354" t="str">
        <f>IF(ISBLANK(INDEX('Policy Characteristics'!L:L,MATCH($C1626,'Policy Characteristics'!$C:$C,0))),"",INDEX('Policy Characteristics'!L:L,MATCH($C1626,'Policy Characteristics'!$C:$C,0)))</f>
        <v>reduce-fuel-exports.html</v>
      </c>
    </row>
    <row r="1627" spans="1:18" ht="20" customHeight="1">
      <c r="A1627" s="354" t="str">
        <f>IF(ISBLANK(INDEX('Policy Characteristics'!A:A,MATCH($C1627,'Policy Characteristics'!$C:$C,0))),"",INDEX('Policy Characteristics'!A:A,MATCH($C1627,'Policy Characteristics'!$C:$C,0)))</f>
        <v>Industry</v>
      </c>
      <c r="B1627" s="366" t="str">
        <f>IF(ISBLANK(INDEX('Policy Characteristics'!B:B,MATCH($C1627,'Policy Characteristics'!$C:$C,0))),"",INDEX('Policy Characteristics'!B:B,MATCH($C1627,'Policy Characteristics'!$C:$C,0)))</f>
        <v>Reduce Fossil Fuel Exports</v>
      </c>
      <c r="C1627" s="354" t="str">
        <f t="shared" si="59"/>
        <v>Percent Reduction in Fossil Fuel Exports</v>
      </c>
      <c r="D1627" s="253" t="s">
        <v>918</v>
      </c>
      <c r="E1627" s="253"/>
      <c r="F1627" s="253" t="s">
        <v>919</v>
      </c>
      <c r="G1627" s="253"/>
      <c r="H1627" s="18">
        <v>458</v>
      </c>
      <c r="I1627" s="367" t="s">
        <v>680</v>
      </c>
      <c r="J1627" s="368" t="str">
        <f>IF(ISBLANK(INDEX('Policy Characteristics'!D:D,MATCH($C1627,'Policy Characteristics'!$C:$C,0))),"",INDEX('Policy Characteristics'!D:D,MATCH($C1627,'Policy Characteristics'!$C:$C,0)))</f>
        <v>Percent Reduction in Fossil Fuel Exports</v>
      </c>
      <c r="K1627" s="354"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4" t="str">
        <f>IF(ISBLANK(INDEX('Policy Characteristics'!I:I,MATCH($C1627,'Policy Characteristics'!$C:$C,0))),"",INDEX('Policy Characteristics'!I:I,MATCH($C1627,'Policy Characteristics'!$C:$C,0)))</f>
        <v>% reduction in exports</v>
      </c>
      <c r="P1627" s="354"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4" t="str">
        <f>IF(ISBLANK(INDEX('Policy Characteristics'!K:K,MATCH($C1627,'Policy Characteristics'!$C:$C,0))),"",INDEX('Policy Characteristics'!K:K,MATCH($C1627,'Policy Characteristics'!$C:$C,0)))</f>
        <v/>
      </c>
      <c r="R1627" s="354" t="str">
        <f>IF(ISBLANK(INDEX('Policy Characteristics'!L:L,MATCH($C1627,'Policy Characteristics'!$C:$C,0))),"",INDEX('Policy Characteristics'!L:L,MATCH($C1627,'Policy Characteristics'!$C:$C,0)))</f>
        <v>reduce-fuel-exports.html</v>
      </c>
    </row>
    <row r="1628" spans="1:18" ht="20" customHeight="1">
      <c r="A1628" s="354" t="str">
        <f>IF(ISBLANK(INDEX('Policy Characteristics'!A:A,MATCH($C1628,'Policy Characteristics'!$C:$C,0))),"",INDEX('Policy Characteristics'!A:A,MATCH($C1628,'Policy Characteristics'!$C:$C,0)))</f>
        <v>Industry</v>
      </c>
      <c r="B1628" s="366" t="str">
        <f>IF(ISBLANK(INDEX('Policy Characteristics'!B:B,MATCH($C1628,'Policy Characteristics'!$C:$C,0))),"",INDEX('Policy Characteristics'!B:B,MATCH($C1628,'Policy Characteristics'!$C:$C,0)))</f>
        <v>Reduce Fossil Fuel Exports</v>
      </c>
      <c r="C1628" s="354" t="str">
        <f t="shared" si="59"/>
        <v>Percent Reduction in Fossil Fuel Exports</v>
      </c>
      <c r="D1628" s="253" t="s">
        <v>920</v>
      </c>
      <c r="E1628" s="253"/>
      <c r="F1628" s="253" t="s">
        <v>921</v>
      </c>
      <c r="G1628" s="253"/>
      <c r="H1628" s="18">
        <v>459</v>
      </c>
      <c r="I1628" s="367" t="s">
        <v>680</v>
      </c>
      <c r="J1628" s="368" t="str">
        <f>IF(ISBLANK(INDEX('Policy Characteristics'!D:D,MATCH($C1628,'Policy Characteristics'!$C:$C,0))),"",INDEX('Policy Characteristics'!D:D,MATCH($C1628,'Policy Characteristics'!$C:$C,0)))</f>
        <v>Percent Reduction in Fossil Fuel Exports</v>
      </c>
      <c r="K1628" s="354" t="str">
        <f>IF(ISBLANK(INDEX('Policy Characteristics'!E:E,MATCH($C1628,'Policy Characteristics'!$C:$C,0))),"",INDEX('Policy Characteristics'!E:E,MATCH($C1628,'Policy Characteristics'!$C:$C,0)))</f>
        <v>indst reduce fossil fuel exports</v>
      </c>
      <c r="L1628" s="222">
        <f>IF(ISBLANK(INDEX('Policy Characteristics'!F:F,MATCH($C1628,'Policy Characteristics'!$C:$C,0))),"",INDEX('Policy Characteristics'!F:F,MATCH($C1628,'Policy Characteristics'!$C:$C,0)))</f>
        <v>0</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4" t="str">
        <f>IF(ISBLANK(INDEX('Policy Characteristics'!I:I,MATCH($C1628,'Policy Characteristics'!$C:$C,0))),"",INDEX('Policy Characteristics'!I:I,MATCH($C1628,'Policy Characteristics'!$C:$C,0)))</f>
        <v>% reduction in exports</v>
      </c>
      <c r="P1628" s="354"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8" s="354" t="str">
        <f>IF(ISBLANK(INDEX('Policy Characteristics'!K:K,MATCH($C1628,'Policy Characteristics'!$C:$C,0))),"",INDEX('Policy Characteristics'!K:K,MATCH($C1628,'Policy Characteristics'!$C:$C,0)))</f>
        <v/>
      </c>
      <c r="R1628" s="354" t="str">
        <f>IF(ISBLANK(INDEX('Policy Characteristics'!L:L,MATCH($C1628,'Policy Characteristics'!$C:$C,0))),"",INDEX('Policy Characteristics'!L:L,MATCH($C1628,'Policy Characteristics'!$C:$C,0)))</f>
        <v>reduce-fuel-exports.html</v>
      </c>
    </row>
    <row r="1629" spans="1:18" ht="20" customHeight="1">
      <c r="A1629" s="354" t="str">
        <f>IF(ISBLANK(INDEX('Policy Characteristics'!A:A,MATCH($C1629,'Policy Characteristics'!$C:$C,0))),"",INDEX('Policy Characteristics'!A:A,MATCH($C1629,'Policy Characteristics'!$C:$C,0)))</f>
        <v>Agriculture, Land Use, and Forestry</v>
      </c>
      <c r="B1629" s="366" t="str">
        <f>IF(ISBLANK(INDEX('Policy Characteristics'!B:B,MATCH($C1629,'Policy Characteristics'!$C:$C,0))),"",INDEX('Policy Characteristics'!B:B,MATCH($C1629,'Policy Characteristics'!$C:$C,0)))</f>
        <v>Afforestation and Reforestation</v>
      </c>
      <c r="C1629" t="s">
        <v>445</v>
      </c>
      <c r="D1629" s="253"/>
      <c r="E1629" s="253"/>
      <c r="F1629" s="253"/>
      <c r="G1629" s="253"/>
      <c r="H1629" s="18">
        <v>60</v>
      </c>
      <c r="I1629" s="367" t="s">
        <v>670</v>
      </c>
      <c r="J1629" s="368" t="str">
        <f>IF(ISBLANK(INDEX('Policy Characteristics'!D:D,MATCH($C1629,'Policy Characteristics'!$C:$C,0))),"",INDEX('Policy Characteristics'!D:D,MATCH($C1629,'Policy Characteristics'!$C:$C,0)))</f>
        <v>Afforestation and Reforestation</v>
      </c>
      <c r="K1629" s="354" t="str">
        <f>IF(ISBLANK(INDEX('Policy Characteristics'!E:E,MATCH($C1629,'Policy Characteristics'!$C:$C,0))),"",INDEX('Policy Characteristics'!E:E,MATCH($C1629,'Policy Characteristics'!$C:$C,0)))</f>
        <v>land afforestation and reforestation</v>
      </c>
      <c r="L1629" s="222">
        <f>IF(ISBLANK(INDEX('Policy Characteristics'!F:F,MATCH($C1629,'Policy Characteristics'!$C:$C,0))),"",INDEX('Policy Characteristics'!F:F,MATCH($C1629,'Policy Characteristics'!$C:$C,0)))</f>
        <v>-3</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4" t="str">
        <f>IF(ISBLANK(INDEX('Policy Characteristics'!I:I,MATCH($C1629,'Policy Characteristics'!$C:$C,0))),"",INDEX('Policy Characteristics'!I:I,MATCH($C1629,'Policy Characteristics'!$C:$C,0)))</f>
        <v>% of potential achieved</v>
      </c>
      <c r="P1629" s="354"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9" s="354" t="str">
        <f>IF(ISBLANK(INDEX('Policy Characteristics'!K:K,MATCH($C1629,'Policy Characteristics'!$C:$C,0))),"",INDEX('Policy Characteristics'!K:K,MATCH($C1629,'Policy Characteristics'!$C:$C,0)))</f>
        <v>lulucf.html#aff-ref</v>
      </c>
      <c r="R1629" s="354" t="str">
        <f>IF(ISBLANK(INDEX('Policy Characteristics'!L:L,MATCH($C1629,'Policy Characteristics'!$C:$C,0))),"",INDEX('Policy Characteristics'!L:L,MATCH($C1629,'Policy Characteristics'!$C:$C,0)))</f>
        <v>afforestation-and-reforestation.html</v>
      </c>
    </row>
    <row r="1630" spans="1:18" ht="20" customHeight="1">
      <c r="A1630" s="354" t="str">
        <f>IF(ISBLANK(INDEX('Policy Characteristics'!A:A,MATCH($C1630,'Policy Characteristics'!$C:$C,0))),"",INDEX('Policy Characteristics'!A:A,MATCH($C1630,'Policy Characteristics'!$C:$C,0)))</f>
        <v>Agriculture, Land Use, and Forestry</v>
      </c>
      <c r="B1630" s="366" t="str">
        <f>IF(ISBLANK(INDEX('Policy Characteristics'!B:B,MATCH($C1630,'Policy Characteristics'!$C:$C,0))),"",INDEX('Policy Characteristics'!B:B,MATCH($C1630,'Policy Characteristics'!$C:$C,0)))</f>
        <v>Avoid Deforestation</v>
      </c>
      <c r="C1630" t="s">
        <v>451</v>
      </c>
      <c r="D1630" s="253"/>
      <c r="E1630" s="253"/>
      <c r="F1630" s="253"/>
      <c r="G1630" s="253"/>
      <c r="H1630" s="18">
        <v>705</v>
      </c>
      <c r="I1630" s="367" t="s">
        <v>680</v>
      </c>
      <c r="J1630" s="368" t="str">
        <f>IF(ISBLANK(INDEX('Policy Characteristics'!D:D,MATCH($C1630,'Policy Characteristics'!$C:$C,0))),"",INDEX('Policy Characteristics'!D:D,MATCH($C1630,'Policy Characteristics'!$C:$C,0)))</f>
        <v>Avoid Deforestation</v>
      </c>
      <c r="K1630" s="354" t="str">
        <f>IF(ISBLANK(INDEX('Policy Characteristics'!E:E,MATCH($C1630,'Policy Characteristics'!$C:$C,0))),"",INDEX('Policy Characteristics'!E:E,MATCH($C1630,'Policy Characteristics'!$C:$C,0)))</f>
        <v>land avoid deforestation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4" t="str">
        <f>IF(ISBLANK(INDEX('Policy Characteristics'!I:I,MATCH($C1630,'Policy Characteristics'!$C:$C,0))),"",INDEX('Policy Characteristics'!I:I,MATCH($C1630,'Policy Characteristics'!$C:$C,0)))</f>
        <v>% of potential achieved</v>
      </c>
      <c r="P1630" s="354"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30" s="354" t="str">
        <f>IF(ISBLANK(INDEX('Policy Characteristics'!K:K,MATCH($C1630,'Policy Characteristics'!$C:$C,0))),"",INDEX('Policy Characteristics'!K:K,MATCH($C1630,'Policy Characteristics'!$C:$C,0)))</f>
        <v>lulucf.html#avoid-def</v>
      </c>
      <c r="R1630" s="354" t="str">
        <f>IF(ISBLANK(INDEX('Policy Characteristics'!L:L,MATCH($C1630,'Policy Characteristics'!$C:$C,0))),"",INDEX('Policy Characteristics'!L:L,MATCH($C1630,'Policy Characteristics'!$C:$C,0)))</f>
        <v>avoid-deforestation.html</v>
      </c>
    </row>
    <row r="1631" spans="1:18" ht="20" customHeight="1">
      <c r="A1631" s="354" t="str">
        <f>IF(ISBLANK(INDEX('Policy Characteristics'!A:A,MATCH($C1631,'Policy Characteristics'!$C:$C,0))),"",INDEX('Policy Characteristics'!A:A,MATCH($C1631,'Policy Characteristics'!$C:$C,0)))</f>
        <v>Agriculture, Land Use, and Forestry</v>
      </c>
      <c r="B1631" s="366" t="str">
        <f>IF(ISBLANK(INDEX('Policy Characteristics'!B:B,MATCH($C1631,'Policy Characteristics'!$C:$C,0))),"",INDEX('Policy Characteristics'!B:B,MATCH($C1631,'Policy Characteristics'!$C:$C,0)))</f>
        <v>Grassland Restoration and Avoided Conversion</v>
      </c>
      <c r="C1631" t="s">
        <v>457</v>
      </c>
      <c r="D1631" s="253"/>
      <c r="E1631" s="253"/>
      <c r="F1631" s="253"/>
      <c r="G1631" s="253"/>
      <c r="H1631" s="18">
        <v>177</v>
      </c>
      <c r="I1631" s="367" t="s">
        <v>670</v>
      </c>
      <c r="J1631" s="368" t="str">
        <f>IF(ISBLANK(INDEX('Policy Characteristics'!D:D,MATCH($C1631,'Policy Characteristics'!$C:$C,0))),"",INDEX('Policy Characteristics'!D:D,MATCH($C1631,'Policy Characteristics'!$C:$C,0)))</f>
        <v>Grassland Restoration and Avoided Conversion</v>
      </c>
      <c r="K1631" s="354" t="str">
        <f>IF(ISBLANK(INDEX('Policy Characteristics'!E:E,MATCH($C1631,'Policy Characteristics'!$C:$C,0))),"",INDEX('Policy Characteristics'!E:E,MATCH($C1631,'Policy Characteristics'!$C:$C,0)))</f>
        <v>land forest restoration</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4" t="str">
        <f>IF(ISBLANK(INDEX('Policy Characteristics'!I:I,MATCH($C1631,'Policy Characteristics'!$C:$C,0))),"",INDEX('Policy Characteristics'!I:I,MATCH($C1631,'Policy Characteristics'!$C:$C,0)))</f>
        <v>% of potential achieved</v>
      </c>
      <c r="P1631" s="354"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1" s="354" t="str">
        <f>IF(ISBLANK(INDEX('Policy Characteristics'!K:K,MATCH($C1631,'Policy Characteristics'!$C:$C,0))),"",INDEX('Policy Characteristics'!K:K,MATCH($C1631,'Policy Characteristics'!$C:$C,0)))</f>
        <v/>
      </c>
      <c r="R1631" s="354" t="str">
        <f>IF(ISBLANK(INDEX('Policy Characteristics'!L:L,MATCH($C1631,'Policy Characteristics'!$C:$C,0))),"",INDEX('Policy Characteristics'!L:L,MATCH($C1631,'Policy Characteristics'!$C:$C,0)))</f>
        <v>forest-restoration.html</v>
      </c>
    </row>
    <row r="1632" spans="1:18" ht="20" customHeight="1">
      <c r="A1632" s="354" t="str">
        <f>IF(ISBLANK(INDEX('Policy Characteristics'!A:A,MATCH($C1632,'Policy Characteristics'!$C:$C,0))),"",INDEX('Policy Characteristics'!A:A,MATCH($C1632,'Policy Characteristics'!$C:$C,0)))</f>
        <v>Agriculture, Land Use, and Forestry</v>
      </c>
      <c r="B1632" s="366" t="str">
        <f>IF(ISBLANK(INDEX('Policy Characteristics'!B:B,MATCH($C1632,'Policy Characteristics'!$C:$C,0))),"",INDEX('Policy Characteristics'!B:B,MATCH($C1632,'Policy Characteristics'!$C:$C,0)))</f>
        <v>Forest Set-Asides</v>
      </c>
      <c r="C1632" t="s">
        <v>462</v>
      </c>
      <c r="D1632" s="253"/>
      <c r="E1632" s="253"/>
      <c r="F1632" s="253"/>
      <c r="G1632" s="253"/>
      <c r="H1632" s="18">
        <v>61</v>
      </c>
      <c r="I1632" s="367" t="s">
        <v>680</v>
      </c>
      <c r="J1632" s="368" t="str">
        <f>IF(ISBLANK(INDEX('Policy Characteristics'!D:D,MATCH($C1632,'Policy Characteristics'!$C:$C,0))),"",INDEX('Policy Characteristics'!D:D,MATCH($C1632,'Policy Characteristics'!$C:$C,0)))</f>
        <v>Forest Set-Asides</v>
      </c>
      <c r="K1632" s="354" t="str">
        <f>IF(ISBLANK(INDEX('Policy Characteristics'!E:E,MATCH($C1632,'Policy Characteristics'!$C:$C,0))),"",INDEX('Policy Characteristics'!E:E,MATCH($C1632,'Policy Characteristics'!$C:$C,0)))</f>
        <v>land forest set asides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4" t="str">
        <f>IF(ISBLANK(INDEX('Policy Characteristics'!I:I,MATCH($C1632,'Policy Characteristics'!$C:$C,0))),"",INDEX('Policy Characteristics'!I:I,MATCH($C1632,'Policy Characteristics'!$C:$C,0)))</f>
        <v>% of potential achieved</v>
      </c>
      <c r="P1632" s="354" t="str">
        <f>IF(ISBLANK(INDEX('Policy Characteristics'!J:J,MATCH($C1632,'Policy Characteristics'!$C:$C,0))),"",INDEX('Policy Characteristics'!J:J,MATCH($C1632,'Policy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2" s="354" t="str">
        <f>IF(ISBLANK(INDEX('Policy Characteristics'!K:K,MATCH($C1632,'Policy Characteristics'!$C:$C,0))),"",INDEX('Policy Characteristics'!K:K,MATCH($C1632,'Policy Characteristics'!$C:$C,0)))</f>
        <v>lulucf.html#set-asides</v>
      </c>
      <c r="R1632" s="354" t="str">
        <f>IF(ISBLANK(INDEX('Policy Characteristics'!L:L,MATCH($C1632,'Policy Characteristics'!$C:$C,0))),"",INDEX('Policy Characteristics'!L:L,MATCH($C1632,'Policy Characteristics'!$C:$C,0)))</f>
        <v>forest-set-asides.html</v>
      </c>
    </row>
    <row r="1633" spans="1:18" ht="20" customHeight="1">
      <c r="A1633" s="354" t="str">
        <f>IF(ISBLANK(INDEX('Policy Characteristics'!A:A,MATCH($C1633,'Policy Characteristics'!$C:$C,0))),"",INDEX('Policy Characteristics'!A:A,MATCH($C1633,'Policy Characteristics'!$C:$C,0)))</f>
        <v>Agriculture, Land Use, and Forestry</v>
      </c>
      <c r="B1633" s="366" t="str">
        <f>IF(ISBLANK(INDEX('Policy Characteristics'!B:B,MATCH($C1633,'Policy Characteristics'!$C:$C,0))),"",INDEX('Policy Characteristics'!B:B,MATCH($C1633,'Policy Characteristics'!$C:$C,0)))</f>
        <v>Cropland and Rice Measures</v>
      </c>
      <c r="C1633" t="s">
        <v>468</v>
      </c>
      <c r="D1633" s="253"/>
      <c r="E1633" s="253"/>
      <c r="F1633" s="253"/>
      <c r="G1633" s="253"/>
      <c r="H1633" s="18">
        <v>62</v>
      </c>
      <c r="I1633" s="367" t="s">
        <v>670</v>
      </c>
      <c r="J1633" s="368" t="str">
        <f>IF(ISBLANK(INDEX('Policy Characteristics'!D:D,MATCH($C1633,'Policy Characteristics'!$C:$C,0))),"",INDEX('Policy Characteristics'!D:D,MATCH($C1633,'Policy Characteristics'!$C:$C,0)))</f>
        <v>Cropland and Rice Measures</v>
      </c>
      <c r="K1633" s="354" t="str">
        <f>IF(ISBLANK(INDEX('Policy Characteristics'!E:E,MATCH($C1633,'Policy Characteristics'!$C:$C,0))),"",INDEX('Policy Characteristics'!E:E,MATCH($C1633,'Policy Characteristics'!$C:$C,0)))</f>
        <v>indst cropland and rice measures</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4" t="str">
        <f>IF(ISBLANK(INDEX('Policy Characteristics'!I:I,MATCH($C1633,'Policy Characteristics'!$C:$C,0))),"",INDEX('Policy Characteristics'!I:I,MATCH($C1633,'Policy Characteristics'!$C:$C,0)))</f>
        <v>% of potential achieved</v>
      </c>
      <c r="P1633" s="354" t="str">
        <f>IF(ISBLANK(INDEX('[1]Policy Characteristics'!J:J,MATCH($C1633,'[1]Policy Characteristics'!$C:$C,0))),"",INDEX('[1]Policy Characteristics'!J:J,MATCH($C1633,'[1]Policy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7.5 million metric tons of CO₂e in 2050.</v>
      </c>
      <c r="Q1633" s="354" t="str">
        <f>IF(ISBLANK(INDEX('Policy Characteristics'!K:K,MATCH($C1633,'Policy Characteristics'!$C:$C,0))),"",INDEX('Policy Characteristics'!K:K,MATCH($C1633,'Policy Characteristics'!$C:$C,0)))</f>
        <v>industry-ag-main.html#cropland</v>
      </c>
      <c r="R1633" s="354" t="str">
        <f>IF(ISBLANK(INDEX('Policy Characteristics'!L:L,MATCH($C1633,'Policy Characteristics'!$C:$C,0))),"",INDEX('Policy Characteristics'!L:L,MATCH($C1633,'Policy Characteristics'!$C:$C,0)))</f>
        <v>cropland-management.html</v>
      </c>
    </row>
    <row r="1634" spans="1:18" ht="20" customHeight="1">
      <c r="A1634" s="354" t="str">
        <f>IF(ISBLANK(INDEX('Policy Characteristics'!A:A,MATCH($C1634,'Policy Characteristics'!$C:$C,0))),"",INDEX('Policy Characteristics'!A:A,MATCH($C1634,'Policy Characteristics'!$C:$C,0)))</f>
        <v>Agriculture, Land Use, and Forestry</v>
      </c>
      <c r="B1634" s="366" t="str">
        <f>IF(ISBLANK(INDEX('Policy Characteristics'!B:B,MATCH($C1634,'Policy Characteristics'!$C:$C,0))),"",INDEX('Policy Characteristics'!B:B,MATCH($C1634,'Policy Characteristics'!$C:$C,0)))</f>
        <v>Improved Soil Measures</v>
      </c>
      <c r="C1634" t="s">
        <v>473</v>
      </c>
      <c r="D1634" s="253"/>
      <c r="E1634" s="253"/>
      <c r="F1634" s="253"/>
      <c r="G1634" s="253"/>
      <c r="H1634" s="18">
        <v>1654</v>
      </c>
      <c r="I1634" s="367" t="s">
        <v>680</v>
      </c>
      <c r="J1634" s="368" t="str">
        <f>IF(ISBLANK(INDEX('Policy Characteristics'!D:D,MATCH($C1634,'Policy Characteristics'!$C:$C,0))),"",INDEX('Policy Characteristics'!D:D,MATCH($C1634,'Policy Characteristics'!$C:$C,0)))</f>
        <v>Improved Soil Measures</v>
      </c>
      <c r="K1634" s="354" t="str">
        <f>IF(ISBLANK(INDEX('Policy Characteristics'!E:E,MATCH($C1634,'Policy Characteristics'!$C:$C,0))),"",INDEX('Policy Characteristics'!E:E,MATCH($C1634,'Policy Characteristics'!$C:$C,0)))</f>
        <v>indst tillage</v>
      </c>
      <c r="L1634" s="222">
        <f>IF(ISBLANK(INDEX('Policy Characteristics'!F:F,MATCH($C1634,'Policy Characteristics'!$C:$C,0))),"",INDEX('Policy Characteristics'!F:F,MATCH($C1634,'Policy Characteristics'!$C:$C,0)))</f>
        <v>0</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4" t="str">
        <f>IF(ISBLANK(INDEX('Policy Characteristics'!I:I,MATCH($C1634,'Policy Characteristics'!$C:$C,0))),"",INDEX('Policy Characteristics'!I:I,MATCH($C1634,'Policy Characteristics'!$C:$C,0)))</f>
        <v>% of potential achieved</v>
      </c>
      <c r="P1634" s="354"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354" t="str">
        <f>IF(ISBLANK(INDEX('Policy Characteristics'!K:K,MATCH($C1634,'Policy Characteristics'!$C:$C,0))),"",INDEX('Policy Characteristics'!K:K,MATCH($C1634,'Policy Characteristics'!$C:$C,0)))</f>
        <v/>
      </c>
      <c r="R1634" s="354" t="str">
        <f>IF(ISBLANK(INDEX('Policy Characteristics'!L:L,MATCH($C1634,'Policy Characteristics'!$C:$C,0))),"",INDEX('Policy Characteristics'!L:L,MATCH($C1634,'Policy Characteristics'!$C:$C,0)))</f>
        <v/>
      </c>
    </row>
    <row r="1635" spans="1:18" ht="20" customHeight="1">
      <c r="A1635" s="354" t="str">
        <f>IF(ISBLANK(INDEX('Policy Characteristics'!A:A,MATCH($C1635,'Policy Characteristics'!$C:$C,0))),"",INDEX('Policy Characteristics'!A:A,MATCH($C1635,'Policy Characteristics'!$C:$C,0)))</f>
        <v>Agriculture, Land Use, and Forestry</v>
      </c>
      <c r="B1635" s="366" t="str">
        <f>IF(ISBLANK(INDEX('Policy Characteristics'!B:B,MATCH($C1635,'Policy Characteristics'!$C:$C,0))),"",INDEX('Policy Characteristics'!B:B,MATCH($C1635,'Policy Characteristics'!$C:$C,0)))</f>
        <v>Improved Forest Management</v>
      </c>
      <c r="C1635" t="s">
        <v>477</v>
      </c>
      <c r="D1635" s="253"/>
      <c r="E1635" s="253"/>
      <c r="F1635" s="253"/>
      <c r="G1635" s="253"/>
      <c r="H1635" s="18">
        <v>63</v>
      </c>
      <c r="I1635" s="367" t="s">
        <v>670</v>
      </c>
      <c r="J1635" s="368" t="str">
        <f>IF(ISBLANK(INDEX('Policy Characteristics'!D:D,MATCH($C1635,'Policy Characteristics'!$C:$C,0))),"",INDEX('Policy Characteristics'!D:D,MATCH($C1635,'Policy Characteristics'!$C:$C,0)))</f>
        <v>Improved Forest Management</v>
      </c>
      <c r="K1635" s="354" t="str">
        <f>IF(ISBLANK(INDEX('Policy Characteristics'!E:E,MATCH($C1635,'Policy Characteristics'!$C:$C,0))),"",INDEX('Policy Characteristics'!E:E,MATCH($C1635,'Policy Characteristics'!$C:$C,0)))</f>
        <v>land forest management</v>
      </c>
      <c r="L1635" s="222">
        <f>IF(ISBLANK(INDEX('Policy Characteristics'!F:F,MATCH($C1635,'Policy Characteristics'!$C:$C,0))),"",INDEX('Policy Characteristics'!F:F,MATCH($C1635,'Policy Characteristics'!$C:$C,0)))</f>
        <v>-1.5</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4" t="str">
        <f>IF(ISBLANK(INDEX('Policy Characteristics'!I:I,MATCH($C1635,'Policy Characteristics'!$C:$C,0))),"",INDEX('Policy Characteristics'!I:I,MATCH($C1635,'Policy Characteristics'!$C:$C,0)))</f>
        <v>% of potential achieved</v>
      </c>
      <c r="P1635" s="354"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5" s="354" t="str">
        <f>IF(ISBLANK(INDEX('Policy Characteristics'!K:K,MATCH($C1635,'Policy Characteristics'!$C:$C,0))),"",INDEX('Policy Characteristics'!K:K,MATCH($C1635,'Policy Characteristics'!$C:$C,0)))</f>
        <v>lulucf.html#forest-mgmt</v>
      </c>
      <c r="R1635" s="354" t="str">
        <f>IF(ISBLANK(INDEX('Policy Characteristics'!L:L,MATCH($C1635,'Policy Characteristics'!$C:$C,0))),"",INDEX('Policy Characteristics'!L:L,MATCH($C1635,'Policy Characteristics'!$C:$C,0)))</f>
        <v>improved-forest-management.html</v>
      </c>
    </row>
    <row r="1636" spans="1:18" ht="20" customHeight="1">
      <c r="A1636" s="354" t="str">
        <f>IF(ISBLANK(INDEX('Policy Characteristics'!A:A,MATCH($C1636,'Policy Characteristics'!$C:$C,0))),"",INDEX('Policy Characteristics'!A:A,MATCH($C1636,'Policy Characteristics'!$C:$C,0)))</f>
        <v>Agriculture, Land Use, and Forestry</v>
      </c>
      <c r="B1636" s="366" t="str">
        <f>IF(ISBLANK(INDEX('Policy Characteristics'!B:B,MATCH($C1636,'Policy Characteristics'!$C:$C,0))),"",INDEX('Policy Characteristics'!B:B,MATCH($C1636,'Policy Characteristics'!$C:$C,0)))</f>
        <v>Livestock Measures</v>
      </c>
      <c r="C1636" t="s">
        <v>482</v>
      </c>
      <c r="D1636" s="253"/>
      <c r="E1636" s="253"/>
      <c r="F1636" s="253"/>
      <c r="G1636" s="253"/>
      <c r="H1636" s="18">
        <v>64</v>
      </c>
      <c r="I1636" s="367" t="s">
        <v>670</v>
      </c>
      <c r="J1636" s="368" t="str">
        <f>IF(ISBLANK(INDEX('Policy Characteristics'!D:D,MATCH($C1636,'Policy Characteristics'!$C:$C,0))),"",INDEX('Policy Characteristics'!D:D,MATCH($C1636,'Policy Characteristics'!$C:$C,0)))</f>
        <v>Livestock Measures</v>
      </c>
      <c r="K1636" s="354" t="str">
        <f>IF(ISBLANK(INDEX('Policy Characteristics'!E:E,MATCH($C1636,'Policy Characteristics'!$C:$C,0))),"",INDEX('Policy Characteristics'!E:E,MATCH($C1636,'Policy Characteristics'!$C:$C,0)))</f>
        <v>indst livestock measures</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4" t="str">
        <f>IF(ISBLANK(INDEX('Policy Characteristics'!I:I,MATCH($C1636,'Policy Characteristics'!$C:$C,0))),"",INDEX('Policy Characteristics'!I:I,MATCH($C1636,'Policy Characteristics'!$C:$C,0)))</f>
        <v>% of potential achieved</v>
      </c>
      <c r="P1636" s="354" t="str">
        <f>IF(ISBLANK(INDEX('[1]Policy Characteristics'!J:J,MATCH($C1636,'[1]Policy Characteristics'!$C:$C,0))),"",INDEX('[1]Policy Characteristics'!J:J,MATCH($C1636,'[1]Policy Characteristics'!$C:$C,0)))</f>
        <v>**Description:** This policy reduces greenhouse gas emissions from agriculture through livestock-related measures, such as feed supplements or drugs to prevent enteric methane formation. // **Guidance for setting values:** This dataset is based on the U.S. EPA’s global non-CO₂ Marginal Abatement Cost (MAC) dataset. In Korea, the agriculture and livestock sector emitted approximately 21.7 million metric tons of CO₂e in 2021. If this policy lever is set to 100% (phased in linearly from 2027 to 2050), it would reduce emissions by approximately 11 million metric tons of CO₂e in 2050.</v>
      </c>
      <c r="Q1636" s="354" t="str">
        <f>IF(ISBLANK(INDEX('Policy Characteristics'!K:K,MATCH($C1636,'Policy Characteristics'!$C:$C,0))),"",INDEX('Policy Characteristics'!K:K,MATCH($C1636,'Policy Characteristics'!$C:$C,0)))</f>
        <v>industry-ag-main.html#livestock</v>
      </c>
      <c r="R1636" s="354" t="str">
        <f>IF(ISBLANK(INDEX('Policy Characteristics'!L:L,MATCH($C1636,'Policy Characteristics'!$C:$C,0))),"",INDEX('Policy Characteristics'!L:L,MATCH($C1636,'Policy Characteristics'!$C:$C,0)))</f>
        <v>livestock-measures.html</v>
      </c>
    </row>
    <row r="1637" spans="1:18" ht="20" customHeight="1">
      <c r="A1637" s="354" t="str">
        <f>IF(ISBLANK(INDEX('Policy Characteristics'!A:A,MATCH($C1637,'Policy Characteristics'!$C:$C,0))),"",INDEX('Policy Characteristics'!A:A,MATCH($C1637,'Policy Characteristics'!$C:$C,0)))</f>
        <v>Agriculture, Land Use, and Forestry</v>
      </c>
      <c r="B1637" s="366" t="str">
        <f>IF(ISBLANK(INDEX('Policy Characteristics'!B:B,MATCH($C1637,'Policy Characteristics'!$C:$C,0))),"",INDEX('Policy Characteristics'!B:B,MATCH($C1637,'Policy Characteristics'!$C:$C,0)))</f>
        <v>Wetland Restoration</v>
      </c>
      <c r="C1637" t="s">
        <v>487</v>
      </c>
      <c r="D1637" s="253"/>
      <c r="E1637" s="253"/>
      <c r="F1637" s="253"/>
      <c r="G1637" s="253"/>
      <c r="H1637" s="18">
        <v>178</v>
      </c>
      <c r="I1637" s="367" t="s">
        <v>670</v>
      </c>
      <c r="J1637" s="368" t="str">
        <f>IF(ISBLANK(INDEX('Policy Characteristics'!D:D,MATCH($C1637,'Policy Characteristics'!$C:$C,0))),"",INDEX('Policy Characteristics'!D:D,MATCH($C1637,'Policy Characteristics'!$C:$C,0)))</f>
        <v>Wetland Restoration</v>
      </c>
      <c r="K1637" s="354" t="str">
        <f>IF(ISBLANK(INDEX('Policy Characteristics'!E:E,MATCH($C1637,'Policy Characteristics'!$C:$C,0))),"",INDEX('Policy Characteristics'!E:E,MATCH($C1637,'Policy Characteristics'!$C:$C,0)))</f>
        <v>land peatland restoration</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4" t="str">
        <f>IF(ISBLANK(INDEX('Policy Characteristics'!I:I,MATCH($C1637,'Policy Characteristics'!$C:$C,0))),"",INDEX('Policy Characteristics'!I:I,MATCH($C1637,'Policy Characteristics'!$C:$C,0)))</f>
        <v>% of potential achieved</v>
      </c>
      <c r="P1637" s="354" t="str">
        <f>IF(ISBLANK(INDEX('Policy Characteristics'!J:J,MATCH($C1637,'Policy Characteristics'!$C:$C,0))),"",INDEX('Policy Characteristics'!J:J,MATCH($C1637,'Policy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7" s="354" t="str">
        <f>IF(ISBLANK(INDEX('Policy Characteristics'!K:K,MATCH($C1637,'Policy Characteristics'!$C:$C,0))),"",INDEX('Policy Characteristics'!K:K,MATCH($C1637,'Policy Characteristics'!$C:$C,0)))</f>
        <v/>
      </c>
      <c r="R1637" s="354" t="str">
        <f>IF(ISBLANK(INDEX('Policy Characteristics'!L:L,MATCH($C1637,'Policy Characteristics'!$C:$C,0))),"",INDEX('Policy Characteristics'!L:L,MATCH($C1637,'Policy Characteristics'!$C:$C,0)))</f>
        <v>peatland-restoration.html</v>
      </c>
    </row>
    <row r="1638" spans="1:18" ht="20" customHeight="1">
      <c r="A1638" s="354" t="str">
        <f>IF(ISBLANK(INDEX('Policy Characteristics'!A:A,MATCH($C1638,'Policy Characteristics'!$C:$C,0))),"",INDEX('Policy Characteristics'!A:A,MATCH($C1638,'Policy Characteristics'!$C:$C,0)))</f>
        <v>Agriculture, Land Use, and Forestry</v>
      </c>
      <c r="B1638" s="366" t="str">
        <f>IF(ISBLANK(INDEX('Policy Characteristics'!B:B,MATCH($C1638,'Policy Characteristics'!$C:$C,0))),"",INDEX('Policy Characteristics'!B:B,MATCH($C1638,'Policy Characteristics'!$C:$C,0)))</f>
        <v>Shift to Non-Animal Products</v>
      </c>
      <c r="C1638" t="s">
        <v>492</v>
      </c>
      <c r="D1638" s="253"/>
      <c r="E1638" s="253"/>
      <c r="F1638" s="253"/>
      <c r="G1638" s="253"/>
      <c r="H1638" s="18">
        <v>434</v>
      </c>
      <c r="I1638" s="367" t="s">
        <v>670</v>
      </c>
      <c r="J1638" s="368" t="str">
        <f>IF(ISBLANK(INDEX('Policy Characteristics'!D:D,MATCH($C1638,'Policy Characteristics'!$C:$C,0))),"",INDEX('Policy Characteristics'!D:D,MATCH($C1638,'Policy Characteristics'!$C:$C,0)))</f>
        <v>Shift to Non-Animal Products</v>
      </c>
      <c r="K1638" s="354" t="str">
        <f>IF(ISBLANK(INDEX('Policy Characteristics'!E:E,MATCH($C1638,'Policy Characteristics'!$C:$C,0))),"",INDEX('Policy Characteristics'!E:E,MATCH($C1638,'Policy Characteristics'!$C:$C,0)))</f>
        <v>indst shift to nonanimal products</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4" t="str">
        <f>IF(ISBLANK(INDEX('Policy Characteristics'!I:I,MATCH($C1638,'Policy Characteristics'!$C:$C,0))),"",INDEX('Policy Characteristics'!I:I,MATCH($C1638,'Policy Characteristics'!$C:$C,0)))</f>
        <v>% reduction in animal products</v>
      </c>
      <c r="P1638" s="354"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8" s="354" t="str">
        <f>IF(ISBLANK(INDEX('Policy Characteristics'!K:K,MATCH($C1638,'Policy Characteristics'!$C:$C,0))),"",INDEX('Policy Characteristics'!K:K,MATCH($C1638,'Policy Characteristics'!$C:$C,0)))</f>
        <v/>
      </c>
      <c r="R1638" s="354" t="str">
        <f>IF(ISBLANK(INDEX('Policy Characteristics'!L:L,MATCH($C1638,'Policy Characteristics'!$C:$C,0))),"",INDEX('Policy Characteristics'!L:L,MATCH($C1638,'Policy Characteristics'!$C:$C,0)))</f>
        <v>shift-to-non-animal-products.html</v>
      </c>
    </row>
    <row r="1639" spans="1:18" ht="20" customHeight="1">
      <c r="A1639" s="354" t="str">
        <f>IF(ISBLANK(INDEX('Policy Characteristics'!A:A,MATCH($C1639,'Policy Characteristics'!$C:$C,0))),"",INDEX('Policy Characteristics'!A:A,MATCH($C1639,'Policy Characteristics'!$C:$C,0)))</f>
        <v>District Heat and Hydrogen</v>
      </c>
      <c r="B1639" s="366" t="str">
        <f>IF(ISBLANK(INDEX('Policy Characteristics'!B:B,MATCH($C1639,'Policy Characteristics'!$C:$C,0))),"",INDEX('Policy Characteristics'!B:B,MATCH($C1639,'Policy Characteristics'!$C:$C,0)))</f>
        <v>Use CHP for District Heat</v>
      </c>
      <c r="C1639" t="s">
        <v>500</v>
      </c>
      <c r="D1639" s="253"/>
      <c r="E1639" s="253"/>
      <c r="F1639" s="253"/>
      <c r="G1639" s="253"/>
      <c r="H1639" s="18">
        <v>68</v>
      </c>
      <c r="I1639" s="367" t="s">
        <v>670</v>
      </c>
      <c r="J1639" s="368" t="str">
        <f>IF(ISBLANK(INDEX('Policy Characteristics'!D:D,MATCH($C1639,'Policy Characteristics'!$C:$C,0))),"",INDEX('Policy Characteristics'!D:D,MATCH($C1639,'Policy Characteristics'!$C:$C,0)))</f>
        <v>District Heat CHP</v>
      </c>
      <c r="K1639" s="354" t="str">
        <f>IF(ISBLANK(INDEX('Policy Characteristics'!E:E,MATCH($C1639,'Policy Characteristics'!$C:$C,0))),"",INDEX('Policy Characteristics'!E:E,MATCH($C1639,'Policy Characteristics'!$C:$C,0)))</f>
        <v>heat convert heat to CHP</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4" t="str">
        <f>IF(ISBLANK(INDEX('Policy Characteristics'!I:I,MATCH($C1639,'Policy Characteristics'!$C:$C,0))),"",INDEX('Policy Characteristics'!I:I,MATCH($C1639,'Policy Characteristics'!$C:$C,0)))</f>
        <v>% non-CHP heat converted</v>
      </c>
      <c r="P1639" s="354"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354" t="str">
        <f>IF(ISBLANK(INDEX('Policy Characteristics'!K:K,MATCH($C1639,'Policy Characteristics'!$C:$C,0))),"",INDEX('Policy Characteristics'!K:K,MATCH($C1639,'Policy Characteristics'!$C:$C,0)))</f>
        <v>district-heating.html#chp</v>
      </c>
      <c r="R1639" s="354" t="str">
        <f>IF(ISBLANK(INDEX('Policy Characteristics'!L:L,MATCH($C1639,'Policy Characteristics'!$C:$C,0))),"",INDEX('Policy Characteristics'!L:L,MATCH($C1639,'Policy Characteristics'!$C:$C,0)))</f>
        <v>convert-non-chp-heat-production.html</v>
      </c>
    </row>
    <row r="1640" spans="1:18" ht="20" customHeight="1">
      <c r="A1640" s="354" t="str">
        <f>IF(ISBLANK(INDEX('Policy Characteristics'!A:A,MATCH($C1640,'Policy Characteristics'!$C:$C,0))),"",INDEX('Policy Characteristics'!A:A,MATCH($C1640,'Policy Characteristics'!$C:$C,0)))</f>
        <v>District Heat and Hydrogen</v>
      </c>
      <c r="B1640" s="366" t="str">
        <f>IF(ISBLANK(INDEX('Policy Characteristics'!B:B,MATCH($C1640,'Policy Characteristics'!$C:$C,0))),"",INDEX('Policy Characteristics'!B:B,MATCH($C1640,'Policy Characteristics'!$C:$C,0)))</f>
        <v>Produce District Heat with Electricity</v>
      </c>
      <c r="C1640" t="s">
        <v>508</v>
      </c>
      <c r="D1640" s="253"/>
      <c r="E1640" s="253"/>
      <c r="F1640" s="253"/>
      <c r="G1640" s="253"/>
      <c r="H1640" s="18">
        <v>176</v>
      </c>
      <c r="I1640" s="367" t="s">
        <v>670</v>
      </c>
      <c r="J1640" s="368" t="str">
        <f>IF(ISBLANK(INDEX('Policy Characteristics'!D:D,MATCH($C1640,'Policy Characteristics'!$C:$C,0))),"",INDEX('Policy Characteristics'!D:D,MATCH($C1640,'Policy Characteristics'!$C:$C,0)))</f>
        <v>District Heat Fuel Switching</v>
      </c>
      <c r="K1640" s="354" t="str">
        <f>IF(ISBLANK(INDEX('Policy Characteristics'!E:E,MATCH($C1640,'Policy Characteristics'!$C:$C,0))),"",INDEX('Policy Characteristics'!E:E,MATCH($C1640,'Policy Characteristics'!$C:$C,0)))</f>
        <v>heat fuel type shifting</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4" t="str">
        <f>IF(ISBLANK(INDEX('Policy Characteristics'!I:I,MATCH($C1640,'Policy Characteristics'!$C:$C,0))),"",INDEX('Policy Characteristics'!I:I,MATCH($C1640,'Policy Characteristics'!$C:$C,0)))</f>
        <v>% of fuel use</v>
      </c>
      <c r="P1640" s="354"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40" s="354" t="str">
        <f>IF(ISBLANK(INDEX('Policy Characteristics'!K:K,MATCH($C1640,'Policy Characteristics'!$C:$C,0))),"",INDEX('Policy Characteristics'!K:K,MATCH($C1640,'Policy Characteristics'!$C:$C,0)))</f>
        <v>district-heating.html#convert-coal</v>
      </c>
      <c r="R1640" s="354" t="str">
        <f>IF(ISBLANK(INDEX('Policy Characteristics'!L:L,MATCH($C1640,'Policy Characteristics'!$C:$C,0))),"",INDEX('Policy Characteristics'!L:L,MATCH($C1640,'Policy Characteristics'!$C:$C,0)))</f>
        <v>district-heat-fuel-switching.html</v>
      </c>
    </row>
    <row r="1641" spans="1:18" ht="20" customHeight="1">
      <c r="A1641" s="354" t="str">
        <f>IF(ISBLANK(INDEX('Policy Characteristics'!A:A,MATCH($C1641,'Policy Characteristics'!$C:$C,0))),"",INDEX('Policy Characteristics'!A:A,MATCH($C1641,'Policy Characteristics'!$C:$C,0)))</f>
        <v>District Heat and Hydrogen</v>
      </c>
      <c r="B1641" s="366" t="str">
        <f>IF(ISBLANK(INDEX('Policy Characteristics'!B:B,MATCH($C1641,'Policy Characteristics'!$C:$C,0))),"",INDEX('Policy Characteristics'!B:B,MATCH($C1641,'Policy Characteristics'!$C:$C,0)))</f>
        <v>Shift Hydrogen Production Pathways</v>
      </c>
      <c r="C1641" t="s">
        <v>515</v>
      </c>
      <c r="D1641" s="253"/>
      <c r="E1641" s="253"/>
      <c r="F1641" s="253"/>
      <c r="G1641" s="253"/>
      <c r="H1641" s="18">
        <v>450</v>
      </c>
      <c r="I1641" s="367" t="s">
        <v>670</v>
      </c>
      <c r="J1641" s="368" t="str">
        <f>IF(ISBLANK(INDEX('Policy Characteristics'!D:D,MATCH($C1641,'Policy Characteristics'!$C:$C,0))),"",INDEX('Policy Characteristics'!D:D,MATCH($C1641,'Policy Characteristics'!$C:$C,0)))</f>
        <v>Shift Hydrogen Production Pathways</v>
      </c>
      <c r="K1641" s="354" t="str">
        <f>IF(ISBLANK(INDEX('Policy Characteristics'!E:E,MATCH($C1641,'Policy Characteristics'!$C:$C,0))),"",INDEX('Policy Characteristics'!E:E,MATCH($C1641,'Policy Characteristics'!$C:$C,0)))</f>
        <v>hydgn shift production pathways</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0.01</v>
      </c>
      <c r="O1641" s="354" t="str">
        <f>IF(ISBLANK(INDEX('Policy Characteristics'!I:I,MATCH($C1641,'Policy Characteristics'!$C:$C,0))),"",INDEX('Policy Characteristics'!I:I,MATCH($C1641,'Policy Characteristics'!$C:$C,0)))</f>
        <v>% of hydrogen production</v>
      </c>
      <c r="P1641" s="354"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1" s="354" t="str">
        <f>IF(ISBLANK(INDEX('Policy Characteristics'!K:K,MATCH($C1641,'Policy Characteristics'!$C:$C,0))),"",INDEX('Policy Characteristics'!K:K,MATCH($C1641,'Policy Characteristics'!$C:$C,0)))</f>
        <v/>
      </c>
      <c r="R1641" s="354" t="str">
        <f>IF(ISBLANK(INDEX('Policy Characteristics'!L:L,MATCH($C1641,'Policy Characteristics'!$C:$C,0))),"",INDEX('Policy Characteristics'!L:L,MATCH($C1641,'Policy Characteristics'!$C:$C,0)))</f>
        <v>switch-hydrogen-production-pathway.html</v>
      </c>
    </row>
    <row r="1642" spans="1:18" ht="20" customHeight="1">
      <c r="A1642" s="354" t="str">
        <f>IF(ISBLANK(INDEX('Policy Characteristics'!A:A,MATCH($C1642,'Policy Characteristics'!$C:$C,0))),"",INDEX('Policy Characteristics'!A:A,MATCH($C1642,'Policy Characteristics'!$C:$C,0)))</f>
        <v>District Heat and Hydrogen</v>
      </c>
      <c r="B1642" s="366" t="str">
        <f>IF(ISBLANK(INDEX('Policy Characteristics'!B:B,MATCH($C1642,'Policy Characteristics'!$C:$C,0))),"",INDEX('Policy Characteristics'!B:B,MATCH($C1642,'Policy Characteristics'!$C:$C,0)))</f>
        <v>Non BAU Hydrogen Production Pathways</v>
      </c>
      <c r="C1642" t="s">
        <v>521</v>
      </c>
      <c r="D1642" s="253"/>
      <c r="E1642" s="253"/>
      <c r="F1642" s="253"/>
      <c r="G1642" s="253"/>
      <c r="H1642" s="18">
        <v>2722</v>
      </c>
      <c r="I1642" s="367" t="s">
        <v>3842</v>
      </c>
      <c r="J1642" s="368" t="str">
        <f>IF(ISBLANK(INDEX('Policy Characteristics'!D:D,MATCH($C1642,'Policy Characteristics'!$C:$C,0))),"",INDEX('Policy Characteristics'!D:D,MATCH($C1642,'Policy Characteristics'!$C:$C,0)))</f>
        <v>Hydrogen Steam Methane Reforming</v>
      </c>
      <c r="K1642" s="354" t="str">
        <f>IF(ISBLANK(INDEX('Policy Characteristics'!E:E,MATCH($C1642,'Policy Characteristics'!$C:$C,0))),"",INDEX('Policy Characteristics'!E:E,MATCH($C1642,'Policy Characteristics'!$C:$C,0)))</f>
        <v>hydgn non BAU shift</v>
      </c>
      <c r="L1642" s="222">
        <f>IF(ISBLANK(INDEX('Policy Characteristics'!F:F,MATCH($C1642,'Policy Characteristics'!$C:$C,0))),"",INDEX('Policy Characteristics'!F:F,MATCH($C1642,'Policy Characteristics'!$C:$C,0)))</f>
        <v>0</v>
      </c>
      <c r="M1642" s="222">
        <f>IF(ISBLANK(INDEX('Policy Characteristics'!G:G,MATCH($C1642,'Policy Characteristics'!$C:$C,0))),"",INDEX('Policy Characteristics'!G:G,MATCH($C1642,'Policy Characteristics'!$C:$C,0)))</f>
        <v>1</v>
      </c>
      <c r="N1642" s="222">
        <f>IF(ISBLANK(INDEX('Policy Characteristics'!H:H,MATCH($C1642,'Policy Characteristics'!$C:$C,0))),"",INDEX('Policy Characteristics'!H:H,MATCH($C1642,'Policy Characteristics'!$C:$C,0)))</f>
        <v>1</v>
      </c>
      <c r="O1642" s="354" t="str">
        <f>IF(ISBLANK(INDEX('Policy Characteristics'!I:I,MATCH($C1642,'Policy Characteristics'!$C:$C,0))),"",INDEX('Policy Characteristics'!I:I,MATCH($C1642,'Policy Characteristics'!$C:$C,0)))</f>
        <v>on/off</v>
      </c>
      <c r="P1642" s="354"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2" s="354" t="str">
        <f>IF(ISBLANK(INDEX('Policy Characteristics'!K:K,MATCH($C1642,'Policy Characteristics'!$C:$C,0))),"",INDEX('Policy Characteristics'!K:K,MATCH($C1642,'Policy Characteristics'!$C:$C,0)))</f>
        <v/>
      </c>
      <c r="R1642" s="354" t="str">
        <f>IF(ISBLANK(INDEX('Policy Characteristics'!L:L,MATCH($C1642,'Policy Characteristics'!$C:$C,0))),"",INDEX('Policy Characteristics'!L:L,MATCH($C1642,'Policy Characteristics'!$C:$C,0)))</f>
        <v>switch-hydrogen-production-pathway.html</v>
      </c>
    </row>
    <row r="1643" spans="1:18" s="354" customFormat="1" ht="20" customHeight="1">
      <c r="A1643" s="354" t="str">
        <f>IF(ISBLANK(INDEX('Policy Characteristics'!A:A,MATCH($C1643,'Policy Characteristics'!$C:$C,0))),"",INDEX('Policy Characteristics'!A:A,MATCH($C1643,'Policy Characteristics'!$C:$C,0)))</f>
        <v>Cross-Sector</v>
      </c>
      <c r="B1643" s="366" t="str">
        <f>IF(ISBLANK(INDEX('Policy Characteristics'!B:B,MATCH($C1643,'Policy Characteristics'!$C:$C,0))),"",INDEX('Policy Characteristics'!B:B,MATCH($C1643,'Policy Characteristics'!$C:$C,0)))</f>
        <v>Carbon Price</v>
      </c>
      <c r="C1643" t="s">
        <v>527</v>
      </c>
      <c r="D1643" s="253" t="s">
        <v>922</v>
      </c>
      <c r="E1643" s="253"/>
      <c r="F1643" s="253" t="s">
        <v>923</v>
      </c>
      <c r="G1643" s="253"/>
      <c r="H1643" s="18">
        <v>171</v>
      </c>
      <c r="I1643" s="367" t="s">
        <v>670</v>
      </c>
      <c r="J1643" s="368" t="str">
        <f>IF(ISBLANK(INDEX('Policy Characteristics'!D:D,MATCH($C1643,'Policy Characteristics'!$C:$C,0))),"",INDEX('Policy Characteristics'!D:D,MATCH($C1643,'Policy Characteristics'!$C:$C,0)))</f>
        <v>Carbon Price</v>
      </c>
      <c r="K1643" s="354" t="str">
        <f>IF(ISBLANK(INDEX('Policy Characteristics'!E:E,MATCH($C1643,'Policy Characteristics'!$C:$C,0))),"",INDEX('Policy Characteristics'!E:E,MATCH($C1643,'Policy Characteristics'!$C:$C,0)))</f>
        <v>cross carbon tax</v>
      </c>
      <c r="L1643" s="354">
        <f>IF(ISBLANK(INDEX('Policy Characteristics'!F:F,MATCH($C1643,'Policy Characteristics'!$C:$C,0))),"",INDEX('Policy Characteristics'!F:F,MATCH($C1643,'Policy Characteristics'!$C:$C,0)))</f>
        <v>0</v>
      </c>
      <c r="M1643" s="354">
        <f>IF(ISBLANK(INDEX('Policy Characteristics'!G:G,MATCH($C1643,'Policy Characteristics'!$C:$C,0))),"",INDEX('Policy Characteristics'!G:G,MATCH($C1643,'Policy Characteristics'!$C:$C,0)))</f>
        <v>500</v>
      </c>
      <c r="N1643" s="354">
        <f>IF(ISBLANK(INDEX('Policy Characteristics'!H:H,MATCH($C1643,'Policy Characteristics'!$C:$C,0))),"",INDEX('Policy Characteristics'!H:H,MATCH($C1643,'Policy Characteristics'!$C:$C,0)))</f>
        <v>10</v>
      </c>
      <c r="O1643" s="354" t="str">
        <f>IF(ISBLANK(INDEX('Policy Characteristics'!I:I,MATCH($C1643,'Policy Characteristics'!$C:$C,0))),"",INDEX('Policy Characteristics'!I:I,MATCH($C1643,'Policy Characteristics'!$C:$C,0)))</f>
        <v>thousand KRW/metric ton CO2e</v>
      </c>
      <c r="P1643" s="354" t="str">
        <f>IF(ISBLANK(INDEX('Policy Characteristics'!J:J,MATCH($C1643,'Policy Characteristics'!$C:$C,0))),"",INDEX('Policy Characteristics'!J:J,MATCH($C1643,'Policy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3" s="354" t="str">
        <f>IF(ISBLANK(INDEX('Policy Characteristics'!K:K,MATCH($C1643,'Policy Characteristics'!$C:$C,0))),"",INDEX('Policy Characteristics'!K:K,MATCH($C1643,'Policy Characteristics'!$C:$C,0)))</f>
        <v>fuels.html#carbon-tax</v>
      </c>
      <c r="R1643" s="354" t="str">
        <f>IF(ISBLANK(INDEX('Policy Characteristics'!L:L,MATCH($C1643,'Policy Characteristics'!$C:$C,0))),"",INDEX('Policy Characteristics'!L:L,MATCH($C1643,'Policy Characteristics'!$C:$C,0)))</f>
        <v>carbon-tax.html</v>
      </c>
    </row>
    <row r="1644" spans="1:18" s="354" customFormat="1" ht="20" customHeight="1">
      <c r="A1644" s="354" t="str">
        <f>IF(ISBLANK(INDEX('Policy Characteristics'!A:A,MATCH($C1644,'Policy Characteristics'!$C:$C,0))),"",INDEX('Policy Characteristics'!A:A,MATCH($C1644,'Policy Characteristics'!$C:$C,0)))</f>
        <v>Cross-Sector</v>
      </c>
      <c r="B1644" s="366" t="str">
        <f>IF(ISBLANK(INDEX('Policy Characteristics'!B:B,MATCH($C1644,'Policy Characteristics'!$C:$C,0))),"",INDEX('Policy Characteristics'!B:B,MATCH($C1644,'Policy Characteristics'!$C:$C,0)))</f>
        <v>Carbon Price</v>
      </c>
      <c r="C1644" s="354" t="str">
        <f t="shared" ref="C1644" si="60">C$1643</f>
        <v>Additional Carbon Tax Rate</v>
      </c>
      <c r="D1644" s="253" t="s">
        <v>924</v>
      </c>
      <c r="E1644" s="253"/>
      <c r="F1644" s="253" t="s">
        <v>925</v>
      </c>
      <c r="G1644" s="253"/>
      <c r="H1644" s="18">
        <v>172</v>
      </c>
      <c r="I1644" s="367" t="s">
        <v>670</v>
      </c>
      <c r="J1644" s="368" t="str">
        <f>IF(ISBLANK(INDEX('Policy Characteristics'!D:D,MATCH($C1644,'Policy Characteristics'!$C:$C,0))),"",INDEX('Policy Characteristics'!D:D,MATCH($C1644,'Policy Characteristics'!$C:$C,0)))</f>
        <v>Carbon Price</v>
      </c>
      <c r="K1644" s="354" t="str">
        <f>IF(ISBLANK(INDEX('Policy Characteristics'!E:E,MATCH($C1644,'Policy Characteristics'!$C:$C,0))),"",INDEX('Policy Characteristics'!E:E,MATCH($C1644,'Policy Characteristics'!$C:$C,0)))</f>
        <v>cross carbon tax</v>
      </c>
      <c r="L1644" s="354">
        <f>IF(ISBLANK(INDEX('Policy Characteristics'!F:F,MATCH($C1644,'Policy Characteristics'!$C:$C,0))),"",INDEX('Policy Characteristics'!F:F,MATCH($C1644,'Policy Characteristics'!$C:$C,0)))</f>
        <v>0</v>
      </c>
      <c r="M1644" s="354">
        <f>IF(ISBLANK(INDEX('Policy Characteristics'!G:G,MATCH($C1644,'Policy Characteristics'!$C:$C,0))),"",INDEX('Policy Characteristics'!G:G,MATCH($C1644,'Policy Characteristics'!$C:$C,0)))</f>
        <v>500</v>
      </c>
      <c r="N1644" s="354">
        <f>IF(ISBLANK(INDEX('Policy Characteristics'!H:H,MATCH($C1644,'Policy Characteristics'!$C:$C,0))),"",INDEX('Policy Characteristics'!H:H,MATCH($C1644,'Policy Characteristics'!$C:$C,0)))</f>
        <v>10</v>
      </c>
      <c r="O1644" s="354" t="str">
        <f>IF(ISBLANK(INDEX('Policy Characteristics'!I:I,MATCH($C1644,'Policy Characteristics'!$C:$C,0))),"",INDEX('Policy Characteristics'!I:I,MATCH($C1644,'Policy Characteristics'!$C:$C,0)))</f>
        <v>thousand KRW/metric ton CO2e</v>
      </c>
      <c r="P1644" s="354" t="str">
        <f>IF(ISBLANK(INDEX('Policy Characteristics'!J:J,MATCH($C1644,'Policy Characteristics'!$C:$C,0))),"",INDEX('Policy Characteristics'!J:J,MATCH($C1644,'Policy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4" s="354" t="str">
        <f>IF(ISBLANK(INDEX('Policy Characteristics'!K:K,MATCH($C1644,'Policy Characteristics'!$C:$C,0))),"",INDEX('Policy Characteristics'!K:K,MATCH($C1644,'Policy Characteristics'!$C:$C,0)))</f>
        <v>fuels.html#carbon-tax</v>
      </c>
      <c r="R1644" s="354" t="str">
        <f>IF(ISBLANK(INDEX('Policy Characteristics'!L:L,MATCH($C1644,'Policy Characteristics'!$C:$C,0))),"",INDEX('Policy Characteristics'!L:L,MATCH($C1644,'Policy Characteristics'!$C:$C,0)))</f>
        <v>carbon-tax.html</v>
      </c>
    </row>
    <row r="1645" spans="1:18" s="354" customFormat="1" ht="20" customHeight="1">
      <c r="A1645" s="354" t="str">
        <f>IF(ISBLANK(INDEX('Policy Characteristics'!A:A,MATCH($C1645,'Policy Characteristics'!$C:$C,0))),"",INDEX('Policy Characteristics'!A:A,MATCH($C1645,'Policy Characteristics'!$C:$C,0)))</f>
        <v>Cross-Sector</v>
      </c>
      <c r="B1645" s="366" t="str">
        <f>IF(ISBLANK(INDEX('Policy Characteristics'!B:B,MATCH($C1645,'Policy Characteristics'!$C:$C,0))),"",INDEX('Policy Characteristics'!B:B,MATCH($C1645,'Policy Characteristics'!$C:$C,0)))</f>
        <v>Carbon Price</v>
      </c>
      <c r="C1645" s="354" t="str">
        <f t="shared" ref="C1645:C1648" si="61">C$1643</f>
        <v>Additional Carbon Tax Rate</v>
      </c>
      <c r="D1645" s="253" t="s">
        <v>926</v>
      </c>
      <c r="E1645" s="253"/>
      <c r="F1645" s="253" t="s">
        <v>927</v>
      </c>
      <c r="G1645" s="253"/>
      <c r="H1645" s="18">
        <v>173</v>
      </c>
      <c r="I1645" s="367" t="s">
        <v>670</v>
      </c>
      <c r="J1645" s="368" t="str">
        <f>IF(ISBLANK(INDEX('Policy Characteristics'!D:D,MATCH($C1645,'Policy Characteristics'!$C:$C,0))),"",INDEX('Policy Characteristics'!D:D,MATCH($C1645,'Policy Characteristics'!$C:$C,0)))</f>
        <v>Carbon Price</v>
      </c>
      <c r="K1645" s="354" t="str">
        <f>IF(ISBLANK(INDEX('Policy Characteristics'!E:E,MATCH($C1645,'Policy Characteristics'!$C:$C,0))),"",INDEX('Policy Characteristics'!E:E,MATCH($C1645,'Policy Characteristics'!$C:$C,0)))</f>
        <v>cross carbon tax</v>
      </c>
      <c r="L1645" s="354">
        <f>IF(ISBLANK(INDEX('Policy Characteristics'!F:F,MATCH($C1645,'Policy Characteristics'!$C:$C,0))),"",INDEX('Policy Characteristics'!F:F,MATCH($C1645,'Policy Characteristics'!$C:$C,0)))</f>
        <v>0</v>
      </c>
      <c r="M1645" s="354">
        <f>IF(ISBLANK(INDEX('Policy Characteristics'!G:G,MATCH($C1645,'Policy Characteristics'!$C:$C,0))),"",INDEX('Policy Characteristics'!G:G,MATCH($C1645,'Policy Characteristics'!$C:$C,0)))</f>
        <v>500</v>
      </c>
      <c r="N1645" s="354">
        <f>IF(ISBLANK(INDEX('Policy Characteristics'!H:H,MATCH($C1645,'Policy Characteristics'!$C:$C,0))),"",INDEX('Policy Characteristics'!H:H,MATCH($C1645,'Policy Characteristics'!$C:$C,0)))</f>
        <v>10</v>
      </c>
      <c r="O1645" s="354" t="str">
        <f>IF(ISBLANK(INDEX('Policy Characteristics'!I:I,MATCH($C1645,'Policy Characteristics'!$C:$C,0))),"",INDEX('Policy Characteristics'!I:I,MATCH($C1645,'Policy Characteristics'!$C:$C,0)))</f>
        <v>thousand KRW/metric ton CO2e</v>
      </c>
      <c r="P1645" s="354" t="str">
        <f>IF(ISBLANK(INDEX('Policy Characteristics'!J:J,MATCH($C1645,'Policy Characteristics'!$C:$C,0))),"",INDEX('Policy Characteristics'!J:J,MATCH($C1645,'Policy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5" s="354" t="str">
        <f>IF(ISBLANK(INDEX('Policy Characteristics'!K:K,MATCH($C1645,'Policy Characteristics'!$C:$C,0))),"",INDEX('Policy Characteristics'!K:K,MATCH($C1645,'Policy Characteristics'!$C:$C,0)))</f>
        <v>fuels.html#carbon-tax</v>
      </c>
      <c r="R1645" s="354" t="str">
        <f>IF(ISBLANK(INDEX('Policy Characteristics'!L:L,MATCH($C1645,'Policy Characteristics'!$C:$C,0))),"",INDEX('Policy Characteristics'!L:L,MATCH($C1645,'Policy Characteristics'!$C:$C,0)))</f>
        <v>carbon-tax.html</v>
      </c>
    </row>
    <row r="1646" spans="1:18" s="354" customFormat="1" ht="20" customHeight="1">
      <c r="A1646" s="354" t="str">
        <f>IF(ISBLANK(INDEX('Policy Characteristics'!A:A,MATCH($C1646,'Policy Characteristics'!$C:$C,0))),"",INDEX('Policy Characteristics'!A:A,MATCH($C1646,'Policy Characteristics'!$C:$C,0)))</f>
        <v>Cross-Sector</v>
      </c>
      <c r="B1646" s="366" t="str">
        <f>IF(ISBLANK(INDEX('Policy Characteristics'!B:B,MATCH($C1646,'Policy Characteristics'!$C:$C,0))),"",INDEX('Policy Characteristics'!B:B,MATCH($C1646,'Policy Characteristics'!$C:$C,0)))</f>
        <v>Carbon Price</v>
      </c>
      <c r="C1646" s="354" t="str">
        <f t="shared" si="61"/>
        <v>Additional Carbon Tax Rate</v>
      </c>
      <c r="D1646" s="253" t="s">
        <v>928</v>
      </c>
      <c r="E1646" s="253"/>
      <c r="F1646" s="253" t="s">
        <v>929</v>
      </c>
      <c r="G1646" s="253"/>
      <c r="H1646" s="18">
        <v>174</v>
      </c>
      <c r="I1646" s="367" t="s">
        <v>670</v>
      </c>
      <c r="J1646" s="368" t="str">
        <f>IF(ISBLANK(INDEX('Policy Characteristics'!D:D,MATCH($C1646,'Policy Characteristics'!$C:$C,0))),"",INDEX('Policy Characteristics'!D:D,MATCH($C1646,'Policy Characteristics'!$C:$C,0)))</f>
        <v>Carbon Price</v>
      </c>
      <c r="K1646" s="354" t="str">
        <f>IF(ISBLANK(INDEX('Policy Characteristics'!E:E,MATCH($C1646,'Policy Characteristics'!$C:$C,0))),"",INDEX('Policy Characteristics'!E:E,MATCH($C1646,'Policy Characteristics'!$C:$C,0)))</f>
        <v>cross carbon tax</v>
      </c>
      <c r="L1646" s="354">
        <f>IF(ISBLANK(INDEX('Policy Characteristics'!F:F,MATCH($C1646,'Policy Characteristics'!$C:$C,0))),"",INDEX('Policy Characteristics'!F:F,MATCH($C1646,'Policy Characteristics'!$C:$C,0)))</f>
        <v>0</v>
      </c>
      <c r="M1646" s="354">
        <f>IF(ISBLANK(INDEX('Policy Characteristics'!G:G,MATCH($C1646,'Policy Characteristics'!$C:$C,0))),"",INDEX('Policy Characteristics'!G:G,MATCH($C1646,'Policy Characteristics'!$C:$C,0)))</f>
        <v>500</v>
      </c>
      <c r="N1646" s="354">
        <f>IF(ISBLANK(INDEX('Policy Characteristics'!H:H,MATCH($C1646,'Policy Characteristics'!$C:$C,0))),"",INDEX('Policy Characteristics'!H:H,MATCH($C1646,'Policy Characteristics'!$C:$C,0)))</f>
        <v>10</v>
      </c>
      <c r="O1646" s="354" t="str">
        <f>IF(ISBLANK(INDEX('Policy Characteristics'!I:I,MATCH($C1646,'Policy Characteristics'!$C:$C,0))),"",INDEX('Policy Characteristics'!I:I,MATCH($C1646,'Policy Characteristics'!$C:$C,0)))</f>
        <v>thousand KRW/metric ton CO2e</v>
      </c>
      <c r="P1646" s="354" t="str">
        <f>IF(ISBLANK(INDEX('Policy Characteristics'!J:J,MATCH($C1646,'Policy Characteristics'!$C:$C,0))),"",INDEX('Policy Characteristics'!J:J,MATCH($C1646,'Policy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6" s="354" t="str">
        <f>IF(ISBLANK(INDEX('Policy Characteristics'!K:K,MATCH($C1646,'Policy Characteristics'!$C:$C,0))),"",INDEX('Policy Characteristics'!K:K,MATCH($C1646,'Policy Characteristics'!$C:$C,0)))</f>
        <v>fuels.html#carbon-tax</v>
      </c>
      <c r="R1646" s="354" t="str">
        <f>IF(ISBLANK(INDEX('Policy Characteristics'!L:L,MATCH($C1646,'Policy Characteristics'!$C:$C,0))),"",INDEX('Policy Characteristics'!L:L,MATCH($C1646,'Policy Characteristics'!$C:$C,0)))</f>
        <v>carbon-tax.html</v>
      </c>
    </row>
    <row r="1647" spans="1:18" s="354" customFormat="1" ht="20" customHeight="1">
      <c r="A1647" s="354" t="str">
        <f>IF(ISBLANK(INDEX('Policy Characteristics'!A:A,MATCH($C1647,'Policy Characteristics'!$C:$C,0))),"",INDEX('Policy Characteristics'!A:A,MATCH($C1647,'Policy Characteristics'!$C:$C,0)))</f>
        <v>Cross-Sector</v>
      </c>
      <c r="B1647" s="366" t="str">
        <f>IF(ISBLANK(INDEX('Policy Characteristics'!B:B,MATCH($C1647,'Policy Characteristics'!$C:$C,0))),"",INDEX('Policy Characteristics'!B:B,MATCH($C1647,'Policy Characteristics'!$C:$C,0)))</f>
        <v>Carbon Price</v>
      </c>
      <c r="C1647" s="354" t="str">
        <f t="shared" si="61"/>
        <v>Additional Carbon Tax Rate</v>
      </c>
      <c r="D1647" s="253" t="s">
        <v>930</v>
      </c>
      <c r="E1647" s="253"/>
      <c r="F1647" s="253" t="s">
        <v>931</v>
      </c>
      <c r="G1647" s="253"/>
      <c r="H1647" s="18">
        <v>175</v>
      </c>
      <c r="I1647" s="367" t="s">
        <v>670</v>
      </c>
      <c r="J1647" s="368" t="str">
        <f>IF(ISBLANK(INDEX('Policy Characteristics'!D:D,MATCH($C1647,'Policy Characteristics'!$C:$C,0))),"",INDEX('Policy Characteristics'!D:D,MATCH($C1647,'Policy Characteristics'!$C:$C,0)))</f>
        <v>Carbon Price</v>
      </c>
      <c r="K1647" s="354" t="str">
        <f>IF(ISBLANK(INDEX('Policy Characteristics'!E:E,MATCH($C1647,'Policy Characteristics'!$C:$C,0))),"",INDEX('Policy Characteristics'!E:E,MATCH($C1647,'Policy Characteristics'!$C:$C,0)))</f>
        <v>cross carbon tax</v>
      </c>
      <c r="L1647" s="354">
        <f>IF(ISBLANK(INDEX('Policy Characteristics'!F:F,MATCH($C1647,'Policy Characteristics'!$C:$C,0))),"",INDEX('Policy Characteristics'!F:F,MATCH($C1647,'Policy Characteristics'!$C:$C,0)))</f>
        <v>0</v>
      </c>
      <c r="M1647" s="354">
        <f>IF(ISBLANK(INDEX('Policy Characteristics'!G:G,MATCH($C1647,'Policy Characteristics'!$C:$C,0))),"",INDEX('Policy Characteristics'!G:G,MATCH($C1647,'Policy Characteristics'!$C:$C,0)))</f>
        <v>500</v>
      </c>
      <c r="N1647" s="354">
        <f>IF(ISBLANK(INDEX('Policy Characteristics'!H:H,MATCH($C1647,'Policy Characteristics'!$C:$C,0))),"",INDEX('Policy Characteristics'!H:H,MATCH($C1647,'Policy Characteristics'!$C:$C,0)))</f>
        <v>10</v>
      </c>
      <c r="O1647" s="354" t="str">
        <f>IF(ISBLANK(INDEX('Policy Characteristics'!I:I,MATCH($C1647,'Policy Characteristics'!$C:$C,0))),"",INDEX('Policy Characteristics'!I:I,MATCH($C1647,'Policy Characteristics'!$C:$C,0)))</f>
        <v>thousand KRW/metric ton CO2e</v>
      </c>
      <c r="P1647" s="354" t="str">
        <f>IF(ISBLANK(INDEX('Policy Characteristics'!J:J,MATCH($C1647,'Policy Characteristics'!$C:$C,0))),"",INDEX('Policy Characteristics'!J:J,MATCH($C1647,'Policy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7" s="354" t="str">
        <f>IF(ISBLANK(INDEX('Policy Characteristics'!K:K,MATCH($C1647,'Policy Characteristics'!$C:$C,0))),"",INDEX('Policy Characteristics'!K:K,MATCH($C1647,'Policy Characteristics'!$C:$C,0)))</f>
        <v>fuels.html#carbon-tax</v>
      </c>
      <c r="R1647" s="354" t="str">
        <f>IF(ISBLANK(INDEX('Policy Characteristics'!L:L,MATCH($C1647,'Policy Characteristics'!$C:$C,0))),"",INDEX('Policy Characteristics'!L:L,MATCH($C1647,'Policy Characteristics'!$C:$C,0)))</f>
        <v>carbon-tax.html</v>
      </c>
    </row>
    <row r="1648" spans="1:18" s="354" customFormat="1" ht="20" customHeight="1">
      <c r="A1648" s="354" t="str">
        <f>IF(ISBLANK(INDEX('Policy Characteristics'!A:A,MATCH($C1648,'Policy Characteristics'!$C:$C,0))),"",INDEX('Policy Characteristics'!A:A,MATCH($C1648,'Policy Characteristics'!$C:$C,0)))</f>
        <v>Cross-Sector</v>
      </c>
      <c r="B1648" s="366" t="str">
        <f>IF(ISBLANK(INDEX('Policy Characteristics'!B:B,MATCH($C1648,'Policy Characteristics'!$C:$C,0))),"",INDEX('Policy Characteristics'!B:B,MATCH($C1648,'Policy Characteristics'!$C:$C,0)))</f>
        <v>Carbon Price</v>
      </c>
      <c r="C1648" s="354" t="str">
        <f t="shared" si="61"/>
        <v>Additional Carbon Tax Rate</v>
      </c>
      <c r="D1648" s="253" t="s">
        <v>932</v>
      </c>
      <c r="E1648" s="253"/>
      <c r="F1648" s="253" t="s">
        <v>933</v>
      </c>
      <c r="G1648" s="253"/>
      <c r="H1648" s="18">
        <v>544</v>
      </c>
      <c r="I1648" s="367" t="s">
        <v>670</v>
      </c>
      <c r="J1648" s="368" t="str">
        <f>IF(ISBLANK(INDEX('Policy Characteristics'!D:D,MATCH($C1648,'Policy Characteristics'!$C:$C,0))),"",INDEX('Policy Characteristics'!D:D,MATCH($C1648,'Policy Characteristics'!$C:$C,0)))</f>
        <v>Carbon Price</v>
      </c>
      <c r="K1648" s="354" t="str">
        <f>IF(ISBLANK(INDEX('Policy Characteristics'!E:E,MATCH($C1648,'Policy Characteristics'!$C:$C,0))),"",INDEX('Policy Characteristics'!E:E,MATCH($C1648,'Policy Characteristics'!$C:$C,0)))</f>
        <v>cross carbon tax</v>
      </c>
      <c r="L1648" s="354">
        <f>IF(ISBLANK(INDEX('Policy Characteristics'!F:F,MATCH($C1648,'Policy Characteristics'!$C:$C,0))),"",INDEX('Policy Characteristics'!F:F,MATCH($C1648,'Policy Characteristics'!$C:$C,0)))</f>
        <v>0</v>
      </c>
      <c r="M1648" s="354">
        <f>IF(ISBLANK(INDEX('Policy Characteristics'!G:G,MATCH($C1648,'Policy Characteristics'!$C:$C,0))),"",INDEX('Policy Characteristics'!G:G,MATCH($C1648,'Policy Characteristics'!$C:$C,0)))</f>
        <v>500</v>
      </c>
      <c r="N1648" s="354">
        <f>IF(ISBLANK(INDEX('Policy Characteristics'!H:H,MATCH($C1648,'Policy Characteristics'!$C:$C,0))),"",INDEX('Policy Characteristics'!H:H,MATCH($C1648,'Policy Characteristics'!$C:$C,0)))</f>
        <v>10</v>
      </c>
      <c r="O1648" s="354" t="str">
        <f>IF(ISBLANK(INDEX('Policy Characteristics'!I:I,MATCH($C1648,'Policy Characteristics'!$C:$C,0))),"",INDEX('Policy Characteristics'!I:I,MATCH($C1648,'Policy Characteristics'!$C:$C,0)))</f>
        <v>thousand KRW/metric ton CO2e</v>
      </c>
      <c r="P1648" s="354" t="str">
        <f>IF(ISBLANK(INDEX('Policy Characteristics'!J:J,MATCH($C1648,'Policy Characteristics'!$C:$C,0))),"",INDEX('Policy Characteristics'!J:J,MATCH($C1648,'Policy Characteristics'!$C:$C,0)))</f>
        <v>**Description:** This policy sets an economy-wide carbon price in thousand KRW per metric ton of CO2 equivalent (CO2e). The price applies to emissions from fuel combustion, to process emissions from industrial and agricultural operations, and to the embedded carbon in capital equipment such as vehicles, power plants, and building materials. Process emissions can be excluded using the "Exempt Process Emissions from C Tax" lever. The price applies to imported goods only when the "Toggle Carbon Tax Border Adjustment" lever is enabled. // **Guidance for setting values:** Enter the carbon price in thousand KRW per metric ton CO2e; for example, a setting of 100 represents KRW 100,000 per metric ton CO2e. The BAU scenario contains no carbon price, so the value set here represents the full economy-wide carbon price rather than an addition to an existing one. This lever represents a modeled policy price and should not be read as the current Korea Emissions Trading Scheme allowance price or as an official South Korean social cost of carbon.</v>
      </c>
      <c r="Q1648" s="354" t="str">
        <f>IF(ISBLANK(INDEX('Policy Characteristics'!K:K,MATCH($C1648,'Policy Characteristics'!$C:$C,0))),"",INDEX('Policy Characteristics'!K:K,MATCH($C1648,'Policy Characteristics'!$C:$C,0)))</f>
        <v>fuels.html#carbon-tax</v>
      </c>
      <c r="R1648" s="354" t="str">
        <f>IF(ISBLANK(INDEX('Policy Characteristics'!L:L,MATCH($C1648,'Policy Characteristics'!$C:$C,0))),"",INDEX('Policy Characteristics'!L:L,MATCH($C1648,'Policy Characteristics'!$C:$C,0)))</f>
        <v>carbon-tax.html</v>
      </c>
    </row>
    <row r="1649" spans="1:18" s="354" customFormat="1" ht="20" customHeight="1">
      <c r="A1649" s="354" t="str">
        <f>IF(ISBLANK(INDEX('Policy Characteristics'!A:A,MATCH($C1649,'Policy Characteristics'!$C:$C,0))),"",INDEX('Policy Characteristics'!A:A,MATCH($C1649,'Policy Characteristics'!$C:$C,0)))</f>
        <v>Cross-Sector</v>
      </c>
      <c r="B1649" s="366" t="str">
        <f>IF(ISBLANK(INDEX('Policy Characteristics'!B:B,MATCH($C1649,'Policy Characteristics'!$C:$C,0))),"",INDEX('Policy Characteristics'!B:B,MATCH($C1649,'Policy Characteristics'!$C:$C,0)))</f>
        <v>End Existing Subsidies</v>
      </c>
      <c r="C1649" t="s">
        <v>534</v>
      </c>
      <c r="D1649" s="253" t="s">
        <v>934</v>
      </c>
      <c r="E1649" s="253"/>
      <c r="F1649" s="253" t="s">
        <v>935</v>
      </c>
      <c r="G1649" s="253"/>
      <c r="H1649" s="18">
        <v>706</v>
      </c>
      <c r="I1649" s="367" t="s">
        <v>680</v>
      </c>
      <c r="J1649" s="368" t="str">
        <f>IF(ISBLANK(INDEX('Policy Characteristics'!D:D,MATCH($C1649,'Policy Characteristics'!$C:$C,0))),"",INDEX('Policy Characteristics'!D:D,MATCH($C1649,'Policy Characteristics'!$C:$C,0)))</f>
        <v>End Existing Subsidies</v>
      </c>
      <c r="K1649" s="354"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54" t="str">
        <f>IF(ISBLANK(INDEX('Policy Characteristics'!I:I,MATCH($C1649,'Policy Characteristics'!$C:$C,0))),"",INDEX('Policy Characteristics'!I:I,MATCH($C1649,'Policy Characteristics'!$C:$C,0)))</f>
        <v>% reduction in BAU subsidies</v>
      </c>
      <c r="P1649" s="354"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54" t="str">
        <f>IF(ISBLANK(INDEX('Policy Characteristics'!K:K,MATCH($C1649,'Policy Characteristics'!$C:$C,0))),"",INDEX('Policy Characteristics'!K:K,MATCH($C1649,'Policy Characteristics'!$C:$C,0)))</f>
        <v>fuels.html#end-subsidies</v>
      </c>
      <c r="R1649" s="354" t="str">
        <f>IF(ISBLANK(INDEX('Policy Characteristics'!L:L,MATCH($C1649,'Policy Characteristics'!$C:$C,0))),"",INDEX('Policy Characteristics'!L:L,MATCH($C1649,'Policy Characteristics'!$C:$C,0)))</f>
        <v>end-existing-subsidies.html</v>
      </c>
    </row>
    <row r="1650" spans="1:18" s="354" customFormat="1" ht="20" customHeight="1">
      <c r="A1650" s="354" t="str">
        <f>IF(ISBLANK(INDEX('Policy Characteristics'!A:A,MATCH($C1650,'Policy Characteristics'!$C:$C,0))),"",INDEX('Policy Characteristics'!A:A,MATCH($C1650,'Policy Characteristics'!$C:$C,0)))</f>
        <v>Cross-Sector</v>
      </c>
      <c r="B1650" s="366" t="str">
        <f>IF(ISBLANK(INDEX('Policy Characteristics'!B:B,MATCH($C1650,'Policy Characteristics'!$C:$C,0))),"",INDEX('Policy Characteristics'!B:B,MATCH($C1650,'Policy Characteristics'!$C:$C,0)))</f>
        <v>End Existing Subsidies</v>
      </c>
      <c r="C1650" s="354" t="str">
        <f t="shared" ref="C1650:C1665" si="62">C$1649</f>
        <v>Percent Reduction in BAU Subsidies</v>
      </c>
      <c r="D1650" s="253" t="s">
        <v>907</v>
      </c>
      <c r="E1650" s="253"/>
      <c r="F1650" s="253" t="s">
        <v>737</v>
      </c>
      <c r="G1650" s="253"/>
      <c r="H1650" s="18">
        <v>69</v>
      </c>
      <c r="I1650" s="367" t="s">
        <v>670</v>
      </c>
      <c r="J1650" s="368" t="str">
        <f>IF(ISBLANK(INDEX('Policy Characteristics'!D:D,MATCH($C1650,'Policy Characteristics'!$C:$C,0))),"",INDEX('Policy Characteristics'!D:D,MATCH($C1650,'Policy Characteristics'!$C:$C,0)))</f>
        <v>End Existing Subsidies</v>
      </c>
      <c r="K1650" s="354"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54" t="str">
        <f>IF(ISBLANK(INDEX('Policy Characteristics'!I:I,MATCH($C1650,'Policy Characteristics'!$C:$C,0))),"",INDEX('Policy Characteristics'!I:I,MATCH($C1650,'Policy Characteristics'!$C:$C,0)))</f>
        <v>% reduction in BAU subsidies</v>
      </c>
      <c r="P1650" s="354"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54" t="str">
        <f>IF(ISBLANK(INDEX('Policy Characteristics'!K:K,MATCH($C1650,'Policy Characteristics'!$C:$C,0))),"",INDEX('Policy Characteristics'!K:K,MATCH($C1650,'Policy Characteristics'!$C:$C,0)))</f>
        <v>fuels.html#end-subsidies</v>
      </c>
      <c r="R1650" s="354" t="str">
        <f>IF(ISBLANK(INDEX('Policy Characteristics'!L:L,MATCH($C1650,'Policy Characteristics'!$C:$C,0))),"",INDEX('Policy Characteristics'!L:L,MATCH($C1650,'Policy Characteristics'!$C:$C,0)))</f>
        <v>end-existing-subsidies.html</v>
      </c>
    </row>
    <row r="1651" spans="1:18" s="354" customFormat="1" ht="20" customHeight="1">
      <c r="A1651" s="354" t="str">
        <f>IF(ISBLANK(INDEX('Policy Characteristics'!A:A,MATCH($C1651,'Policy Characteristics'!$C:$C,0))),"",INDEX('Policy Characteristics'!A:A,MATCH($C1651,'Policy Characteristics'!$C:$C,0)))</f>
        <v>Cross-Sector</v>
      </c>
      <c r="B1651" s="366" t="str">
        <f>IF(ISBLANK(INDEX('Policy Characteristics'!B:B,MATCH($C1651,'Policy Characteristics'!$C:$C,0))),"",INDEX('Policy Characteristics'!B:B,MATCH($C1651,'Policy Characteristics'!$C:$C,0)))</f>
        <v>End Existing Subsidies</v>
      </c>
      <c r="C1651" s="354" t="str">
        <f t="shared" si="62"/>
        <v>Percent Reduction in BAU Subsidies</v>
      </c>
      <c r="D1651" s="253" t="s">
        <v>908</v>
      </c>
      <c r="E1651" s="253"/>
      <c r="F1651" s="253" t="s">
        <v>909</v>
      </c>
      <c r="G1651" s="253"/>
      <c r="H1651" s="18">
        <v>70</v>
      </c>
      <c r="I1651" s="367" t="s">
        <v>670</v>
      </c>
      <c r="J1651" s="368" t="str">
        <f>IF(ISBLANK(INDEX('Policy Characteristics'!D:D,MATCH($C1651,'Policy Characteristics'!$C:$C,0))),"",INDEX('Policy Characteristics'!D:D,MATCH($C1651,'Policy Characteristics'!$C:$C,0)))</f>
        <v>End Existing Subsidies</v>
      </c>
      <c r="K1651" s="354"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4" t="str">
        <f>IF(ISBLANK(INDEX('Policy Characteristics'!I:I,MATCH($C1651,'Policy Characteristics'!$C:$C,0))),"",INDEX('Policy Characteristics'!I:I,MATCH($C1651,'Policy Characteristics'!$C:$C,0)))</f>
        <v>% reduction in BAU subsidies</v>
      </c>
      <c r="P1651" s="354"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4" t="str">
        <f>IF(ISBLANK(INDEX('Policy Characteristics'!K:K,MATCH($C1651,'Policy Characteristics'!$C:$C,0))),"",INDEX('Policy Characteristics'!K:K,MATCH($C1651,'Policy Characteristics'!$C:$C,0)))</f>
        <v>fuels.html#end-subsidies</v>
      </c>
      <c r="R1651" s="354" t="str">
        <f>IF(ISBLANK(INDEX('Policy Characteristics'!L:L,MATCH($C1651,'Policy Characteristics'!$C:$C,0))),"",INDEX('Policy Characteristics'!L:L,MATCH($C1651,'Policy Characteristics'!$C:$C,0)))</f>
        <v>end-existing-subsidies.html</v>
      </c>
    </row>
    <row r="1652" spans="1:18" s="354" customFormat="1" ht="20" customHeight="1">
      <c r="A1652" s="354" t="str">
        <f>IF(ISBLANK(INDEX('Policy Characteristics'!A:A,MATCH($C1652,'Policy Characteristics'!$C:$C,0))),"",INDEX('Policy Characteristics'!A:A,MATCH($C1652,'Policy Characteristics'!$C:$C,0)))</f>
        <v>Cross-Sector</v>
      </c>
      <c r="B1652" s="366" t="str">
        <f>IF(ISBLANK(INDEX('Policy Characteristics'!B:B,MATCH($C1652,'Policy Characteristics'!$C:$C,0))),"",INDEX('Policy Characteristics'!B:B,MATCH($C1652,'Policy Characteristics'!$C:$C,0)))</f>
        <v>End Existing Subsidies</v>
      </c>
      <c r="C1652" s="354" t="str">
        <f t="shared" si="62"/>
        <v>Percent Reduction in BAU Subsidies</v>
      </c>
      <c r="D1652" s="253" t="s">
        <v>936</v>
      </c>
      <c r="E1652" s="253"/>
      <c r="F1652" s="253" t="s">
        <v>937</v>
      </c>
      <c r="G1652" s="253"/>
      <c r="H1652" s="18">
        <v>71</v>
      </c>
      <c r="I1652" s="367" t="s">
        <v>670</v>
      </c>
      <c r="J1652" s="368" t="str">
        <f>IF(ISBLANK(INDEX('Policy Characteristics'!D:D,MATCH($C1652,'Policy Characteristics'!$C:$C,0))),"",INDEX('Policy Characteristics'!D:D,MATCH($C1652,'Policy Characteristics'!$C:$C,0)))</f>
        <v>End Existing Subsidies</v>
      </c>
      <c r="K1652" s="354"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4" t="str">
        <f>IF(ISBLANK(INDEX('Policy Characteristics'!I:I,MATCH($C1652,'Policy Characteristics'!$C:$C,0))),"",INDEX('Policy Characteristics'!I:I,MATCH($C1652,'Policy Characteristics'!$C:$C,0)))</f>
        <v>% reduction in BAU subsidies</v>
      </c>
      <c r="P1652" s="354"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4" t="str">
        <f>IF(ISBLANK(INDEX('Policy Characteristics'!K:K,MATCH($C1652,'Policy Characteristics'!$C:$C,0))),"",INDEX('Policy Characteristics'!K:K,MATCH($C1652,'Policy Characteristics'!$C:$C,0)))</f>
        <v>fuels.html#end-subsidies</v>
      </c>
      <c r="R1652" s="354" t="str">
        <f>IF(ISBLANK(INDEX('Policy Characteristics'!L:L,MATCH($C1652,'Policy Characteristics'!$C:$C,0))),"",INDEX('Policy Characteristics'!L:L,MATCH($C1652,'Policy Characteristics'!$C:$C,0)))</f>
        <v>end-existing-subsidies.html</v>
      </c>
    </row>
    <row r="1653" spans="1:18" s="354" customFormat="1" ht="20" customHeight="1">
      <c r="A1653" s="354" t="str">
        <f>IF(ISBLANK(INDEX('Policy Characteristics'!A:A,MATCH($C1653,'Policy Characteristics'!$C:$C,0))),"",INDEX('Policy Characteristics'!A:A,MATCH($C1653,'Policy Characteristics'!$C:$C,0)))</f>
        <v>Cross-Sector</v>
      </c>
      <c r="B1653" s="366" t="str">
        <f>IF(ISBLANK(INDEX('Policy Characteristics'!B:B,MATCH($C1653,'Policy Characteristics'!$C:$C,0))),"",INDEX('Policy Characteristics'!B:B,MATCH($C1653,'Policy Characteristics'!$C:$C,0)))</f>
        <v>End Existing Subsidies</v>
      </c>
      <c r="C1653" s="354" t="str">
        <f t="shared" si="62"/>
        <v>Percent Reduction in BAU Subsidies</v>
      </c>
      <c r="D1653" s="253" t="s">
        <v>938</v>
      </c>
      <c r="E1653" s="253"/>
      <c r="F1653" s="253" t="s">
        <v>745</v>
      </c>
      <c r="G1653" s="253"/>
      <c r="H1653" s="18">
        <v>72</v>
      </c>
      <c r="I1653" s="367" t="s">
        <v>680</v>
      </c>
      <c r="J1653" s="368" t="str">
        <f>IF(ISBLANK(INDEX('Policy Characteristics'!D:D,MATCH($C1653,'Policy Characteristics'!$C:$C,0))),"",INDEX('Policy Characteristics'!D:D,MATCH($C1653,'Policy Characteristics'!$C:$C,0)))</f>
        <v>End Existing Subsidies</v>
      </c>
      <c r="K1653" s="354"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4" t="str">
        <f>IF(ISBLANK(INDEX('Policy Characteristics'!I:I,MATCH($C1653,'Policy Characteristics'!$C:$C,0))),"",INDEX('Policy Characteristics'!I:I,MATCH($C1653,'Policy Characteristics'!$C:$C,0)))</f>
        <v>% reduction in BAU subsidies</v>
      </c>
      <c r="P1653" s="354"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4" t="str">
        <f>IF(ISBLANK(INDEX('Policy Characteristics'!K:K,MATCH($C1653,'Policy Characteristics'!$C:$C,0))),"",INDEX('Policy Characteristics'!K:K,MATCH($C1653,'Policy Characteristics'!$C:$C,0)))</f>
        <v>fuels.html#end-subsidies</v>
      </c>
      <c r="R1653" s="354" t="str">
        <f>IF(ISBLANK(INDEX('Policy Characteristics'!L:L,MATCH($C1653,'Policy Characteristics'!$C:$C,0))),"",INDEX('Policy Characteristics'!L:L,MATCH($C1653,'Policy Characteristics'!$C:$C,0)))</f>
        <v>end-existing-subsidies.html</v>
      </c>
    </row>
    <row r="1654" spans="1:18" s="354" customFormat="1" ht="20" customHeight="1">
      <c r="A1654" s="354" t="str">
        <f>IF(ISBLANK(INDEX('Policy Characteristics'!A:A,MATCH($C1654,'Policy Characteristics'!$C:$C,0))),"",INDEX('Policy Characteristics'!A:A,MATCH($C1654,'Policy Characteristics'!$C:$C,0)))</f>
        <v>Cross-Sector</v>
      </c>
      <c r="B1654" s="366" t="str">
        <f>IF(ISBLANK(INDEX('Policy Characteristics'!B:B,MATCH($C1654,'Policy Characteristics'!$C:$C,0))),"",INDEX('Policy Characteristics'!B:B,MATCH($C1654,'Policy Characteristics'!$C:$C,0)))</f>
        <v>End Existing Subsidies</v>
      </c>
      <c r="C1654" s="354" t="str">
        <f t="shared" si="62"/>
        <v>Percent Reduction in BAU Subsidies</v>
      </c>
      <c r="D1654" s="253" t="s">
        <v>939</v>
      </c>
      <c r="E1654" s="253"/>
      <c r="F1654" s="253" t="s">
        <v>940</v>
      </c>
      <c r="G1654" s="253"/>
      <c r="H1654" s="18">
        <v>73</v>
      </c>
      <c r="I1654" s="367" t="s">
        <v>670</v>
      </c>
      <c r="J1654" s="368" t="str">
        <f>IF(ISBLANK(INDEX('Policy Characteristics'!D:D,MATCH($C1654,'Policy Characteristics'!$C:$C,0))),"",INDEX('Policy Characteristics'!D:D,MATCH($C1654,'Policy Characteristics'!$C:$C,0)))</f>
        <v>End Existing Subsidies</v>
      </c>
      <c r="K1654" s="354"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4" t="str">
        <f>IF(ISBLANK(INDEX('Policy Characteristics'!I:I,MATCH($C1654,'Policy Characteristics'!$C:$C,0))),"",INDEX('Policy Characteristics'!I:I,MATCH($C1654,'Policy Characteristics'!$C:$C,0)))</f>
        <v>% reduction in BAU subsidies</v>
      </c>
      <c r="P1654" s="354"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4" t="str">
        <f>IF(ISBLANK(INDEX('Policy Characteristics'!K:K,MATCH($C1654,'Policy Characteristics'!$C:$C,0))),"",INDEX('Policy Characteristics'!K:K,MATCH($C1654,'Policy Characteristics'!$C:$C,0)))</f>
        <v>fuels.html#end-subsidies</v>
      </c>
      <c r="R1654" s="354" t="str">
        <f>IF(ISBLANK(INDEX('Policy Characteristics'!L:L,MATCH($C1654,'Policy Characteristics'!$C:$C,0))),"",INDEX('Policy Characteristics'!L:L,MATCH($C1654,'Policy Characteristics'!$C:$C,0)))</f>
        <v>end-existing-subsidies.html</v>
      </c>
    </row>
    <row r="1655" spans="1:18" s="354" customFormat="1" ht="20" customHeight="1">
      <c r="A1655" s="354" t="str">
        <f>IF(ISBLANK(INDEX('Policy Characteristics'!A:A,MATCH($C1655,'Policy Characteristics'!$C:$C,0))),"",INDEX('Policy Characteristics'!A:A,MATCH($C1655,'Policy Characteristics'!$C:$C,0)))</f>
        <v>Cross-Sector</v>
      </c>
      <c r="B1655" s="366" t="str">
        <f>IF(ISBLANK(INDEX('Policy Characteristics'!B:B,MATCH($C1655,'Policy Characteristics'!$C:$C,0))),"",INDEX('Policy Characteristics'!B:B,MATCH($C1655,'Policy Characteristics'!$C:$C,0)))</f>
        <v>End Existing Subsidies</v>
      </c>
      <c r="C1655" s="354" t="str">
        <f t="shared" si="62"/>
        <v>Percent Reduction in BAU Subsidies</v>
      </c>
      <c r="D1655" s="253" t="s">
        <v>941</v>
      </c>
      <c r="E1655" s="253"/>
      <c r="F1655" s="253" t="s">
        <v>942</v>
      </c>
      <c r="G1655" s="253"/>
      <c r="H1655" s="18">
        <v>74</v>
      </c>
      <c r="I1655" s="367" t="s">
        <v>670</v>
      </c>
      <c r="J1655" s="368" t="str">
        <f>IF(ISBLANK(INDEX('Policy Characteristics'!D:D,MATCH($C1655,'Policy Characteristics'!$C:$C,0))),"",INDEX('Policy Characteristics'!D:D,MATCH($C1655,'Policy Characteristics'!$C:$C,0)))</f>
        <v>End Existing Subsidies</v>
      </c>
      <c r="K1655" s="354"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4" t="str">
        <f>IF(ISBLANK(INDEX('Policy Characteristics'!I:I,MATCH($C1655,'Policy Characteristics'!$C:$C,0))),"",INDEX('Policy Characteristics'!I:I,MATCH($C1655,'Policy Characteristics'!$C:$C,0)))</f>
        <v>% reduction in BAU subsidies</v>
      </c>
      <c r="P1655" s="354"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4" t="str">
        <f>IF(ISBLANK(INDEX('Policy Characteristics'!K:K,MATCH($C1655,'Policy Characteristics'!$C:$C,0))),"",INDEX('Policy Characteristics'!K:K,MATCH($C1655,'Policy Characteristics'!$C:$C,0)))</f>
        <v>fuels.html#end-subsidies</v>
      </c>
      <c r="R1655" s="354" t="str">
        <f>IF(ISBLANK(INDEX('Policy Characteristics'!L:L,MATCH($C1655,'Policy Characteristics'!$C:$C,0))),"",INDEX('Policy Characteristics'!L:L,MATCH($C1655,'Policy Characteristics'!$C:$C,0)))</f>
        <v>end-existing-subsidies.html</v>
      </c>
    </row>
    <row r="1656" spans="1:18" s="354" customFormat="1" ht="20" customHeight="1">
      <c r="A1656" s="354" t="str">
        <f>IF(ISBLANK(INDEX('Policy Characteristics'!A:A,MATCH($C1656,'Policy Characteristics'!$C:$C,0))),"",INDEX('Policy Characteristics'!A:A,MATCH($C1656,'Policy Characteristics'!$C:$C,0)))</f>
        <v>Cross-Sector</v>
      </c>
      <c r="B1656" s="366" t="str">
        <f>IF(ISBLANK(INDEX('Policy Characteristics'!B:B,MATCH($C1656,'Policy Characteristics'!$C:$C,0))),"",INDEX('Policy Characteristics'!B:B,MATCH($C1656,'Policy Characteristics'!$C:$C,0)))</f>
        <v>End Existing Subsidies</v>
      </c>
      <c r="C1656" s="354" t="str">
        <f t="shared" si="62"/>
        <v>Percent Reduction in BAU Subsidies</v>
      </c>
      <c r="D1656" s="253" t="s">
        <v>943</v>
      </c>
      <c r="E1656" s="253"/>
      <c r="F1656" s="253" t="s">
        <v>753</v>
      </c>
      <c r="G1656" s="253"/>
      <c r="H1656" s="18">
        <v>707</v>
      </c>
      <c r="I1656" s="367" t="s">
        <v>680</v>
      </c>
      <c r="J1656" s="368" t="str">
        <f>IF(ISBLANK(INDEX('Policy Characteristics'!D:D,MATCH($C1656,'Policy Characteristics'!$C:$C,0))),"",INDEX('Policy Characteristics'!D:D,MATCH($C1656,'Policy Characteristics'!$C:$C,0)))</f>
        <v>End Existing Subsidies</v>
      </c>
      <c r="K1656" s="354"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4" t="str">
        <f>IF(ISBLANK(INDEX('Policy Characteristics'!I:I,MATCH($C1656,'Policy Characteristics'!$C:$C,0))),"",INDEX('Policy Characteristics'!I:I,MATCH($C1656,'Policy Characteristics'!$C:$C,0)))</f>
        <v>% reduction in BAU subsidies</v>
      </c>
      <c r="P1656" s="354"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4" t="str">
        <f>IF(ISBLANK(INDEX('Policy Characteristics'!K:K,MATCH($C1656,'Policy Characteristics'!$C:$C,0))),"",INDEX('Policy Characteristics'!K:K,MATCH($C1656,'Policy Characteristics'!$C:$C,0)))</f>
        <v>fuels.html#end-subsidies</v>
      </c>
      <c r="R1656" s="354" t="str">
        <f>IF(ISBLANK(INDEX('Policy Characteristics'!L:L,MATCH($C1656,'Policy Characteristics'!$C:$C,0))),"",INDEX('Policy Characteristics'!L:L,MATCH($C1656,'Policy Characteristics'!$C:$C,0)))</f>
        <v>end-existing-subsidies.html</v>
      </c>
    </row>
    <row r="1657" spans="1:18" s="354" customFormat="1" ht="20" customHeight="1">
      <c r="A1657" s="354" t="str">
        <f>IF(ISBLANK(INDEX('Policy Characteristics'!A:A,MATCH($C1657,'Policy Characteristics'!$C:$C,0))),"",INDEX('Policy Characteristics'!A:A,MATCH($C1657,'Policy Characteristics'!$C:$C,0)))</f>
        <v>Cross-Sector</v>
      </c>
      <c r="B1657" s="366" t="str">
        <f>IF(ISBLANK(INDEX('Policy Characteristics'!B:B,MATCH($C1657,'Policy Characteristics'!$C:$C,0))),"",INDEX('Policy Characteristics'!B:B,MATCH($C1657,'Policy Characteristics'!$C:$C,0)))</f>
        <v>End Existing Subsidies</v>
      </c>
      <c r="C1657" s="354" t="str">
        <f t="shared" si="62"/>
        <v>Percent Reduction in BAU Subsidies</v>
      </c>
      <c r="D1657" s="253" t="s">
        <v>910</v>
      </c>
      <c r="E1657" s="253"/>
      <c r="F1657" s="253" t="s">
        <v>911</v>
      </c>
      <c r="G1657" s="253"/>
      <c r="H1657" s="18">
        <v>75</v>
      </c>
      <c r="I1657" s="367" t="s">
        <v>670</v>
      </c>
      <c r="J1657" s="368" t="str">
        <f>IF(ISBLANK(INDEX('Policy Characteristics'!D:D,MATCH($C1657,'Policy Characteristics'!$C:$C,0))),"",INDEX('Policy Characteristics'!D:D,MATCH($C1657,'Policy Characteristics'!$C:$C,0)))</f>
        <v>End Existing Subsidies</v>
      </c>
      <c r="K1657" s="354"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4" t="str">
        <f>IF(ISBLANK(INDEX('Policy Characteristics'!I:I,MATCH($C1657,'Policy Characteristics'!$C:$C,0))),"",INDEX('Policy Characteristics'!I:I,MATCH($C1657,'Policy Characteristics'!$C:$C,0)))</f>
        <v>% reduction in BAU subsidies</v>
      </c>
      <c r="P1657" s="354"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4" t="str">
        <f>IF(ISBLANK(INDEX('Policy Characteristics'!K:K,MATCH($C1657,'Policy Characteristics'!$C:$C,0))),"",INDEX('Policy Characteristics'!K:K,MATCH($C1657,'Policy Characteristics'!$C:$C,0)))</f>
        <v>fuels.html#end-subsidies</v>
      </c>
      <c r="R1657" s="354" t="str">
        <f>IF(ISBLANK(INDEX('Policy Characteristics'!L:L,MATCH($C1657,'Policy Characteristics'!$C:$C,0))),"",INDEX('Policy Characteristics'!L:L,MATCH($C1657,'Policy Characteristics'!$C:$C,0)))</f>
        <v>end-existing-subsidies.html</v>
      </c>
    </row>
    <row r="1658" spans="1:18" s="354" customFormat="1" ht="20" customHeight="1">
      <c r="A1658" s="354" t="str">
        <f>IF(ISBLANK(INDEX('Policy Characteristics'!A:A,MATCH($C1658,'Policy Characteristics'!$C:$C,0))),"",INDEX('Policy Characteristics'!A:A,MATCH($C1658,'Policy Characteristics'!$C:$C,0)))</f>
        <v>Cross-Sector</v>
      </c>
      <c r="B1658" s="366" t="str">
        <f>IF(ISBLANK(INDEX('Policy Characteristics'!B:B,MATCH($C1658,'Policy Characteristics'!$C:$C,0))),"",INDEX('Policy Characteristics'!B:B,MATCH($C1658,'Policy Characteristics'!$C:$C,0)))</f>
        <v>End Existing Subsidies</v>
      </c>
      <c r="C1658" s="354" t="str">
        <f t="shared" si="62"/>
        <v>Percent Reduction in BAU Subsidies</v>
      </c>
      <c r="D1658" s="253" t="s">
        <v>912</v>
      </c>
      <c r="E1658" s="253"/>
      <c r="F1658" s="253" t="s">
        <v>913</v>
      </c>
      <c r="G1658" s="253"/>
      <c r="H1658" s="18">
        <v>76</v>
      </c>
      <c r="I1658" s="367" t="s">
        <v>670</v>
      </c>
      <c r="J1658" s="368" t="str">
        <f>IF(ISBLANK(INDEX('Policy Characteristics'!D:D,MATCH($C1658,'Policy Characteristics'!$C:$C,0))),"",INDEX('Policy Characteristics'!D:D,MATCH($C1658,'Policy Characteristics'!$C:$C,0)))</f>
        <v>End Existing Subsidies</v>
      </c>
      <c r="K1658" s="354"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4" t="str">
        <f>IF(ISBLANK(INDEX('Policy Characteristics'!I:I,MATCH($C1658,'Policy Characteristics'!$C:$C,0))),"",INDEX('Policy Characteristics'!I:I,MATCH($C1658,'Policy Characteristics'!$C:$C,0)))</f>
        <v>% reduction in BAU subsidies</v>
      </c>
      <c r="P1658" s="354"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4" t="str">
        <f>IF(ISBLANK(INDEX('Policy Characteristics'!K:K,MATCH($C1658,'Policy Characteristics'!$C:$C,0))),"",INDEX('Policy Characteristics'!K:K,MATCH($C1658,'Policy Characteristics'!$C:$C,0)))</f>
        <v>fuels.html#end-subsidies</v>
      </c>
      <c r="R1658" s="354" t="str">
        <f>IF(ISBLANK(INDEX('Policy Characteristics'!L:L,MATCH($C1658,'Policy Characteristics'!$C:$C,0))),"",INDEX('Policy Characteristics'!L:L,MATCH($C1658,'Policy Characteristics'!$C:$C,0)))</f>
        <v>end-existing-subsidies.html</v>
      </c>
    </row>
    <row r="1659" spans="1:18" s="354" customFormat="1" ht="20" customHeight="1">
      <c r="A1659" s="354" t="str">
        <f>IF(ISBLANK(INDEX('Policy Characteristics'!A:A,MATCH($C1659,'Policy Characteristics'!$C:$C,0))),"",INDEX('Policy Characteristics'!A:A,MATCH($C1659,'Policy Characteristics'!$C:$C,0)))</f>
        <v>Cross-Sector</v>
      </c>
      <c r="B1659" s="366" t="str">
        <f>IF(ISBLANK(INDEX('Policy Characteristics'!B:B,MATCH($C1659,'Policy Characteristics'!$C:$C,0))),"",INDEX('Policy Characteristics'!B:B,MATCH($C1659,'Policy Characteristics'!$C:$C,0)))</f>
        <v>End Existing Subsidies</v>
      </c>
      <c r="C1659" s="354" t="str">
        <f t="shared" si="62"/>
        <v>Percent Reduction in BAU Subsidies</v>
      </c>
      <c r="D1659" s="253" t="s">
        <v>944</v>
      </c>
      <c r="E1659" s="253"/>
      <c r="F1659" s="253" t="s">
        <v>945</v>
      </c>
      <c r="G1659" s="253"/>
      <c r="H1659" s="18">
        <v>708</v>
      </c>
      <c r="I1659" s="367" t="s">
        <v>680</v>
      </c>
      <c r="J1659" s="368" t="str">
        <f>IF(ISBLANK(INDEX('Policy Characteristics'!D:D,MATCH($C1659,'Policy Characteristics'!$C:$C,0))),"",INDEX('Policy Characteristics'!D:D,MATCH($C1659,'Policy Characteristics'!$C:$C,0)))</f>
        <v>End Existing Subsidies</v>
      </c>
      <c r="K1659" s="354"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4" t="str">
        <f>IF(ISBLANK(INDEX('Policy Characteristics'!I:I,MATCH($C1659,'Policy Characteristics'!$C:$C,0))),"",INDEX('Policy Characteristics'!I:I,MATCH($C1659,'Policy Characteristics'!$C:$C,0)))</f>
        <v>% reduction in BAU subsidies</v>
      </c>
      <c r="P1659" s="354"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4" t="str">
        <f>IF(ISBLANK(INDEX('Policy Characteristics'!K:K,MATCH($C1659,'Policy Characteristics'!$C:$C,0))),"",INDEX('Policy Characteristics'!K:K,MATCH($C1659,'Policy Characteristics'!$C:$C,0)))</f>
        <v>fuels.html#end-subsidies</v>
      </c>
      <c r="R1659" s="354" t="str">
        <f>IF(ISBLANK(INDEX('Policy Characteristics'!L:L,MATCH($C1659,'Policy Characteristics'!$C:$C,0))),"",INDEX('Policy Characteristics'!L:L,MATCH($C1659,'Policy Characteristics'!$C:$C,0)))</f>
        <v>end-existing-subsidies.html</v>
      </c>
    </row>
    <row r="1660" spans="1:18" s="354" customFormat="1" ht="20" customHeight="1">
      <c r="A1660" s="354" t="str">
        <f>IF(ISBLANK(INDEX('Policy Characteristics'!A:A,MATCH($C1660,'Policy Characteristics'!$C:$C,0))),"",INDEX('Policy Characteristics'!A:A,MATCH($C1660,'Policy Characteristics'!$C:$C,0)))</f>
        <v>Cross-Sector</v>
      </c>
      <c r="B1660" s="366" t="str">
        <f>IF(ISBLANK(INDEX('Policy Characteristics'!B:B,MATCH($C1660,'Policy Characteristics'!$C:$C,0))),"",INDEX('Policy Characteristics'!B:B,MATCH($C1660,'Policy Characteristics'!$C:$C,0)))</f>
        <v>End Existing Subsidies</v>
      </c>
      <c r="C1660" s="354" t="str">
        <f t="shared" si="62"/>
        <v>Percent Reduction in BAU Subsidies</v>
      </c>
      <c r="D1660" s="253" t="s">
        <v>946</v>
      </c>
      <c r="E1660" s="253"/>
      <c r="F1660" s="253" t="s">
        <v>947</v>
      </c>
      <c r="G1660" s="253"/>
      <c r="H1660" s="18">
        <v>709</v>
      </c>
      <c r="I1660" s="367" t="s">
        <v>680</v>
      </c>
      <c r="J1660" s="368" t="str">
        <f>IF(ISBLANK(INDEX('Policy Characteristics'!D:D,MATCH($C1660,'Policy Characteristics'!$C:$C,0))),"",INDEX('Policy Characteristics'!D:D,MATCH($C1660,'Policy Characteristics'!$C:$C,0)))</f>
        <v>End Existing Subsidies</v>
      </c>
      <c r="K1660" s="354"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4" t="str">
        <f>IF(ISBLANK(INDEX('Policy Characteristics'!I:I,MATCH($C1660,'Policy Characteristics'!$C:$C,0))),"",INDEX('Policy Characteristics'!I:I,MATCH($C1660,'Policy Characteristics'!$C:$C,0)))</f>
        <v>% reduction in BAU subsidies</v>
      </c>
      <c r="P1660" s="354"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4" t="str">
        <f>IF(ISBLANK(INDEX('Policy Characteristics'!K:K,MATCH($C1660,'Policy Characteristics'!$C:$C,0))),"",INDEX('Policy Characteristics'!K:K,MATCH($C1660,'Policy Characteristics'!$C:$C,0)))</f>
        <v>fuels.html#end-subsidies</v>
      </c>
      <c r="R1660" s="354" t="str">
        <f>IF(ISBLANK(INDEX('Policy Characteristics'!L:L,MATCH($C1660,'Policy Characteristics'!$C:$C,0))),"",INDEX('Policy Characteristics'!L:L,MATCH($C1660,'Policy Characteristics'!$C:$C,0)))</f>
        <v>end-existing-subsidies.html</v>
      </c>
    </row>
    <row r="1661" spans="1:18" s="354" customFormat="1" ht="20" customHeight="1">
      <c r="A1661" s="354" t="str">
        <f>IF(ISBLANK(INDEX('Policy Characteristics'!A:A,MATCH($C1661,'Policy Characteristics'!$C:$C,0))),"",INDEX('Policy Characteristics'!A:A,MATCH($C1661,'Policy Characteristics'!$C:$C,0)))</f>
        <v>Cross-Sector</v>
      </c>
      <c r="B1661" s="366" t="str">
        <f>IF(ISBLANK(INDEX('Policy Characteristics'!B:B,MATCH($C1661,'Policy Characteristics'!$C:$C,0))),"",INDEX('Policy Characteristics'!B:B,MATCH($C1661,'Policy Characteristics'!$C:$C,0)))</f>
        <v>End Existing Subsidies</v>
      </c>
      <c r="C1661" s="354" t="str">
        <f t="shared" si="62"/>
        <v>Percent Reduction in BAU Subsidies</v>
      </c>
      <c r="D1661" s="253" t="s">
        <v>914</v>
      </c>
      <c r="E1661" s="253"/>
      <c r="F1661" s="253" t="s">
        <v>915</v>
      </c>
      <c r="G1661" s="253"/>
      <c r="H1661" s="18">
        <v>710</v>
      </c>
      <c r="I1661" s="367" t="s">
        <v>680</v>
      </c>
      <c r="J1661" s="368" t="str">
        <f>IF(ISBLANK(INDEX('Policy Characteristics'!D:D,MATCH($C1661,'Policy Characteristics'!$C:$C,0))),"",INDEX('Policy Characteristics'!D:D,MATCH($C1661,'Policy Characteristics'!$C:$C,0)))</f>
        <v>End Existing Subsidies</v>
      </c>
      <c r="K1661" s="354"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4" t="str">
        <f>IF(ISBLANK(INDEX('Policy Characteristics'!I:I,MATCH($C1661,'Policy Characteristics'!$C:$C,0))),"",INDEX('Policy Characteristics'!I:I,MATCH($C1661,'Policy Characteristics'!$C:$C,0)))</f>
        <v>% reduction in BAU subsidies</v>
      </c>
      <c r="P1661" s="354"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4" t="str">
        <f>IF(ISBLANK(INDEX('Policy Characteristics'!K:K,MATCH($C1661,'Policy Characteristics'!$C:$C,0))),"",INDEX('Policy Characteristics'!K:K,MATCH($C1661,'Policy Characteristics'!$C:$C,0)))</f>
        <v>fuels.html#end-subsidies</v>
      </c>
      <c r="R1661" s="354" t="str">
        <f>IF(ISBLANK(INDEX('Policy Characteristics'!L:L,MATCH($C1661,'Policy Characteristics'!$C:$C,0))),"",INDEX('Policy Characteristics'!L:L,MATCH($C1661,'Policy Characteristics'!$C:$C,0)))</f>
        <v>end-existing-subsidies.html</v>
      </c>
    </row>
    <row r="1662" spans="1:18" s="354" customFormat="1" ht="20" customHeight="1">
      <c r="A1662" s="354" t="str">
        <f>IF(ISBLANK(INDEX('Policy Characteristics'!A:A,MATCH($C1662,'Policy Characteristics'!$C:$C,0))),"",INDEX('Policy Characteristics'!A:A,MATCH($C1662,'Policy Characteristics'!$C:$C,0)))</f>
        <v>Cross-Sector</v>
      </c>
      <c r="B1662" s="366" t="str">
        <f>IF(ISBLANK(INDEX('Policy Characteristics'!B:B,MATCH($C1662,'Policy Characteristics'!$C:$C,0))),"",INDEX('Policy Characteristics'!B:B,MATCH($C1662,'Policy Characteristics'!$C:$C,0)))</f>
        <v>End Existing Subsidies</v>
      </c>
      <c r="C1662" s="354" t="str">
        <f t="shared" si="62"/>
        <v>Percent Reduction in BAU Subsidies</v>
      </c>
      <c r="D1662" s="253" t="s">
        <v>948</v>
      </c>
      <c r="E1662" s="253"/>
      <c r="F1662" s="253" t="s">
        <v>949</v>
      </c>
      <c r="G1662" s="253"/>
      <c r="H1662" s="18">
        <v>711</v>
      </c>
      <c r="I1662" s="367" t="s">
        <v>680</v>
      </c>
      <c r="J1662" s="368" t="str">
        <f>IF(ISBLANK(INDEX('Policy Characteristics'!D:D,MATCH($C1662,'Policy Characteristics'!$C:$C,0))),"",INDEX('Policy Characteristics'!D:D,MATCH($C1662,'Policy Characteristics'!$C:$C,0)))</f>
        <v>End Existing Subsidies</v>
      </c>
      <c r="K1662" s="354"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4" t="str">
        <f>IF(ISBLANK(INDEX('Policy Characteristics'!I:I,MATCH($C1662,'Policy Characteristics'!$C:$C,0))),"",INDEX('Policy Characteristics'!I:I,MATCH($C1662,'Policy Characteristics'!$C:$C,0)))</f>
        <v>% reduction in BAU subsidies</v>
      </c>
      <c r="P1662" s="354"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4" t="str">
        <f>IF(ISBLANK(INDEX('Policy Characteristics'!K:K,MATCH($C1662,'Policy Characteristics'!$C:$C,0))),"",INDEX('Policy Characteristics'!K:K,MATCH($C1662,'Policy Characteristics'!$C:$C,0)))</f>
        <v>fuels.html#end-subsidies</v>
      </c>
      <c r="R1662" s="354" t="str">
        <f>IF(ISBLANK(INDEX('Policy Characteristics'!L:L,MATCH($C1662,'Policy Characteristics'!$C:$C,0))),"",INDEX('Policy Characteristics'!L:L,MATCH($C1662,'Policy Characteristics'!$C:$C,0)))</f>
        <v>end-existing-subsidies.html</v>
      </c>
    </row>
    <row r="1663" spans="1:18" s="354" customFormat="1" ht="20" customHeight="1">
      <c r="A1663" s="354" t="str">
        <f>IF(ISBLANK(INDEX('Policy Characteristics'!A:A,MATCH($C1663,'Policy Characteristics'!$C:$C,0))),"",INDEX('Policy Characteristics'!A:A,MATCH($C1663,'Policy Characteristics'!$C:$C,0)))</f>
        <v>Cross-Sector</v>
      </c>
      <c r="B1663" s="366" t="str">
        <f>IF(ISBLANK(INDEX('Policy Characteristics'!B:B,MATCH($C1663,'Policy Characteristics'!$C:$C,0))),"",INDEX('Policy Characteristics'!B:B,MATCH($C1663,'Policy Characteristics'!$C:$C,0)))</f>
        <v>End Existing Subsidies</v>
      </c>
      <c r="C1663" s="354" t="str">
        <f t="shared" si="62"/>
        <v>Percent Reduction in BAU Subsidies</v>
      </c>
      <c r="D1663" s="253" t="s">
        <v>950</v>
      </c>
      <c r="E1663" s="253"/>
      <c r="F1663" s="253" t="s">
        <v>755</v>
      </c>
      <c r="G1663" s="253"/>
      <c r="H1663" s="18">
        <v>712</v>
      </c>
      <c r="I1663" s="367" t="s">
        <v>670</v>
      </c>
      <c r="J1663" s="368" t="str">
        <f>IF(ISBLANK(INDEX('Policy Characteristics'!D:D,MATCH($C1663,'Policy Characteristics'!$C:$C,0))),"",INDEX('Policy Characteristics'!D:D,MATCH($C1663,'Policy Characteristics'!$C:$C,0)))</f>
        <v>End Existing Subsidies</v>
      </c>
      <c r="K1663" s="354"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4" t="str">
        <f>IF(ISBLANK(INDEX('Policy Characteristics'!I:I,MATCH($C1663,'Policy Characteristics'!$C:$C,0))),"",INDEX('Policy Characteristics'!I:I,MATCH($C1663,'Policy Characteristics'!$C:$C,0)))</f>
        <v>% reduction in BAU subsidies</v>
      </c>
      <c r="P1663" s="354"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4" t="str">
        <f>IF(ISBLANK(INDEX('Policy Characteristics'!K:K,MATCH($C1663,'Policy Characteristics'!$C:$C,0))),"",INDEX('Policy Characteristics'!K:K,MATCH($C1663,'Policy Characteristics'!$C:$C,0)))</f>
        <v>fuels.html#end-subsidies</v>
      </c>
      <c r="R1663" s="354" t="str">
        <f>IF(ISBLANK(INDEX('Policy Characteristics'!L:L,MATCH($C1663,'Policy Characteristics'!$C:$C,0))),"",INDEX('Policy Characteristics'!L:L,MATCH($C1663,'Policy Characteristics'!$C:$C,0)))</f>
        <v>end-existing-subsidies.html</v>
      </c>
    </row>
    <row r="1664" spans="1:18" s="354" customFormat="1" ht="20" customHeight="1">
      <c r="A1664" s="354" t="str">
        <f>IF(ISBLANK(INDEX('Policy Characteristics'!A:A,MATCH($C1664,'Policy Characteristics'!$C:$C,0))),"",INDEX('Policy Characteristics'!A:A,MATCH($C1664,'Policy Characteristics'!$C:$C,0)))</f>
        <v>Cross-Sector</v>
      </c>
      <c r="B1664" s="366" t="str">
        <f>IF(ISBLANK(INDEX('Policy Characteristics'!B:B,MATCH($C1664,'Policy Characteristics'!$C:$C,0))),"",INDEX('Policy Characteristics'!B:B,MATCH($C1664,'Policy Characteristics'!$C:$C,0)))</f>
        <v>End Existing Subsidies</v>
      </c>
      <c r="C1664" s="354" t="str">
        <f t="shared" si="62"/>
        <v>Percent Reduction in BAU Subsidies</v>
      </c>
      <c r="D1664" s="253" t="s">
        <v>916</v>
      </c>
      <c r="E1664" s="253"/>
      <c r="F1664" s="253" t="s">
        <v>761</v>
      </c>
      <c r="G1664" s="253"/>
      <c r="H1664" s="18">
        <v>713</v>
      </c>
      <c r="I1664" s="367" t="s">
        <v>680</v>
      </c>
      <c r="J1664" s="368" t="str">
        <f>IF(ISBLANK(INDEX('Policy Characteristics'!D:D,MATCH($C1664,'Policy Characteristics'!$C:$C,0))),"",INDEX('Policy Characteristics'!D:D,MATCH($C1664,'Policy Characteristics'!$C:$C,0)))</f>
        <v>End Existing Subsidies</v>
      </c>
      <c r="K1664" s="354"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4" t="str">
        <f>IF(ISBLANK(INDEX('Policy Characteristics'!I:I,MATCH($C1664,'Policy Characteristics'!$C:$C,0))),"",INDEX('Policy Characteristics'!I:I,MATCH($C1664,'Policy Characteristics'!$C:$C,0)))</f>
        <v>% reduction in BAU subsidies</v>
      </c>
      <c r="P1664" s="354"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4" t="str">
        <f>IF(ISBLANK(INDEX('Policy Characteristics'!K:K,MATCH($C1664,'Policy Characteristics'!$C:$C,0))),"",INDEX('Policy Characteristics'!K:K,MATCH($C1664,'Policy Characteristics'!$C:$C,0)))</f>
        <v>fuels.html#end-subsidies</v>
      </c>
      <c r="R1664" s="354" t="str">
        <f>IF(ISBLANK(INDEX('Policy Characteristics'!L:L,MATCH($C1664,'Policy Characteristics'!$C:$C,0))),"",INDEX('Policy Characteristics'!L:L,MATCH($C1664,'Policy Characteristics'!$C:$C,0)))</f>
        <v>end-existing-subsidies.html</v>
      </c>
    </row>
    <row r="1665" spans="1:18" s="354" customFormat="1" ht="20" customHeight="1">
      <c r="A1665" s="354" t="str">
        <f>IF(ISBLANK(INDEX('Policy Characteristics'!A:A,MATCH($C1665,'Policy Characteristics'!$C:$C,0))),"",INDEX('Policy Characteristics'!A:A,MATCH($C1665,'Policy Characteristics'!$C:$C,0)))</f>
        <v>Cross-Sector</v>
      </c>
      <c r="B1665" s="366" t="str">
        <f>IF(ISBLANK(INDEX('Policy Characteristics'!B:B,MATCH($C1665,'Policy Characteristics'!$C:$C,0))),"",INDEX('Policy Characteristics'!B:B,MATCH($C1665,'Policy Characteristics'!$C:$C,0)))</f>
        <v>End Existing Subsidies</v>
      </c>
      <c r="C1665" s="354" t="str">
        <f t="shared" si="62"/>
        <v>Percent Reduction in BAU Subsidies</v>
      </c>
      <c r="D1665" s="253" t="s">
        <v>917</v>
      </c>
      <c r="E1665" s="253"/>
      <c r="F1665" s="253" t="s">
        <v>765</v>
      </c>
      <c r="G1665" s="253"/>
      <c r="H1665" s="18">
        <v>714</v>
      </c>
      <c r="I1665" s="367" t="s">
        <v>680</v>
      </c>
      <c r="J1665" s="368" t="str">
        <f>IF(ISBLANK(INDEX('Policy Characteristics'!D:D,MATCH($C1665,'Policy Characteristics'!$C:$C,0))),"",INDEX('Policy Characteristics'!D:D,MATCH($C1665,'Policy Characteristics'!$C:$C,0)))</f>
        <v>End Existing Subsidies</v>
      </c>
      <c r="K1665" s="354"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4" t="str">
        <f>IF(ISBLANK(INDEX('Policy Characteristics'!I:I,MATCH($C1665,'Policy Characteristics'!$C:$C,0))),"",INDEX('Policy Characteristics'!I:I,MATCH($C1665,'Policy Characteristics'!$C:$C,0)))</f>
        <v>% reduction in BAU subsidies</v>
      </c>
      <c r="P1665" s="354"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4" t="str">
        <f>IF(ISBLANK(INDEX('Policy Characteristics'!K:K,MATCH($C1665,'Policy Characteristics'!$C:$C,0))),"",INDEX('Policy Characteristics'!K:K,MATCH($C1665,'Policy Characteristics'!$C:$C,0)))</f>
        <v>fuels.html#end-subsidies</v>
      </c>
      <c r="R1665" s="354" t="str">
        <f>IF(ISBLANK(INDEX('Policy Characteristics'!L:L,MATCH($C1665,'Policy Characteristics'!$C:$C,0))),"",INDEX('Policy Characteristics'!L:L,MATCH($C1665,'Policy Characteristics'!$C:$C,0)))</f>
        <v>end-existing-subsidies.html</v>
      </c>
    </row>
    <row r="1666" spans="1:18" s="354" customFormat="1" ht="20" customHeight="1">
      <c r="A1666" s="354" t="str">
        <f>IF(ISBLANK(INDEX('Policy Characteristics'!A:A,MATCH($C1666,'Policy Characteristics'!$C:$C,0))),"",INDEX('Policy Characteristics'!A:A,MATCH($C1666,'Policy Characteristics'!$C:$C,0)))</f>
        <v>Cross-Sector</v>
      </c>
      <c r="B1666" s="366" t="str">
        <f>IF(ISBLANK(INDEX('Policy Characteristics'!B:B,MATCH($C1666,'Policy Characteristics'!$C:$C,0))),"",INDEX('Policy Characteristics'!B:B,MATCH($C1666,'Policy Characteristics'!$C:$C,0)))</f>
        <v>End Existing Subsidies</v>
      </c>
      <c r="C1666" s="354" t="str">
        <f t="shared" ref="C1666" si="63">C$1649</f>
        <v>Percent Reduction in BAU Subsidies</v>
      </c>
      <c r="D1666" s="253" t="s">
        <v>918</v>
      </c>
      <c r="E1666" s="253"/>
      <c r="F1666" s="253" t="s">
        <v>919</v>
      </c>
      <c r="G1666" s="253"/>
      <c r="H1666" s="18">
        <v>715</v>
      </c>
      <c r="I1666" s="367" t="s">
        <v>680</v>
      </c>
      <c r="J1666" s="368" t="str">
        <f>IF(ISBLANK(INDEX('Policy Characteristics'!D:D,MATCH($C1666,'Policy Characteristics'!$C:$C,0))),"",INDEX('Policy Characteristics'!D:D,MATCH($C1666,'Policy Characteristics'!$C:$C,0)))</f>
        <v>End Existing Subsidies</v>
      </c>
      <c r="K1666" s="354"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4" t="str">
        <f>IF(ISBLANK(INDEX('Policy Characteristics'!I:I,MATCH($C1666,'Policy Characteristics'!$C:$C,0))),"",INDEX('Policy Characteristics'!I:I,MATCH($C1666,'Policy Characteristics'!$C:$C,0)))</f>
        <v>% reduction in BAU subsidies</v>
      </c>
      <c r="P1666" s="354"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4" t="str">
        <f>IF(ISBLANK(INDEX('Policy Characteristics'!K:K,MATCH($C1666,'Policy Characteristics'!$C:$C,0))),"",INDEX('Policy Characteristics'!K:K,MATCH($C1666,'Policy Characteristics'!$C:$C,0)))</f>
        <v>fuels.html#end-subsidies</v>
      </c>
      <c r="R1666" s="354" t="str">
        <f>IF(ISBLANK(INDEX('Policy Characteristics'!L:L,MATCH($C1666,'Policy Characteristics'!$C:$C,0))),"",INDEX('Policy Characteristics'!L:L,MATCH($C1666,'Policy Characteristics'!$C:$C,0)))</f>
        <v>end-existing-subsidies.html</v>
      </c>
    </row>
    <row r="1667" spans="1:18" s="354" customFormat="1" ht="20" customHeight="1">
      <c r="A1667" s="354" t="str">
        <f>IF(ISBLANK(INDEX('Policy Characteristics'!A:A,MATCH($C1667,'Policy Characteristics'!$C:$C,0))),"",INDEX('Policy Characteristics'!A:A,MATCH($C1667,'Policy Characteristics'!$C:$C,0)))</f>
        <v>Cross-Sector</v>
      </c>
      <c r="B1667" s="366" t="str">
        <f>IF(ISBLANK(INDEX('Policy Characteristics'!B:B,MATCH($C1667,'Policy Characteristics'!$C:$C,0))),"",INDEX('Policy Characteristics'!B:B,MATCH($C1667,'Policy Characteristics'!$C:$C,0)))</f>
        <v>End Existing Subsidies</v>
      </c>
      <c r="C1667" s="354" t="str">
        <f t="shared" ref="C1667:C1669" si="64">C$1649</f>
        <v>Percent Reduction in BAU Subsidies</v>
      </c>
      <c r="D1667" s="253" t="s">
        <v>920</v>
      </c>
      <c r="E1667" s="253"/>
      <c r="F1667" s="253" t="s">
        <v>921</v>
      </c>
      <c r="G1667" s="253"/>
      <c r="H1667" s="18">
        <v>716</v>
      </c>
      <c r="I1667" s="367" t="s">
        <v>680</v>
      </c>
      <c r="J1667" s="368" t="str">
        <f>IF(ISBLANK(INDEX('Policy Characteristics'!D:D,MATCH($C1667,'Policy Characteristics'!$C:$C,0))),"",INDEX('Policy Characteristics'!D:D,MATCH($C1667,'Policy Characteristics'!$C:$C,0)))</f>
        <v>End Existing Subsidies</v>
      </c>
      <c r="K1667" s="354"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4" t="str">
        <f>IF(ISBLANK(INDEX('Policy Characteristics'!I:I,MATCH($C1667,'Policy Characteristics'!$C:$C,0))),"",INDEX('Policy Characteristics'!I:I,MATCH($C1667,'Policy Characteristics'!$C:$C,0)))</f>
        <v>% reduction in BAU subsidies</v>
      </c>
      <c r="P1667" s="354"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4" t="str">
        <f>IF(ISBLANK(INDEX('Policy Characteristics'!K:K,MATCH($C1667,'Policy Characteristics'!$C:$C,0))),"",INDEX('Policy Characteristics'!K:K,MATCH($C1667,'Policy Characteristics'!$C:$C,0)))</f>
        <v>fuels.html#end-subsidies</v>
      </c>
      <c r="R1667" s="354" t="str">
        <f>IF(ISBLANK(INDEX('Policy Characteristics'!L:L,MATCH($C1667,'Policy Characteristics'!$C:$C,0))),"",INDEX('Policy Characteristics'!L:L,MATCH($C1667,'Policy Characteristics'!$C:$C,0)))</f>
        <v>end-existing-subsidies.html</v>
      </c>
    </row>
    <row r="1668" spans="1:18" s="354" customFormat="1" ht="20" customHeight="1">
      <c r="A1668" s="354" t="str">
        <f>IF(ISBLANK(INDEX('Policy Characteristics'!A:A,MATCH($C1668,'Policy Characteristics'!$C:$C,0))),"",INDEX('Policy Characteristics'!A:A,MATCH($C1668,'Policy Characteristics'!$C:$C,0)))</f>
        <v>Cross-Sector</v>
      </c>
      <c r="B1668" s="366" t="str">
        <f>IF(ISBLANK(INDEX('Policy Characteristics'!B:B,MATCH($C1668,'Policy Characteristics'!$C:$C,0))),"",INDEX('Policy Characteristics'!B:B,MATCH($C1668,'Policy Characteristics'!$C:$C,0)))</f>
        <v>End Existing Subsidies</v>
      </c>
      <c r="C1668" s="354" t="str">
        <f t="shared" si="64"/>
        <v>Percent Reduction in BAU Subsidies</v>
      </c>
      <c r="D1668" s="253" t="s">
        <v>951</v>
      </c>
      <c r="E1668" s="253"/>
      <c r="F1668" s="253" t="s">
        <v>769</v>
      </c>
      <c r="G1668" s="253"/>
      <c r="H1668" s="18">
        <v>717</v>
      </c>
      <c r="I1668" s="367" t="s">
        <v>680</v>
      </c>
      <c r="J1668" s="368" t="str">
        <f>IF(ISBLANK(INDEX('Policy Characteristics'!D:D,MATCH($C1668,'Policy Characteristics'!$C:$C,0))),"",INDEX('Policy Characteristics'!D:D,MATCH($C1668,'Policy Characteristics'!$C:$C,0)))</f>
        <v>End Existing Subsidies</v>
      </c>
      <c r="K1668" s="354"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4" t="str">
        <f>IF(ISBLANK(INDEX('Policy Characteristics'!I:I,MATCH($C1668,'Policy Characteristics'!$C:$C,0))),"",INDEX('Policy Characteristics'!I:I,MATCH($C1668,'Policy Characteristics'!$C:$C,0)))</f>
        <v>% reduction in BAU subsidies</v>
      </c>
      <c r="P1668" s="354"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4" t="str">
        <f>IF(ISBLANK(INDEX('Policy Characteristics'!K:K,MATCH($C1668,'Policy Characteristics'!$C:$C,0))),"",INDEX('Policy Characteristics'!K:K,MATCH($C1668,'Policy Characteristics'!$C:$C,0)))</f>
        <v>fuels.html#end-subsidies</v>
      </c>
      <c r="R1668" s="354" t="str">
        <f>IF(ISBLANK(INDEX('Policy Characteristics'!L:L,MATCH($C1668,'Policy Characteristics'!$C:$C,0))),"",INDEX('Policy Characteristics'!L:L,MATCH($C1668,'Policy Characteristics'!$C:$C,0)))</f>
        <v>end-existing-subsidies.html</v>
      </c>
    </row>
    <row r="1669" spans="1:18" s="354" customFormat="1" ht="20" customHeight="1">
      <c r="A1669" s="354" t="str">
        <f>IF(ISBLANK(INDEX('Policy Characteristics'!A:A,MATCH($C1669,'Policy Characteristics'!$C:$C,0))),"",INDEX('Policy Characteristics'!A:A,MATCH($C1669,'Policy Characteristics'!$C:$C,0)))</f>
        <v>Cross-Sector</v>
      </c>
      <c r="B1669" s="366" t="str">
        <f>IF(ISBLANK(INDEX('Policy Characteristics'!B:B,MATCH($C1669,'Policy Characteristics'!$C:$C,0))),"",INDEX('Policy Characteristics'!B:B,MATCH($C1669,'Policy Characteristics'!$C:$C,0)))</f>
        <v>End Existing Subsidies</v>
      </c>
      <c r="C1669" s="354" t="str">
        <f t="shared" si="64"/>
        <v>Percent Reduction in BAU Subsidies</v>
      </c>
      <c r="D1669" s="253" t="s">
        <v>952</v>
      </c>
      <c r="E1669" s="253"/>
      <c r="F1669" s="253" t="s">
        <v>953</v>
      </c>
      <c r="G1669" s="253"/>
      <c r="H1669" s="18">
        <v>718</v>
      </c>
      <c r="I1669" s="367" t="s">
        <v>670</v>
      </c>
      <c r="J1669" s="368" t="str">
        <f>IF(ISBLANK(INDEX('Policy Characteristics'!D:D,MATCH($C1669,'Policy Characteristics'!$C:$C,0))),"",INDEX('Policy Characteristics'!D:D,MATCH($C1669,'Policy Characteristics'!$C:$C,0)))</f>
        <v>End Existing Subsidies</v>
      </c>
      <c r="K1669" s="354" t="str">
        <f>IF(ISBLANK(INDEX('Policy Characteristics'!E:E,MATCH($C1669,'Policy Characteristics'!$C:$C,0))),"",INDEX('Policy Characteristics'!E:E,MATCH($C1669,'Policy Characteristics'!$C:$C,0)))</f>
        <v>cross reduce BAU subsidies</v>
      </c>
      <c r="L1669" s="222">
        <f>IF(ISBLANK(INDEX('Policy Characteristics'!F:F,MATCH($C1669,'Policy Characteristics'!$C:$C,0))),"",INDEX('Policy Characteristics'!F:F,MATCH($C1669,'Policy Characteristics'!$C:$C,0)))</f>
        <v>0</v>
      </c>
      <c r="M1669" s="222">
        <f>IF(ISBLANK(INDEX('Policy Characteristics'!G:G,MATCH($C1669,'Policy Characteristics'!$C:$C,0))),"",INDEX('Policy Characteristics'!G:G,MATCH($C1669,'Policy Characteristics'!$C:$C,0)))</f>
        <v>1</v>
      </c>
      <c r="N1669" s="222">
        <f>IF(ISBLANK(INDEX('Policy Characteristics'!H:H,MATCH($C1669,'Policy Characteristics'!$C:$C,0))),"",INDEX('Policy Characteristics'!H:H,MATCH($C1669,'Policy Characteristics'!$C:$C,0)))</f>
        <v>0.01</v>
      </c>
      <c r="O1669" s="354" t="str">
        <f>IF(ISBLANK(INDEX('Policy Characteristics'!I:I,MATCH($C1669,'Policy Characteristics'!$C:$C,0))),"",INDEX('Policy Characteristics'!I:I,MATCH($C1669,'Policy Characteristics'!$C:$C,0)))</f>
        <v>% reduction in BAU subsidies</v>
      </c>
      <c r="P1669" s="354"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9" s="354" t="str">
        <f>IF(ISBLANK(INDEX('Policy Characteristics'!K:K,MATCH($C1669,'Policy Characteristics'!$C:$C,0))),"",INDEX('Policy Characteristics'!K:K,MATCH($C1669,'Policy Characteristics'!$C:$C,0)))</f>
        <v>fuels.html#end-subsidies</v>
      </c>
      <c r="R1669" s="354" t="str">
        <f>IF(ISBLANK(INDEX('Policy Characteristics'!L:L,MATCH($C1669,'Policy Characteristics'!$C:$C,0))),"",INDEX('Policy Characteristics'!L:L,MATCH($C1669,'Policy Characteristics'!$C:$C,0)))</f>
        <v>end-existing-subsidies.html</v>
      </c>
    </row>
    <row r="1670" spans="1:18" ht="20" customHeight="1">
      <c r="A1670" s="354" t="str">
        <f>IF(ISBLANK(INDEX('Policy Characteristics'!A:A,MATCH($C1670,'Policy Characteristics'!$C:$C,0))),"",INDEX('Policy Characteristics'!A:A,MATCH($C1670,'Policy Characteristics'!$C:$C,0)))</f>
        <v>Cross-Sector</v>
      </c>
      <c r="B1670" s="366" t="str">
        <f>IF(ISBLANK(INDEX('Policy Characteristics'!B:B,MATCH($C1670,'Policy Characteristics'!$C:$C,0))),"",INDEX('Policy Characteristics'!B:B,MATCH($C1670,'Policy Characteristics'!$C:$C,0)))</f>
        <v>Exempt Non-CO2 Emissions from C Tax</v>
      </c>
      <c r="C1670" t="s">
        <v>540</v>
      </c>
      <c r="D1670" s="253"/>
      <c r="E1670" s="253"/>
      <c r="F1670" s="253"/>
      <c r="G1670" s="253"/>
      <c r="H1670" s="18">
        <v>719</v>
      </c>
      <c r="I1670" s="367" t="s">
        <v>680</v>
      </c>
      <c r="J1670" s="368" t="str">
        <f>IF(ISBLANK(INDEX('Policy Characteristics'!D:D,MATCH($C1670,'Policy Characteristics'!$C:$C,0))),"",INDEX('Policy Characteristics'!D:D,MATCH($C1670,'Policy Characteristics'!$C:$C,0)))</f>
        <v/>
      </c>
      <c r="K1670" s="354" t="str">
        <f>IF(ISBLANK(INDEX('Policy Characteristics'!E:E,MATCH($C1670,'Policy Characteristics'!$C:$C,0))),"",INDEX('Policy Characteristics'!E:E,MATCH($C1670,'Policy Characteristics'!$C:$C,0)))</f>
        <v>cross toggle whether carbon tax affects non CO2 emissions</v>
      </c>
      <c r="L1670" s="354">
        <f>IF(ISBLANK(INDEX('Policy Characteristics'!F:F,MATCH($C1670,'Policy Characteristics'!$C:$C,0))),"",INDEX('Policy Characteristics'!F:F,MATCH($C1670,'Policy Characteristics'!$C:$C,0)))</f>
        <v>0</v>
      </c>
      <c r="M1670" s="354">
        <f>IF(ISBLANK(INDEX('Policy Characteristics'!G:G,MATCH($C1670,'Policy Characteristics'!$C:$C,0))),"",INDEX('Policy Characteristics'!G:G,MATCH($C1670,'Policy Characteristics'!$C:$C,0)))</f>
        <v>1</v>
      </c>
      <c r="N1670" s="354">
        <f>IF(ISBLANK(INDEX('Policy Characteristics'!H:H,MATCH($C1670,'Policy Characteristics'!$C:$C,0))),"",INDEX('Policy Characteristics'!H:H,MATCH($C1670,'Policy Characteristics'!$C:$C,0)))</f>
        <v>1</v>
      </c>
      <c r="O1670" s="354" t="str">
        <f>IF(ISBLANK(INDEX('Policy Characteristics'!I:I,MATCH($C1670,'Policy Characteristics'!$C:$C,0))),"",INDEX('Policy Characteristics'!I:I,MATCH($C1670,'Policy Characteristics'!$C:$C,0)))</f>
        <v>on/off</v>
      </c>
      <c r="P1670" s="354"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354" t="str">
        <f>IF(ISBLANK(INDEX('Policy Characteristics'!K:K,MATCH($C1670,'Policy Characteristics'!$C:$C,0))),"",INDEX('Policy Characteristics'!K:K,MATCH($C1670,'Policy Characteristics'!$C:$C,0)))</f>
        <v>fuels.html#carbon-tax</v>
      </c>
      <c r="R1670" s="354" t="str">
        <f>IF(ISBLANK(INDEX('Policy Characteristics'!L:L,MATCH($C1670,'Policy Characteristics'!$C:$C,0))),"",INDEX('Policy Characteristics'!L:L,MATCH($C1670,'Policy Characteristics'!$C:$C,0)))</f>
        <v>carbon-tax.html</v>
      </c>
    </row>
    <row r="1671" spans="1:18" ht="20" customHeight="1">
      <c r="A1671" s="354" t="str">
        <f>IF(ISBLANK(INDEX('Policy Characteristics'!A:A,MATCH($C1671,'Policy Characteristics'!$C:$C,0))),"",INDEX('Policy Characteristics'!A:A,MATCH($C1671,'Policy Characteristics'!$C:$C,0)))</f>
        <v>Cross-Sector</v>
      </c>
      <c r="B1671" s="366" t="str">
        <f>IF(ISBLANK(INDEX('Policy Characteristics'!B:B,MATCH($C1671,'Policy Characteristics'!$C:$C,0))),"",INDEX('Policy Characteristics'!B:B,MATCH($C1671,'Policy Characteristics'!$C:$C,0)))</f>
        <v>Exempt Process Emissions from C Tax</v>
      </c>
      <c r="C1671" t="s">
        <v>544</v>
      </c>
      <c r="D1671" s="253" t="s">
        <v>784</v>
      </c>
      <c r="E1671" s="253"/>
      <c r="F1671" t="s">
        <v>785</v>
      </c>
      <c r="G1671" s="253"/>
      <c r="H1671" s="18">
        <v>1628</v>
      </c>
      <c r="I1671" s="367" t="s">
        <v>670</v>
      </c>
      <c r="J1671" s="368" t="str">
        <f>IF(ISBLANK(INDEX('Policy Characteristics'!D:D,MATCH($C1671,'Policy Characteristics'!$C:$C,0))),"",INDEX('Policy Characteristics'!D:D,MATCH($C1671,'Policy Characteristics'!$C:$C,0)))</f>
        <v/>
      </c>
      <c r="K1671" s="354" t="str">
        <f>IF(ISBLANK(INDEX('Policy Characteristics'!E:E,MATCH($C1671,'Policy Characteristics'!$C:$C,0))),"",INDEX('Policy Characteristics'!E:E,MATCH($C1671,'Policy Characteristics'!$C:$C,0)))</f>
        <v>cross toggle whether carbon tax affects process emissions</v>
      </c>
      <c r="L1671" s="354">
        <f>IF(ISBLANK(INDEX('Policy Characteristics'!F:F,MATCH($C1671,'Policy Characteristics'!$C:$C,0))),"",INDEX('Policy Characteristics'!F:F,MATCH($C1671,'Policy Characteristics'!$C:$C,0)))</f>
        <v>0</v>
      </c>
      <c r="M1671" s="354">
        <f>IF(ISBLANK(INDEX('Policy Characteristics'!G:G,MATCH($C1671,'Policy Characteristics'!$C:$C,0))),"",INDEX('Policy Characteristics'!G:G,MATCH($C1671,'Policy Characteristics'!$C:$C,0)))</f>
        <v>1</v>
      </c>
      <c r="N1671" s="354">
        <f>IF(ISBLANK(INDEX('Policy Characteristics'!H:H,MATCH($C1671,'Policy Characteristics'!$C:$C,0))),"",INDEX('Policy Characteristics'!H:H,MATCH($C1671,'Policy Characteristics'!$C:$C,0)))</f>
        <v>1</v>
      </c>
      <c r="O1671" s="354" t="str">
        <f>IF(ISBLANK(INDEX('Policy Characteristics'!I:I,MATCH($C1671,'Policy Characteristics'!$C:$C,0))),"",INDEX('Policy Characteristics'!I:I,MATCH($C1671,'Policy Characteristics'!$C:$C,0)))</f>
        <v>on/off</v>
      </c>
      <c r="P1671" s="354"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54" t="str">
        <f>IF(ISBLANK(INDEX('Policy Characteristics'!K:K,MATCH($C1671,'Policy Characteristics'!$C:$C,0))),"",INDEX('Policy Characteristics'!K:K,MATCH($C1671,'Policy Characteristics'!$C:$C,0)))</f>
        <v>fuels.html#carbon-tax</v>
      </c>
      <c r="R1671" s="354" t="str">
        <f>IF(ISBLANK(INDEX('Policy Characteristics'!L:L,MATCH($C1671,'Policy Characteristics'!$C:$C,0))),"",INDEX('Policy Characteristics'!L:L,MATCH($C1671,'Policy Characteristics'!$C:$C,0)))</f>
        <v>carbon-tax.html</v>
      </c>
    </row>
    <row r="1672" spans="1:18" ht="20" customHeight="1">
      <c r="A1672" s="354" t="str">
        <f>IF(ISBLANK(INDEX('Policy Characteristics'!A:A,MATCH($C1672,'Policy Characteristics'!$C:$C,0))),"",INDEX('Policy Characteristics'!A:A,MATCH($C1672,'Policy Characteristics'!$C:$C,0)))</f>
        <v>Cross-Sector</v>
      </c>
      <c r="B1672" s="366" t="str">
        <f>IF(ISBLANK(INDEX('Policy Characteristics'!B:B,MATCH($C1672,'Policy Characteristics'!$C:$C,0))),"",INDEX('Policy Characteristics'!B:B,MATCH($C1672,'Policy Characteristics'!$C:$C,0)))</f>
        <v>Exempt Process Emissions from C Tax</v>
      </c>
      <c r="C1672" s="354" t="str">
        <f>C$1671</f>
        <v>BEPEfCT Boolean Exempt Process Emissions from Carbon Tax</v>
      </c>
      <c r="D1672" s="253" t="s">
        <v>786</v>
      </c>
      <c r="E1672" s="253"/>
      <c r="F1672" t="s">
        <v>787</v>
      </c>
      <c r="G1672" s="253"/>
      <c r="H1672" s="18">
        <v>1629</v>
      </c>
      <c r="I1672" s="367" t="s">
        <v>670</v>
      </c>
      <c r="J1672" s="368" t="str">
        <f>IF(ISBLANK(INDEX('Policy Characteristics'!D:D,MATCH($C1672,'Policy Characteristics'!$C:$C,0))),"",INDEX('Policy Characteristics'!D:D,MATCH($C1672,'Policy Characteristics'!$C:$C,0)))</f>
        <v/>
      </c>
      <c r="K1672" s="354" t="str">
        <f>IF(ISBLANK(INDEX('Policy Characteristics'!E:E,MATCH($C1672,'Policy Characteristics'!$C:$C,0))),"",INDEX('Policy Characteristics'!E:E,MATCH($C1672,'Policy Characteristics'!$C:$C,0)))</f>
        <v>cross toggle whether carbon tax affects process emissions</v>
      </c>
      <c r="L1672" s="354">
        <f>IF(ISBLANK(INDEX('Policy Characteristics'!F:F,MATCH($C1672,'Policy Characteristics'!$C:$C,0))),"",INDEX('Policy Characteristics'!F:F,MATCH($C1672,'Policy Characteristics'!$C:$C,0)))</f>
        <v>0</v>
      </c>
      <c r="M1672" s="354">
        <f>IF(ISBLANK(INDEX('Policy Characteristics'!G:G,MATCH($C1672,'Policy Characteristics'!$C:$C,0))),"",INDEX('Policy Characteristics'!G:G,MATCH($C1672,'Policy Characteristics'!$C:$C,0)))</f>
        <v>1</v>
      </c>
      <c r="N1672" s="354">
        <f>IF(ISBLANK(INDEX('Policy Characteristics'!H:H,MATCH($C1672,'Policy Characteristics'!$C:$C,0))),"",INDEX('Policy Characteristics'!H:H,MATCH($C1672,'Policy Characteristics'!$C:$C,0)))</f>
        <v>1</v>
      </c>
      <c r="O1672" s="354" t="str">
        <f>IF(ISBLANK(INDEX('Policy Characteristics'!I:I,MATCH($C1672,'Policy Characteristics'!$C:$C,0))),"",INDEX('Policy Characteristics'!I:I,MATCH($C1672,'Policy Characteristics'!$C:$C,0)))</f>
        <v>on/off</v>
      </c>
      <c r="P1672" s="354"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54" t="str">
        <f>IF(ISBLANK(INDEX('Policy Characteristics'!K:K,MATCH($C1672,'Policy Characteristics'!$C:$C,0))),"",INDEX('Policy Characteristics'!K:K,MATCH($C1672,'Policy Characteristics'!$C:$C,0)))</f>
        <v>fuels.html#carbon-tax</v>
      </c>
      <c r="R1672" s="354" t="str">
        <f>IF(ISBLANK(INDEX('Policy Characteristics'!L:L,MATCH($C1672,'Policy Characteristics'!$C:$C,0))),"",INDEX('Policy Characteristics'!L:L,MATCH($C1672,'Policy Characteristics'!$C:$C,0)))</f>
        <v>carbon-tax.html</v>
      </c>
    </row>
    <row r="1673" spans="1:18" ht="20" customHeight="1">
      <c r="A1673" s="354" t="str">
        <f>IF(ISBLANK(INDEX('Policy Characteristics'!A:A,MATCH($C1673,'Policy Characteristics'!$C:$C,0))),"",INDEX('Policy Characteristics'!A:A,MATCH($C1673,'Policy Characteristics'!$C:$C,0)))</f>
        <v>Cross-Sector</v>
      </c>
      <c r="B1673" s="366" t="str">
        <f>IF(ISBLANK(INDEX('Policy Characteristics'!B:B,MATCH($C1673,'Policy Characteristics'!$C:$C,0))),"",INDEX('Policy Characteristics'!B:B,MATCH($C1673,'Policy Characteristics'!$C:$C,0)))</f>
        <v>Exempt Process Emissions from C Tax</v>
      </c>
      <c r="C1673" s="354" t="str">
        <f t="shared" ref="C1673:C1695" si="65">C$1671</f>
        <v>BEPEfCT Boolean Exempt Process Emissions from Carbon Tax</v>
      </c>
      <c r="D1673" s="253" t="s">
        <v>788</v>
      </c>
      <c r="E1673" s="253"/>
      <c r="F1673" t="s">
        <v>789</v>
      </c>
      <c r="G1673" s="253"/>
      <c r="H1673" s="18">
        <v>1630</v>
      </c>
      <c r="I1673" s="367" t="s">
        <v>670</v>
      </c>
      <c r="J1673" s="368" t="str">
        <f>IF(ISBLANK(INDEX('Policy Characteristics'!D:D,MATCH($C1673,'Policy Characteristics'!$C:$C,0))),"",INDEX('Policy Characteristics'!D:D,MATCH($C1673,'Policy Characteristics'!$C:$C,0)))</f>
        <v/>
      </c>
      <c r="K1673" s="354" t="str">
        <f>IF(ISBLANK(INDEX('Policy Characteristics'!E:E,MATCH($C1673,'Policy Characteristics'!$C:$C,0))),"",INDEX('Policy Characteristics'!E:E,MATCH($C1673,'Policy Characteristics'!$C:$C,0)))</f>
        <v>cross toggle whether carbon tax affects process emissions</v>
      </c>
      <c r="L1673" s="354">
        <f>IF(ISBLANK(INDEX('Policy Characteristics'!F:F,MATCH($C1673,'Policy Characteristics'!$C:$C,0))),"",INDEX('Policy Characteristics'!F:F,MATCH($C1673,'Policy Characteristics'!$C:$C,0)))</f>
        <v>0</v>
      </c>
      <c r="M1673" s="354">
        <f>IF(ISBLANK(INDEX('Policy Characteristics'!G:G,MATCH($C1673,'Policy Characteristics'!$C:$C,0))),"",INDEX('Policy Characteristics'!G:G,MATCH($C1673,'Policy Characteristics'!$C:$C,0)))</f>
        <v>1</v>
      </c>
      <c r="N1673" s="354">
        <f>IF(ISBLANK(INDEX('Policy Characteristics'!H:H,MATCH($C1673,'Policy Characteristics'!$C:$C,0))),"",INDEX('Policy Characteristics'!H:H,MATCH($C1673,'Policy Characteristics'!$C:$C,0)))</f>
        <v>1</v>
      </c>
      <c r="O1673" s="354" t="str">
        <f>IF(ISBLANK(INDEX('Policy Characteristics'!I:I,MATCH($C1673,'Policy Characteristics'!$C:$C,0))),"",INDEX('Policy Characteristics'!I:I,MATCH($C1673,'Policy Characteristics'!$C:$C,0)))</f>
        <v>on/off</v>
      </c>
      <c r="P1673" s="354"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4" t="str">
        <f>IF(ISBLANK(INDEX('Policy Characteristics'!K:K,MATCH($C1673,'Policy Characteristics'!$C:$C,0))),"",INDEX('Policy Characteristics'!K:K,MATCH($C1673,'Policy Characteristics'!$C:$C,0)))</f>
        <v>fuels.html#carbon-tax</v>
      </c>
      <c r="R1673" s="354" t="str">
        <f>IF(ISBLANK(INDEX('Policy Characteristics'!L:L,MATCH($C1673,'Policy Characteristics'!$C:$C,0))),"",INDEX('Policy Characteristics'!L:L,MATCH($C1673,'Policy Characteristics'!$C:$C,0)))</f>
        <v>carbon-tax.html</v>
      </c>
    </row>
    <row r="1674" spans="1:18" ht="20" customHeight="1">
      <c r="A1674" s="354" t="str">
        <f>IF(ISBLANK(INDEX('Policy Characteristics'!A:A,MATCH($C1674,'Policy Characteristics'!$C:$C,0))),"",INDEX('Policy Characteristics'!A:A,MATCH($C1674,'Policy Characteristics'!$C:$C,0)))</f>
        <v>Cross-Sector</v>
      </c>
      <c r="B1674" s="366" t="str">
        <f>IF(ISBLANK(INDEX('Policy Characteristics'!B:B,MATCH($C1674,'Policy Characteristics'!$C:$C,0))),"",INDEX('Policy Characteristics'!B:B,MATCH($C1674,'Policy Characteristics'!$C:$C,0)))</f>
        <v>Exempt Process Emissions from C Tax</v>
      </c>
      <c r="C1674" s="354" t="str">
        <f t="shared" si="65"/>
        <v>BEPEfCT Boolean Exempt Process Emissions from Carbon Tax</v>
      </c>
      <c r="D1674" s="253" t="s">
        <v>790</v>
      </c>
      <c r="E1674" s="253"/>
      <c r="F1674" t="s">
        <v>791</v>
      </c>
      <c r="G1674" s="253"/>
      <c r="H1674" s="18">
        <v>1631</v>
      </c>
      <c r="I1674" s="367" t="s">
        <v>680</v>
      </c>
      <c r="J1674" s="368" t="str">
        <f>IF(ISBLANK(INDEX('Policy Characteristics'!D:D,MATCH($C1674,'Policy Characteristics'!$C:$C,0))),"",INDEX('Policy Characteristics'!D:D,MATCH($C1674,'Policy Characteristics'!$C:$C,0)))</f>
        <v/>
      </c>
      <c r="K1674" s="354" t="str">
        <f>IF(ISBLANK(INDEX('Policy Characteristics'!E:E,MATCH($C1674,'Policy Characteristics'!$C:$C,0))),"",INDEX('Policy Characteristics'!E:E,MATCH($C1674,'Policy Characteristics'!$C:$C,0)))</f>
        <v>cross toggle whether carbon tax affects process emissions</v>
      </c>
      <c r="L1674" s="354">
        <f>IF(ISBLANK(INDEX('Policy Characteristics'!F:F,MATCH($C1674,'Policy Characteristics'!$C:$C,0))),"",INDEX('Policy Characteristics'!F:F,MATCH($C1674,'Policy Characteristics'!$C:$C,0)))</f>
        <v>0</v>
      </c>
      <c r="M1674" s="354">
        <f>IF(ISBLANK(INDEX('Policy Characteristics'!G:G,MATCH($C1674,'Policy Characteristics'!$C:$C,0))),"",INDEX('Policy Characteristics'!G:G,MATCH($C1674,'Policy Characteristics'!$C:$C,0)))</f>
        <v>1</v>
      </c>
      <c r="N1674" s="354">
        <f>IF(ISBLANK(INDEX('Policy Characteristics'!H:H,MATCH($C1674,'Policy Characteristics'!$C:$C,0))),"",INDEX('Policy Characteristics'!H:H,MATCH($C1674,'Policy Characteristics'!$C:$C,0)))</f>
        <v>1</v>
      </c>
      <c r="O1674" s="354" t="str">
        <f>IF(ISBLANK(INDEX('Policy Characteristics'!I:I,MATCH($C1674,'Policy Characteristics'!$C:$C,0))),"",INDEX('Policy Characteristics'!I:I,MATCH($C1674,'Policy Characteristics'!$C:$C,0)))</f>
        <v>on/off</v>
      </c>
      <c r="P1674" s="354"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4" t="str">
        <f>IF(ISBLANK(INDEX('Policy Characteristics'!K:K,MATCH($C1674,'Policy Characteristics'!$C:$C,0))),"",INDEX('Policy Characteristics'!K:K,MATCH($C1674,'Policy Characteristics'!$C:$C,0)))</f>
        <v>fuels.html#carbon-tax</v>
      </c>
      <c r="R1674" s="354" t="str">
        <f>IF(ISBLANK(INDEX('Policy Characteristics'!L:L,MATCH($C1674,'Policy Characteristics'!$C:$C,0))),"",INDEX('Policy Characteristics'!L:L,MATCH($C1674,'Policy Characteristics'!$C:$C,0)))</f>
        <v>carbon-tax.html</v>
      </c>
    </row>
    <row r="1675" spans="1:18" ht="20" customHeight="1">
      <c r="A1675" s="354" t="str">
        <f>IF(ISBLANK(INDEX('Policy Characteristics'!A:A,MATCH($C1675,'Policy Characteristics'!$C:$C,0))),"",INDEX('Policy Characteristics'!A:A,MATCH($C1675,'Policy Characteristics'!$C:$C,0)))</f>
        <v>Cross-Sector</v>
      </c>
      <c r="B1675" s="366" t="str">
        <f>IF(ISBLANK(INDEX('Policy Characteristics'!B:B,MATCH($C1675,'Policy Characteristics'!$C:$C,0))),"",INDEX('Policy Characteristics'!B:B,MATCH($C1675,'Policy Characteristics'!$C:$C,0)))</f>
        <v>Exempt Process Emissions from C Tax</v>
      </c>
      <c r="C1675" s="354" t="str">
        <f t="shared" si="65"/>
        <v>BEPEfCT Boolean Exempt Process Emissions from Carbon Tax</v>
      </c>
      <c r="D1675" s="253" t="s">
        <v>792</v>
      </c>
      <c r="E1675" s="253"/>
      <c r="F1675" t="s">
        <v>793</v>
      </c>
      <c r="G1675" s="253"/>
      <c r="H1675" s="18">
        <v>1632</v>
      </c>
      <c r="I1675" s="367" t="s">
        <v>680</v>
      </c>
      <c r="J1675" s="368" t="str">
        <f>IF(ISBLANK(INDEX('Policy Characteristics'!D:D,MATCH($C1675,'Policy Characteristics'!$C:$C,0))),"",INDEX('Policy Characteristics'!D:D,MATCH($C1675,'Policy Characteristics'!$C:$C,0)))</f>
        <v/>
      </c>
      <c r="K1675" s="354" t="str">
        <f>IF(ISBLANK(INDEX('Policy Characteristics'!E:E,MATCH($C1675,'Policy Characteristics'!$C:$C,0))),"",INDEX('Policy Characteristics'!E:E,MATCH($C1675,'Policy Characteristics'!$C:$C,0)))</f>
        <v>cross toggle whether carbon tax affects process emissions</v>
      </c>
      <c r="L1675" s="354">
        <f>IF(ISBLANK(INDEX('Policy Characteristics'!F:F,MATCH($C1675,'Policy Characteristics'!$C:$C,0))),"",INDEX('Policy Characteristics'!F:F,MATCH($C1675,'Policy Characteristics'!$C:$C,0)))</f>
        <v>0</v>
      </c>
      <c r="M1675" s="354">
        <f>IF(ISBLANK(INDEX('Policy Characteristics'!G:G,MATCH($C1675,'Policy Characteristics'!$C:$C,0))),"",INDEX('Policy Characteristics'!G:G,MATCH($C1675,'Policy Characteristics'!$C:$C,0)))</f>
        <v>1</v>
      </c>
      <c r="N1675" s="354">
        <f>IF(ISBLANK(INDEX('Policy Characteristics'!H:H,MATCH($C1675,'Policy Characteristics'!$C:$C,0))),"",INDEX('Policy Characteristics'!H:H,MATCH($C1675,'Policy Characteristics'!$C:$C,0)))</f>
        <v>1</v>
      </c>
      <c r="O1675" s="354" t="str">
        <f>IF(ISBLANK(INDEX('Policy Characteristics'!I:I,MATCH($C1675,'Policy Characteristics'!$C:$C,0))),"",INDEX('Policy Characteristics'!I:I,MATCH($C1675,'Policy Characteristics'!$C:$C,0)))</f>
        <v>on/off</v>
      </c>
      <c r="P1675" s="354"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4" t="str">
        <f>IF(ISBLANK(INDEX('Policy Characteristics'!K:K,MATCH($C1675,'Policy Characteristics'!$C:$C,0))),"",INDEX('Policy Characteristics'!K:K,MATCH($C1675,'Policy Characteristics'!$C:$C,0)))</f>
        <v>fuels.html#carbon-tax</v>
      </c>
      <c r="R1675" s="354" t="str">
        <f>IF(ISBLANK(INDEX('Policy Characteristics'!L:L,MATCH($C1675,'Policy Characteristics'!$C:$C,0))),"",INDEX('Policy Characteristics'!L:L,MATCH($C1675,'Policy Characteristics'!$C:$C,0)))</f>
        <v>carbon-tax.html</v>
      </c>
    </row>
    <row r="1676" spans="1:18" ht="20" customHeight="1">
      <c r="A1676" s="354" t="str">
        <f>IF(ISBLANK(INDEX('Policy Characteristics'!A:A,MATCH($C1676,'Policy Characteristics'!$C:$C,0))),"",INDEX('Policy Characteristics'!A:A,MATCH($C1676,'Policy Characteristics'!$C:$C,0)))</f>
        <v>Cross-Sector</v>
      </c>
      <c r="B1676" s="366" t="str">
        <f>IF(ISBLANK(INDEX('Policy Characteristics'!B:B,MATCH($C1676,'Policy Characteristics'!$C:$C,0))),"",INDEX('Policy Characteristics'!B:B,MATCH($C1676,'Policy Characteristics'!$C:$C,0)))</f>
        <v>Exempt Process Emissions from C Tax</v>
      </c>
      <c r="C1676" s="354" t="str">
        <f t="shared" si="65"/>
        <v>BEPEfCT Boolean Exempt Process Emissions from Carbon Tax</v>
      </c>
      <c r="D1676" s="253" t="s">
        <v>794</v>
      </c>
      <c r="E1676" s="253"/>
      <c r="F1676" t="s">
        <v>795</v>
      </c>
      <c r="G1676" s="253"/>
      <c r="H1676" s="18">
        <v>1633</v>
      </c>
      <c r="I1676" s="367" t="s">
        <v>680</v>
      </c>
      <c r="J1676" s="368" t="str">
        <f>IF(ISBLANK(INDEX('Policy Characteristics'!D:D,MATCH($C1676,'Policy Characteristics'!$C:$C,0))),"",INDEX('Policy Characteristics'!D:D,MATCH($C1676,'Policy Characteristics'!$C:$C,0)))</f>
        <v/>
      </c>
      <c r="K1676" s="354" t="str">
        <f>IF(ISBLANK(INDEX('Policy Characteristics'!E:E,MATCH($C1676,'Policy Characteristics'!$C:$C,0))),"",INDEX('Policy Characteristics'!E:E,MATCH($C1676,'Policy Characteristics'!$C:$C,0)))</f>
        <v>cross toggle whether carbon tax affects process emissions</v>
      </c>
      <c r="L1676" s="354">
        <f>IF(ISBLANK(INDEX('Policy Characteristics'!F:F,MATCH($C1676,'Policy Characteristics'!$C:$C,0))),"",INDEX('Policy Characteristics'!F:F,MATCH($C1676,'Policy Characteristics'!$C:$C,0)))</f>
        <v>0</v>
      </c>
      <c r="M1676" s="354">
        <f>IF(ISBLANK(INDEX('Policy Characteristics'!G:G,MATCH($C1676,'Policy Characteristics'!$C:$C,0))),"",INDEX('Policy Characteristics'!G:G,MATCH($C1676,'Policy Characteristics'!$C:$C,0)))</f>
        <v>1</v>
      </c>
      <c r="N1676" s="354">
        <f>IF(ISBLANK(INDEX('Policy Characteristics'!H:H,MATCH($C1676,'Policy Characteristics'!$C:$C,0))),"",INDEX('Policy Characteristics'!H:H,MATCH($C1676,'Policy Characteristics'!$C:$C,0)))</f>
        <v>1</v>
      </c>
      <c r="O1676" s="354" t="str">
        <f>IF(ISBLANK(INDEX('Policy Characteristics'!I:I,MATCH($C1676,'Policy Characteristics'!$C:$C,0))),"",INDEX('Policy Characteristics'!I:I,MATCH($C1676,'Policy Characteristics'!$C:$C,0)))</f>
        <v>on/off</v>
      </c>
      <c r="P1676" s="354"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4" t="str">
        <f>IF(ISBLANK(INDEX('Policy Characteristics'!K:K,MATCH($C1676,'Policy Characteristics'!$C:$C,0))),"",INDEX('Policy Characteristics'!K:K,MATCH($C1676,'Policy Characteristics'!$C:$C,0)))</f>
        <v>fuels.html#carbon-tax</v>
      </c>
      <c r="R1676" s="354" t="str">
        <f>IF(ISBLANK(INDEX('Policy Characteristics'!L:L,MATCH($C1676,'Policy Characteristics'!$C:$C,0))),"",INDEX('Policy Characteristics'!L:L,MATCH($C1676,'Policy Characteristics'!$C:$C,0)))</f>
        <v>carbon-tax.html</v>
      </c>
    </row>
    <row r="1677" spans="1:18" ht="20" customHeight="1">
      <c r="A1677" s="354" t="str">
        <f>IF(ISBLANK(INDEX('Policy Characteristics'!A:A,MATCH($C1677,'Policy Characteristics'!$C:$C,0))),"",INDEX('Policy Characteristics'!A:A,MATCH($C1677,'Policy Characteristics'!$C:$C,0)))</f>
        <v>Cross-Sector</v>
      </c>
      <c r="B1677" s="366" t="str">
        <f>IF(ISBLANK(INDEX('Policy Characteristics'!B:B,MATCH($C1677,'Policy Characteristics'!$C:$C,0))),"",INDEX('Policy Characteristics'!B:B,MATCH($C1677,'Policy Characteristics'!$C:$C,0)))</f>
        <v>Exempt Process Emissions from C Tax</v>
      </c>
      <c r="C1677" s="354" t="str">
        <f t="shared" si="65"/>
        <v>BEPEfCT Boolean Exempt Process Emissions from Carbon Tax</v>
      </c>
      <c r="D1677" s="253" t="s">
        <v>796</v>
      </c>
      <c r="E1677" s="253"/>
      <c r="F1677" t="s">
        <v>797</v>
      </c>
      <c r="G1677" s="253"/>
      <c r="H1677" s="18">
        <v>1634</v>
      </c>
      <c r="I1677" s="367" t="s">
        <v>680</v>
      </c>
      <c r="J1677" s="368" t="str">
        <f>IF(ISBLANK(INDEX('Policy Characteristics'!D:D,MATCH($C1677,'Policy Characteristics'!$C:$C,0))),"",INDEX('Policy Characteristics'!D:D,MATCH($C1677,'Policy Characteristics'!$C:$C,0)))</f>
        <v/>
      </c>
      <c r="K1677" s="354" t="str">
        <f>IF(ISBLANK(INDEX('Policy Characteristics'!E:E,MATCH($C1677,'Policy Characteristics'!$C:$C,0))),"",INDEX('Policy Characteristics'!E:E,MATCH($C1677,'Policy Characteristics'!$C:$C,0)))</f>
        <v>cross toggle whether carbon tax affects process emissions</v>
      </c>
      <c r="L1677" s="354">
        <f>IF(ISBLANK(INDEX('Policy Characteristics'!F:F,MATCH($C1677,'Policy Characteristics'!$C:$C,0))),"",INDEX('Policy Characteristics'!F:F,MATCH($C1677,'Policy Characteristics'!$C:$C,0)))</f>
        <v>0</v>
      </c>
      <c r="M1677" s="354">
        <f>IF(ISBLANK(INDEX('Policy Characteristics'!G:G,MATCH($C1677,'Policy Characteristics'!$C:$C,0))),"",INDEX('Policy Characteristics'!G:G,MATCH($C1677,'Policy Characteristics'!$C:$C,0)))</f>
        <v>1</v>
      </c>
      <c r="N1677" s="354">
        <f>IF(ISBLANK(INDEX('Policy Characteristics'!H:H,MATCH($C1677,'Policy Characteristics'!$C:$C,0))),"",INDEX('Policy Characteristics'!H:H,MATCH($C1677,'Policy Characteristics'!$C:$C,0)))</f>
        <v>1</v>
      </c>
      <c r="O1677" s="354" t="str">
        <f>IF(ISBLANK(INDEX('Policy Characteristics'!I:I,MATCH($C1677,'Policy Characteristics'!$C:$C,0))),"",INDEX('Policy Characteristics'!I:I,MATCH($C1677,'Policy Characteristics'!$C:$C,0)))</f>
        <v>on/off</v>
      </c>
      <c r="P1677" s="354"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4" t="str">
        <f>IF(ISBLANK(INDEX('Policy Characteristics'!K:K,MATCH($C1677,'Policy Characteristics'!$C:$C,0))),"",INDEX('Policy Characteristics'!K:K,MATCH($C1677,'Policy Characteristics'!$C:$C,0)))</f>
        <v>fuels.html#carbon-tax</v>
      </c>
      <c r="R1677" s="354" t="str">
        <f>IF(ISBLANK(INDEX('Policy Characteristics'!L:L,MATCH($C1677,'Policy Characteristics'!$C:$C,0))),"",INDEX('Policy Characteristics'!L:L,MATCH($C1677,'Policy Characteristics'!$C:$C,0)))</f>
        <v>carbon-tax.html</v>
      </c>
    </row>
    <row r="1678" spans="1:18" ht="20" customHeight="1">
      <c r="A1678" s="354" t="str">
        <f>IF(ISBLANK(INDEX('Policy Characteristics'!A:A,MATCH($C1678,'Policy Characteristics'!$C:$C,0))),"",INDEX('Policy Characteristics'!A:A,MATCH($C1678,'Policy Characteristics'!$C:$C,0)))</f>
        <v>Cross-Sector</v>
      </c>
      <c r="B1678" s="366" t="str">
        <f>IF(ISBLANK(INDEX('Policy Characteristics'!B:B,MATCH($C1678,'Policy Characteristics'!$C:$C,0))),"",INDEX('Policy Characteristics'!B:B,MATCH($C1678,'Policy Characteristics'!$C:$C,0)))</f>
        <v>Exempt Process Emissions from C Tax</v>
      </c>
      <c r="C1678" s="354" t="str">
        <f t="shared" si="65"/>
        <v>BEPEfCT Boolean Exempt Process Emissions from Carbon Tax</v>
      </c>
      <c r="D1678" s="253" t="s">
        <v>798</v>
      </c>
      <c r="E1678" s="253"/>
      <c r="F1678" t="s">
        <v>799</v>
      </c>
      <c r="G1678" s="253"/>
      <c r="H1678" s="18">
        <v>1635</v>
      </c>
      <c r="I1678" s="367" t="s">
        <v>680</v>
      </c>
      <c r="J1678" s="368" t="str">
        <f>IF(ISBLANK(INDEX('Policy Characteristics'!D:D,MATCH($C1678,'Policy Characteristics'!$C:$C,0))),"",INDEX('Policy Characteristics'!D:D,MATCH($C1678,'Policy Characteristics'!$C:$C,0)))</f>
        <v/>
      </c>
      <c r="K1678" s="354" t="str">
        <f>IF(ISBLANK(INDEX('Policy Characteristics'!E:E,MATCH($C1678,'Policy Characteristics'!$C:$C,0))),"",INDEX('Policy Characteristics'!E:E,MATCH($C1678,'Policy Characteristics'!$C:$C,0)))</f>
        <v>cross toggle whether carbon tax affects process emissions</v>
      </c>
      <c r="L1678" s="354">
        <f>IF(ISBLANK(INDEX('Policy Characteristics'!F:F,MATCH($C1678,'Policy Characteristics'!$C:$C,0))),"",INDEX('Policy Characteristics'!F:F,MATCH($C1678,'Policy Characteristics'!$C:$C,0)))</f>
        <v>0</v>
      </c>
      <c r="M1678" s="354">
        <f>IF(ISBLANK(INDEX('Policy Characteristics'!G:G,MATCH($C1678,'Policy Characteristics'!$C:$C,0))),"",INDEX('Policy Characteristics'!G:G,MATCH($C1678,'Policy Characteristics'!$C:$C,0)))</f>
        <v>1</v>
      </c>
      <c r="N1678" s="354">
        <f>IF(ISBLANK(INDEX('Policy Characteristics'!H:H,MATCH($C1678,'Policy Characteristics'!$C:$C,0))),"",INDEX('Policy Characteristics'!H:H,MATCH($C1678,'Policy Characteristics'!$C:$C,0)))</f>
        <v>1</v>
      </c>
      <c r="O1678" s="354" t="str">
        <f>IF(ISBLANK(INDEX('Policy Characteristics'!I:I,MATCH($C1678,'Policy Characteristics'!$C:$C,0))),"",INDEX('Policy Characteristics'!I:I,MATCH($C1678,'Policy Characteristics'!$C:$C,0)))</f>
        <v>on/off</v>
      </c>
      <c r="P1678" s="354"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4" t="str">
        <f>IF(ISBLANK(INDEX('Policy Characteristics'!K:K,MATCH($C1678,'Policy Characteristics'!$C:$C,0))),"",INDEX('Policy Characteristics'!K:K,MATCH($C1678,'Policy Characteristics'!$C:$C,0)))</f>
        <v>fuels.html#carbon-tax</v>
      </c>
      <c r="R1678" s="354" t="str">
        <f>IF(ISBLANK(INDEX('Policy Characteristics'!L:L,MATCH($C1678,'Policy Characteristics'!$C:$C,0))),"",INDEX('Policy Characteristics'!L:L,MATCH($C1678,'Policy Characteristics'!$C:$C,0)))</f>
        <v>carbon-tax.html</v>
      </c>
    </row>
    <row r="1679" spans="1:18" ht="20" customHeight="1">
      <c r="A1679" s="354" t="str">
        <f>IF(ISBLANK(INDEX('Policy Characteristics'!A:A,MATCH($C1679,'Policy Characteristics'!$C:$C,0))),"",INDEX('Policy Characteristics'!A:A,MATCH($C1679,'Policy Characteristics'!$C:$C,0)))</f>
        <v>Cross-Sector</v>
      </c>
      <c r="B1679" s="366" t="str">
        <f>IF(ISBLANK(INDEX('Policy Characteristics'!B:B,MATCH($C1679,'Policy Characteristics'!$C:$C,0))),"",INDEX('Policy Characteristics'!B:B,MATCH($C1679,'Policy Characteristics'!$C:$C,0)))</f>
        <v>Exempt Process Emissions from C Tax</v>
      </c>
      <c r="C1679" s="354" t="str">
        <f t="shared" si="65"/>
        <v>BEPEfCT Boolean Exempt Process Emissions from Carbon Tax</v>
      </c>
      <c r="D1679" s="253" t="s">
        <v>800</v>
      </c>
      <c r="E1679" s="253"/>
      <c r="F1679" t="s">
        <v>801</v>
      </c>
      <c r="G1679" s="253"/>
      <c r="H1679" s="18">
        <v>1636</v>
      </c>
      <c r="I1679" s="367" t="s">
        <v>680</v>
      </c>
      <c r="J1679" s="368" t="str">
        <f>IF(ISBLANK(INDEX('Policy Characteristics'!D:D,MATCH($C1679,'Policy Characteristics'!$C:$C,0))),"",INDEX('Policy Characteristics'!D:D,MATCH($C1679,'Policy Characteristics'!$C:$C,0)))</f>
        <v/>
      </c>
      <c r="K1679" s="354" t="str">
        <f>IF(ISBLANK(INDEX('Policy Characteristics'!E:E,MATCH($C1679,'Policy Characteristics'!$C:$C,0))),"",INDEX('Policy Characteristics'!E:E,MATCH($C1679,'Policy Characteristics'!$C:$C,0)))</f>
        <v>cross toggle whether carbon tax affects process emissions</v>
      </c>
      <c r="L1679" s="354">
        <f>IF(ISBLANK(INDEX('Policy Characteristics'!F:F,MATCH($C1679,'Policy Characteristics'!$C:$C,0))),"",INDEX('Policy Characteristics'!F:F,MATCH($C1679,'Policy Characteristics'!$C:$C,0)))</f>
        <v>0</v>
      </c>
      <c r="M1679" s="354">
        <f>IF(ISBLANK(INDEX('Policy Characteristics'!G:G,MATCH($C1679,'Policy Characteristics'!$C:$C,0))),"",INDEX('Policy Characteristics'!G:G,MATCH($C1679,'Policy Characteristics'!$C:$C,0)))</f>
        <v>1</v>
      </c>
      <c r="N1679" s="354">
        <f>IF(ISBLANK(INDEX('Policy Characteristics'!H:H,MATCH($C1679,'Policy Characteristics'!$C:$C,0))),"",INDEX('Policy Characteristics'!H:H,MATCH($C1679,'Policy Characteristics'!$C:$C,0)))</f>
        <v>1</v>
      </c>
      <c r="O1679" s="354" t="str">
        <f>IF(ISBLANK(INDEX('Policy Characteristics'!I:I,MATCH($C1679,'Policy Characteristics'!$C:$C,0))),"",INDEX('Policy Characteristics'!I:I,MATCH($C1679,'Policy Characteristics'!$C:$C,0)))</f>
        <v>on/off</v>
      </c>
      <c r="P1679" s="354"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4" t="str">
        <f>IF(ISBLANK(INDEX('Policy Characteristics'!K:K,MATCH($C1679,'Policy Characteristics'!$C:$C,0))),"",INDEX('Policy Characteristics'!K:K,MATCH($C1679,'Policy Characteristics'!$C:$C,0)))</f>
        <v>fuels.html#carbon-tax</v>
      </c>
      <c r="R1679" s="354" t="str">
        <f>IF(ISBLANK(INDEX('Policy Characteristics'!L:L,MATCH($C1679,'Policy Characteristics'!$C:$C,0))),"",INDEX('Policy Characteristics'!L:L,MATCH($C1679,'Policy Characteristics'!$C:$C,0)))</f>
        <v>carbon-tax.html</v>
      </c>
    </row>
    <row r="1680" spans="1:18" ht="20" customHeight="1">
      <c r="A1680" s="354" t="str">
        <f>IF(ISBLANK(INDEX('Policy Characteristics'!A:A,MATCH($C1680,'Policy Characteristics'!$C:$C,0))),"",INDEX('Policy Characteristics'!A:A,MATCH($C1680,'Policy Characteristics'!$C:$C,0)))</f>
        <v>Cross-Sector</v>
      </c>
      <c r="B1680" s="366" t="str">
        <f>IF(ISBLANK(INDEX('Policy Characteristics'!B:B,MATCH($C1680,'Policy Characteristics'!$C:$C,0))),"",INDEX('Policy Characteristics'!B:B,MATCH($C1680,'Policy Characteristics'!$C:$C,0)))</f>
        <v>Exempt Process Emissions from C Tax</v>
      </c>
      <c r="C1680" s="354" t="str">
        <f t="shared" si="65"/>
        <v>BEPEfCT Boolean Exempt Process Emissions from Carbon Tax</v>
      </c>
      <c r="D1680" s="253" t="s">
        <v>802</v>
      </c>
      <c r="E1680" s="253"/>
      <c r="F1680" t="s">
        <v>803</v>
      </c>
      <c r="G1680" s="253"/>
      <c r="H1680" s="18">
        <v>1637</v>
      </c>
      <c r="I1680" s="367" t="s">
        <v>670</v>
      </c>
      <c r="J1680" s="368" t="str">
        <f>IF(ISBLANK(INDEX('Policy Characteristics'!D:D,MATCH($C1680,'Policy Characteristics'!$C:$C,0))),"",INDEX('Policy Characteristics'!D:D,MATCH($C1680,'Policy Characteristics'!$C:$C,0)))</f>
        <v/>
      </c>
      <c r="K1680" s="354" t="str">
        <f>IF(ISBLANK(INDEX('Policy Characteristics'!E:E,MATCH($C1680,'Policy Characteristics'!$C:$C,0))),"",INDEX('Policy Characteristics'!E:E,MATCH($C1680,'Policy Characteristics'!$C:$C,0)))</f>
        <v>cross toggle whether carbon tax affects process emissions</v>
      </c>
      <c r="L1680" s="354">
        <f>IF(ISBLANK(INDEX('Policy Characteristics'!F:F,MATCH($C1680,'Policy Characteristics'!$C:$C,0))),"",INDEX('Policy Characteristics'!F:F,MATCH($C1680,'Policy Characteristics'!$C:$C,0)))</f>
        <v>0</v>
      </c>
      <c r="M1680" s="354">
        <f>IF(ISBLANK(INDEX('Policy Characteristics'!G:G,MATCH($C1680,'Policy Characteristics'!$C:$C,0))),"",INDEX('Policy Characteristics'!G:G,MATCH($C1680,'Policy Characteristics'!$C:$C,0)))</f>
        <v>1</v>
      </c>
      <c r="N1680" s="354">
        <f>IF(ISBLANK(INDEX('Policy Characteristics'!H:H,MATCH($C1680,'Policy Characteristics'!$C:$C,0))),"",INDEX('Policy Characteristics'!H:H,MATCH($C1680,'Policy Characteristics'!$C:$C,0)))</f>
        <v>1</v>
      </c>
      <c r="O1680" s="354" t="str">
        <f>IF(ISBLANK(INDEX('Policy Characteristics'!I:I,MATCH($C1680,'Policy Characteristics'!$C:$C,0))),"",INDEX('Policy Characteristics'!I:I,MATCH($C1680,'Policy Characteristics'!$C:$C,0)))</f>
        <v>on/off</v>
      </c>
      <c r="P1680" s="354"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4" t="str">
        <f>IF(ISBLANK(INDEX('Policy Characteristics'!K:K,MATCH($C1680,'Policy Characteristics'!$C:$C,0))),"",INDEX('Policy Characteristics'!K:K,MATCH($C1680,'Policy Characteristics'!$C:$C,0)))</f>
        <v>fuels.html#carbon-tax</v>
      </c>
      <c r="R1680" s="354" t="str">
        <f>IF(ISBLANK(INDEX('Policy Characteristics'!L:L,MATCH($C1680,'Policy Characteristics'!$C:$C,0))),"",INDEX('Policy Characteristics'!L:L,MATCH($C1680,'Policy Characteristics'!$C:$C,0)))</f>
        <v>carbon-tax.html</v>
      </c>
    </row>
    <row r="1681" spans="1:18" ht="20" customHeight="1">
      <c r="A1681" s="354" t="str">
        <f>IF(ISBLANK(INDEX('Policy Characteristics'!A:A,MATCH($C1681,'Policy Characteristics'!$C:$C,0))),"",INDEX('Policy Characteristics'!A:A,MATCH($C1681,'Policy Characteristics'!$C:$C,0)))</f>
        <v>Cross-Sector</v>
      </c>
      <c r="B1681" s="366" t="str">
        <f>IF(ISBLANK(INDEX('Policy Characteristics'!B:B,MATCH($C1681,'Policy Characteristics'!$C:$C,0))),"",INDEX('Policy Characteristics'!B:B,MATCH($C1681,'Policy Characteristics'!$C:$C,0)))</f>
        <v>Exempt Process Emissions from C Tax</v>
      </c>
      <c r="C1681" s="354" t="str">
        <f t="shared" si="65"/>
        <v>BEPEfCT Boolean Exempt Process Emissions from Carbon Tax</v>
      </c>
      <c r="D1681" s="253" t="s">
        <v>804</v>
      </c>
      <c r="E1681" s="253"/>
      <c r="F1681" t="s">
        <v>805</v>
      </c>
      <c r="G1681" s="253"/>
      <c r="H1681" s="18">
        <v>1638</v>
      </c>
      <c r="I1681" s="367" t="s">
        <v>680</v>
      </c>
      <c r="J1681" s="368" t="str">
        <f>IF(ISBLANK(INDEX('Policy Characteristics'!D:D,MATCH($C1681,'Policy Characteristics'!$C:$C,0))),"",INDEX('Policy Characteristics'!D:D,MATCH($C1681,'Policy Characteristics'!$C:$C,0)))</f>
        <v/>
      </c>
      <c r="K1681" s="354" t="str">
        <f>IF(ISBLANK(INDEX('Policy Characteristics'!E:E,MATCH($C1681,'Policy Characteristics'!$C:$C,0))),"",INDEX('Policy Characteristics'!E:E,MATCH($C1681,'Policy Characteristics'!$C:$C,0)))</f>
        <v>cross toggle whether carbon tax affects process emissions</v>
      </c>
      <c r="L1681" s="354">
        <f>IF(ISBLANK(INDEX('Policy Characteristics'!F:F,MATCH($C1681,'Policy Characteristics'!$C:$C,0))),"",INDEX('Policy Characteristics'!F:F,MATCH($C1681,'Policy Characteristics'!$C:$C,0)))</f>
        <v>0</v>
      </c>
      <c r="M1681" s="354">
        <f>IF(ISBLANK(INDEX('Policy Characteristics'!G:G,MATCH($C1681,'Policy Characteristics'!$C:$C,0))),"",INDEX('Policy Characteristics'!G:G,MATCH($C1681,'Policy Characteristics'!$C:$C,0)))</f>
        <v>1</v>
      </c>
      <c r="N1681" s="354">
        <f>IF(ISBLANK(INDEX('Policy Characteristics'!H:H,MATCH($C1681,'Policy Characteristics'!$C:$C,0))),"",INDEX('Policy Characteristics'!H:H,MATCH($C1681,'Policy Characteristics'!$C:$C,0)))</f>
        <v>1</v>
      </c>
      <c r="O1681" s="354" t="str">
        <f>IF(ISBLANK(INDEX('Policy Characteristics'!I:I,MATCH($C1681,'Policy Characteristics'!$C:$C,0))),"",INDEX('Policy Characteristics'!I:I,MATCH($C1681,'Policy Characteristics'!$C:$C,0)))</f>
        <v>on/off</v>
      </c>
      <c r="P1681" s="354"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4" t="str">
        <f>IF(ISBLANK(INDEX('Policy Characteristics'!K:K,MATCH($C1681,'Policy Characteristics'!$C:$C,0))),"",INDEX('Policy Characteristics'!K:K,MATCH($C1681,'Policy Characteristics'!$C:$C,0)))</f>
        <v>fuels.html#carbon-tax</v>
      </c>
      <c r="R1681" s="354" t="str">
        <f>IF(ISBLANK(INDEX('Policy Characteristics'!L:L,MATCH($C1681,'Policy Characteristics'!$C:$C,0))),"",INDEX('Policy Characteristics'!L:L,MATCH($C1681,'Policy Characteristics'!$C:$C,0)))</f>
        <v>carbon-tax.html</v>
      </c>
    </row>
    <row r="1682" spans="1:18" ht="20" customHeight="1">
      <c r="A1682" s="354" t="str">
        <f>IF(ISBLANK(INDEX('Policy Characteristics'!A:A,MATCH($C1682,'Policy Characteristics'!$C:$C,0))),"",INDEX('Policy Characteristics'!A:A,MATCH($C1682,'Policy Characteristics'!$C:$C,0)))</f>
        <v>Cross-Sector</v>
      </c>
      <c r="B1682" s="366" t="str">
        <f>IF(ISBLANK(INDEX('Policy Characteristics'!B:B,MATCH($C1682,'Policy Characteristics'!$C:$C,0))),"",INDEX('Policy Characteristics'!B:B,MATCH($C1682,'Policy Characteristics'!$C:$C,0)))</f>
        <v>Exempt Process Emissions from C Tax</v>
      </c>
      <c r="C1682" s="354" t="str">
        <f t="shared" si="65"/>
        <v>BEPEfCT Boolean Exempt Process Emissions from Carbon Tax</v>
      </c>
      <c r="D1682" s="253" t="s">
        <v>806</v>
      </c>
      <c r="E1682" s="253"/>
      <c r="F1682" t="s">
        <v>807</v>
      </c>
      <c r="G1682" s="253"/>
      <c r="H1682" s="18">
        <v>1639</v>
      </c>
      <c r="I1682" s="367" t="s">
        <v>680</v>
      </c>
      <c r="J1682" s="368" t="str">
        <f>IF(ISBLANK(INDEX('Policy Characteristics'!D:D,MATCH($C1682,'Policy Characteristics'!$C:$C,0))),"",INDEX('Policy Characteristics'!D:D,MATCH($C1682,'Policy Characteristics'!$C:$C,0)))</f>
        <v/>
      </c>
      <c r="K1682" s="354" t="str">
        <f>IF(ISBLANK(INDEX('Policy Characteristics'!E:E,MATCH($C1682,'Policy Characteristics'!$C:$C,0))),"",INDEX('Policy Characteristics'!E:E,MATCH($C1682,'Policy Characteristics'!$C:$C,0)))</f>
        <v>cross toggle whether carbon tax affects process emissions</v>
      </c>
      <c r="L1682" s="354">
        <f>IF(ISBLANK(INDEX('Policy Characteristics'!F:F,MATCH($C1682,'Policy Characteristics'!$C:$C,0))),"",INDEX('Policy Characteristics'!F:F,MATCH($C1682,'Policy Characteristics'!$C:$C,0)))</f>
        <v>0</v>
      </c>
      <c r="M1682" s="354">
        <f>IF(ISBLANK(INDEX('Policy Characteristics'!G:G,MATCH($C1682,'Policy Characteristics'!$C:$C,0))),"",INDEX('Policy Characteristics'!G:G,MATCH($C1682,'Policy Characteristics'!$C:$C,0)))</f>
        <v>1</v>
      </c>
      <c r="N1682" s="354">
        <f>IF(ISBLANK(INDEX('Policy Characteristics'!H:H,MATCH($C1682,'Policy Characteristics'!$C:$C,0))),"",INDEX('Policy Characteristics'!H:H,MATCH($C1682,'Policy Characteristics'!$C:$C,0)))</f>
        <v>1</v>
      </c>
      <c r="O1682" s="354" t="str">
        <f>IF(ISBLANK(INDEX('Policy Characteristics'!I:I,MATCH($C1682,'Policy Characteristics'!$C:$C,0))),"",INDEX('Policy Characteristics'!I:I,MATCH($C1682,'Policy Characteristics'!$C:$C,0)))</f>
        <v>on/off</v>
      </c>
      <c r="P1682" s="354"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4" t="str">
        <f>IF(ISBLANK(INDEX('Policy Characteristics'!K:K,MATCH($C1682,'Policy Characteristics'!$C:$C,0))),"",INDEX('Policy Characteristics'!K:K,MATCH($C1682,'Policy Characteristics'!$C:$C,0)))</f>
        <v>fuels.html#carbon-tax</v>
      </c>
      <c r="R1682" s="354" t="str">
        <f>IF(ISBLANK(INDEX('Policy Characteristics'!L:L,MATCH($C1682,'Policy Characteristics'!$C:$C,0))),"",INDEX('Policy Characteristics'!L:L,MATCH($C1682,'Policy Characteristics'!$C:$C,0)))</f>
        <v>carbon-tax.html</v>
      </c>
    </row>
    <row r="1683" spans="1:18" ht="20" customHeight="1">
      <c r="A1683" s="354" t="str">
        <f>IF(ISBLANK(INDEX('Policy Characteristics'!A:A,MATCH($C1683,'Policy Characteristics'!$C:$C,0))),"",INDEX('Policy Characteristics'!A:A,MATCH($C1683,'Policy Characteristics'!$C:$C,0)))</f>
        <v>Cross-Sector</v>
      </c>
      <c r="B1683" s="366" t="str">
        <f>IF(ISBLANK(INDEX('Policy Characteristics'!B:B,MATCH($C1683,'Policy Characteristics'!$C:$C,0))),"",INDEX('Policy Characteristics'!B:B,MATCH($C1683,'Policy Characteristics'!$C:$C,0)))</f>
        <v>Exempt Process Emissions from C Tax</v>
      </c>
      <c r="C1683" s="354" t="str">
        <f t="shared" si="65"/>
        <v>BEPEfCT Boolean Exempt Process Emissions from Carbon Tax</v>
      </c>
      <c r="D1683" s="253" t="s">
        <v>808</v>
      </c>
      <c r="E1683" s="253"/>
      <c r="F1683" t="s">
        <v>809</v>
      </c>
      <c r="G1683" s="253"/>
      <c r="H1683" s="18">
        <v>1640</v>
      </c>
      <c r="I1683" s="367" t="s">
        <v>680</v>
      </c>
      <c r="J1683" s="368" t="str">
        <f>IF(ISBLANK(INDEX('Policy Characteristics'!D:D,MATCH($C1683,'Policy Characteristics'!$C:$C,0))),"",INDEX('Policy Characteristics'!D:D,MATCH($C1683,'Policy Characteristics'!$C:$C,0)))</f>
        <v/>
      </c>
      <c r="K1683" s="354" t="str">
        <f>IF(ISBLANK(INDEX('Policy Characteristics'!E:E,MATCH($C1683,'Policy Characteristics'!$C:$C,0))),"",INDEX('Policy Characteristics'!E:E,MATCH($C1683,'Policy Characteristics'!$C:$C,0)))</f>
        <v>cross toggle whether carbon tax affects process emissions</v>
      </c>
      <c r="L1683" s="354">
        <f>IF(ISBLANK(INDEX('Policy Characteristics'!F:F,MATCH($C1683,'Policy Characteristics'!$C:$C,0))),"",INDEX('Policy Characteristics'!F:F,MATCH($C1683,'Policy Characteristics'!$C:$C,0)))</f>
        <v>0</v>
      </c>
      <c r="M1683" s="354">
        <f>IF(ISBLANK(INDEX('Policy Characteristics'!G:G,MATCH($C1683,'Policy Characteristics'!$C:$C,0))),"",INDEX('Policy Characteristics'!G:G,MATCH($C1683,'Policy Characteristics'!$C:$C,0)))</f>
        <v>1</v>
      </c>
      <c r="N1683" s="354">
        <f>IF(ISBLANK(INDEX('Policy Characteristics'!H:H,MATCH($C1683,'Policy Characteristics'!$C:$C,0))),"",INDEX('Policy Characteristics'!H:H,MATCH($C1683,'Policy Characteristics'!$C:$C,0)))</f>
        <v>1</v>
      </c>
      <c r="O1683" s="354" t="str">
        <f>IF(ISBLANK(INDEX('Policy Characteristics'!I:I,MATCH($C1683,'Policy Characteristics'!$C:$C,0))),"",INDEX('Policy Characteristics'!I:I,MATCH($C1683,'Policy Characteristics'!$C:$C,0)))</f>
        <v>on/off</v>
      </c>
      <c r="P1683" s="354"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4" t="str">
        <f>IF(ISBLANK(INDEX('Policy Characteristics'!K:K,MATCH($C1683,'Policy Characteristics'!$C:$C,0))),"",INDEX('Policy Characteristics'!K:K,MATCH($C1683,'Policy Characteristics'!$C:$C,0)))</f>
        <v>fuels.html#carbon-tax</v>
      </c>
      <c r="R1683" s="354" t="str">
        <f>IF(ISBLANK(INDEX('Policy Characteristics'!L:L,MATCH($C1683,'Policy Characteristics'!$C:$C,0))),"",INDEX('Policy Characteristics'!L:L,MATCH($C1683,'Policy Characteristics'!$C:$C,0)))</f>
        <v>carbon-tax.html</v>
      </c>
    </row>
    <row r="1684" spans="1:18" ht="20" customHeight="1">
      <c r="A1684" s="354" t="str">
        <f>IF(ISBLANK(INDEX('Policy Characteristics'!A:A,MATCH($C1684,'Policy Characteristics'!$C:$C,0))),"",INDEX('Policy Characteristics'!A:A,MATCH($C1684,'Policy Characteristics'!$C:$C,0)))</f>
        <v>Cross-Sector</v>
      </c>
      <c r="B1684" s="366" t="str">
        <f>IF(ISBLANK(INDEX('Policy Characteristics'!B:B,MATCH($C1684,'Policy Characteristics'!$C:$C,0))),"",INDEX('Policy Characteristics'!B:B,MATCH($C1684,'Policy Characteristics'!$C:$C,0)))</f>
        <v>Exempt Process Emissions from C Tax</v>
      </c>
      <c r="C1684" s="354" t="str">
        <f t="shared" si="65"/>
        <v>BEPEfCT Boolean Exempt Process Emissions from Carbon Tax</v>
      </c>
      <c r="D1684" s="253" t="s">
        <v>810</v>
      </c>
      <c r="E1684" s="253"/>
      <c r="F1684" t="s">
        <v>811</v>
      </c>
      <c r="G1684" s="253"/>
      <c r="H1684" s="18">
        <v>1641</v>
      </c>
      <c r="I1684" s="367" t="s">
        <v>680</v>
      </c>
      <c r="J1684" s="368" t="str">
        <f>IF(ISBLANK(INDEX('Policy Characteristics'!D:D,MATCH($C1684,'Policy Characteristics'!$C:$C,0))),"",INDEX('Policy Characteristics'!D:D,MATCH($C1684,'Policy Characteristics'!$C:$C,0)))</f>
        <v/>
      </c>
      <c r="K1684" s="354" t="str">
        <f>IF(ISBLANK(INDEX('Policy Characteristics'!E:E,MATCH($C1684,'Policy Characteristics'!$C:$C,0))),"",INDEX('Policy Characteristics'!E:E,MATCH($C1684,'Policy Characteristics'!$C:$C,0)))</f>
        <v>cross toggle whether carbon tax affects process emissions</v>
      </c>
      <c r="L1684" s="354">
        <f>IF(ISBLANK(INDEX('Policy Characteristics'!F:F,MATCH($C1684,'Policy Characteristics'!$C:$C,0))),"",INDEX('Policy Characteristics'!F:F,MATCH($C1684,'Policy Characteristics'!$C:$C,0)))</f>
        <v>0</v>
      </c>
      <c r="M1684" s="354">
        <f>IF(ISBLANK(INDEX('Policy Characteristics'!G:G,MATCH($C1684,'Policy Characteristics'!$C:$C,0))),"",INDEX('Policy Characteristics'!G:G,MATCH($C1684,'Policy Characteristics'!$C:$C,0)))</f>
        <v>1</v>
      </c>
      <c r="N1684" s="354">
        <f>IF(ISBLANK(INDEX('Policy Characteristics'!H:H,MATCH($C1684,'Policy Characteristics'!$C:$C,0))),"",INDEX('Policy Characteristics'!H:H,MATCH($C1684,'Policy Characteristics'!$C:$C,0)))</f>
        <v>1</v>
      </c>
      <c r="O1684" s="354" t="str">
        <f>IF(ISBLANK(INDEX('Policy Characteristics'!I:I,MATCH($C1684,'Policy Characteristics'!$C:$C,0))),"",INDEX('Policy Characteristics'!I:I,MATCH($C1684,'Policy Characteristics'!$C:$C,0)))</f>
        <v>on/off</v>
      </c>
      <c r="P1684" s="354"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4" t="str">
        <f>IF(ISBLANK(INDEX('Policy Characteristics'!K:K,MATCH($C1684,'Policy Characteristics'!$C:$C,0))),"",INDEX('Policy Characteristics'!K:K,MATCH($C1684,'Policy Characteristics'!$C:$C,0)))</f>
        <v>fuels.html#carbon-tax</v>
      </c>
      <c r="R1684" s="354" t="str">
        <f>IF(ISBLANK(INDEX('Policy Characteristics'!L:L,MATCH($C1684,'Policy Characteristics'!$C:$C,0))),"",INDEX('Policy Characteristics'!L:L,MATCH($C1684,'Policy Characteristics'!$C:$C,0)))</f>
        <v>carbon-tax.html</v>
      </c>
    </row>
    <row r="1685" spans="1:18" ht="20" customHeight="1">
      <c r="A1685" s="354" t="str">
        <f>IF(ISBLANK(INDEX('Policy Characteristics'!A:A,MATCH($C1685,'Policy Characteristics'!$C:$C,0))),"",INDEX('Policy Characteristics'!A:A,MATCH($C1685,'Policy Characteristics'!$C:$C,0)))</f>
        <v>Cross-Sector</v>
      </c>
      <c r="B1685" s="366" t="str">
        <f>IF(ISBLANK(INDEX('Policy Characteristics'!B:B,MATCH($C1685,'Policy Characteristics'!$C:$C,0))),"",INDEX('Policy Characteristics'!B:B,MATCH($C1685,'Policy Characteristics'!$C:$C,0)))</f>
        <v>Exempt Process Emissions from C Tax</v>
      </c>
      <c r="C1685" s="354" t="str">
        <f t="shared" si="65"/>
        <v>BEPEfCT Boolean Exempt Process Emissions from Carbon Tax</v>
      </c>
      <c r="D1685" s="253" t="s">
        <v>812</v>
      </c>
      <c r="E1685" s="253"/>
      <c r="F1685" t="s">
        <v>813</v>
      </c>
      <c r="G1685" s="253"/>
      <c r="H1685" s="18">
        <v>1642</v>
      </c>
      <c r="I1685" s="367" t="s">
        <v>680</v>
      </c>
      <c r="J1685" s="368" t="str">
        <f>IF(ISBLANK(INDEX('Policy Characteristics'!D:D,MATCH($C1685,'Policy Characteristics'!$C:$C,0))),"",INDEX('Policy Characteristics'!D:D,MATCH($C1685,'Policy Characteristics'!$C:$C,0)))</f>
        <v/>
      </c>
      <c r="K1685" s="354" t="str">
        <f>IF(ISBLANK(INDEX('Policy Characteristics'!E:E,MATCH($C1685,'Policy Characteristics'!$C:$C,0))),"",INDEX('Policy Characteristics'!E:E,MATCH($C1685,'Policy Characteristics'!$C:$C,0)))</f>
        <v>cross toggle whether carbon tax affects process emissions</v>
      </c>
      <c r="L1685" s="354">
        <f>IF(ISBLANK(INDEX('Policy Characteristics'!F:F,MATCH($C1685,'Policy Characteristics'!$C:$C,0))),"",INDEX('Policy Characteristics'!F:F,MATCH($C1685,'Policy Characteristics'!$C:$C,0)))</f>
        <v>0</v>
      </c>
      <c r="M1685" s="354">
        <f>IF(ISBLANK(INDEX('Policy Characteristics'!G:G,MATCH($C1685,'Policy Characteristics'!$C:$C,0))),"",INDEX('Policy Characteristics'!G:G,MATCH($C1685,'Policy Characteristics'!$C:$C,0)))</f>
        <v>1</v>
      </c>
      <c r="N1685" s="354">
        <f>IF(ISBLANK(INDEX('Policy Characteristics'!H:H,MATCH($C1685,'Policy Characteristics'!$C:$C,0))),"",INDEX('Policy Characteristics'!H:H,MATCH($C1685,'Policy Characteristics'!$C:$C,0)))</f>
        <v>1</v>
      </c>
      <c r="O1685" s="354" t="str">
        <f>IF(ISBLANK(INDEX('Policy Characteristics'!I:I,MATCH($C1685,'Policy Characteristics'!$C:$C,0))),"",INDEX('Policy Characteristics'!I:I,MATCH($C1685,'Policy Characteristics'!$C:$C,0)))</f>
        <v>on/off</v>
      </c>
      <c r="P1685" s="354"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4" t="str">
        <f>IF(ISBLANK(INDEX('Policy Characteristics'!K:K,MATCH($C1685,'Policy Characteristics'!$C:$C,0))),"",INDEX('Policy Characteristics'!K:K,MATCH($C1685,'Policy Characteristics'!$C:$C,0)))</f>
        <v>fuels.html#carbon-tax</v>
      </c>
      <c r="R1685" s="354" t="str">
        <f>IF(ISBLANK(INDEX('Policy Characteristics'!L:L,MATCH($C1685,'Policy Characteristics'!$C:$C,0))),"",INDEX('Policy Characteristics'!L:L,MATCH($C1685,'Policy Characteristics'!$C:$C,0)))</f>
        <v>carbon-tax.html</v>
      </c>
    </row>
    <row r="1686" spans="1:18" ht="20" customHeight="1">
      <c r="A1686" s="354" t="str">
        <f>IF(ISBLANK(INDEX('Policy Characteristics'!A:A,MATCH($C1686,'Policy Characteristics'!$C:$C,0))),"",INDEX('Policy Characteristics'!A:A,MATCH($C1686,'Policy Characteristics'!$C:$C,0)))</f>
        <v>Cross-Sector</v>
      </c>
      <c r="B1686" s="366" t="str">
        <f>IF(ISBLANK(INDEX('Policy Characteristics'!B:B,MATCH($C1686,'Policy Characteristics'!$C:$C,0))),"",INDEX('Policy Characteristics'!B:B,MATCH($C1686,'Policy Characteristics'!$C:$C,0)))</f>
        <v>Exempt Process Emissions from C Tax</v>
      </c>
      <c r="C1686" s="354" t="str">
        <f t="shared" si="65"/>
        <v>BEPEfCT Boolean Exempt Process Emissions from Carbon Tax</v>
      </c>
      <c r="D1686" s="253" t="s">
        <v>814</v>
      </c>
      <c r="E1686" s="253"/>
      <c r="F1686" t="s">
        <v>815</v>
      </c>
      <c r="G1686" s="253"/>
      <c r="H1686" s="18">
        <v>1643</v>
      </c>
      <c r="I1686" s="367" t="s">
        <v>680</v>
      </c>
      <c r="J1686" s="368" t="str">
        <f>IF(ISBLANK(INDEX('Policy Characteristics'!D:D,MATCH($C1686,'Policy Characteristics'!$C:$C,0))),"",INDEX('Policy Characteristics'!D:D,MATCH($C1686,'Policy Characteristics'!$C:$C,0)))</f>
        <v/>
      </c>
      <c r="K1686" s="354" t="str">
        <f>IF(ISBLANK(INDEX('Policy Characteristics'!E:E,MATCH($C1686,'Policy Characteristics'!$C:$C,0))),"",INDEX('Policy Characteristics'!E:E,MATCH($C1686,'Policy Characteristics'!$C:$C,0)))</f>
        <v>cross toggle whether carbon tax affects process emissions</v>
      </c>
      <c r="L1686" s="354">
        <f>IF(ISBLANK(INDEX('Policy Characteristics'!F:F,MATCH($C1686,'Policy Characteristics'!$C:$C,0))),"",INDEX('Policy Characteristics'!F:F,MATCH($C1686,'Policy Characteristics'!$C:$C,0)))</f>
        <v>0</v>
      </c>
      <c r="M1686" s="354">
        <f>IF(ISBLANK(INDEX('Policy Characteristics'!G:G,MATCH($C1686,'Policy Characteristics'!$C:$C,0))),"",INDEX('Policy Characteristics'!G:G,MATCH($C1686,'Policy Characteristics'!$C:$C,0)))</f>
        <v>1</v>
      </c>
      <c r="N1686" s="354">
        <f>IF(ISBLANK(INDEX('Policy Characteristics'!H:H,MATCH($C1686,'Policy Characteristics'!$C:$C,0))),"",INDEX('Policy Characteristics'!H:H,MATCH($C1686,'Policy Characteristics'!$C:$C,0)))</f>
        <v>1</v>
      </c>
      <c r="O1686" s="354" t="str">
        <f>IF(ISBLANK(INDEX('Policy Characteristics'!I:I,MATCH($C1686,'Policy Characteristics'!$C:$C,0))),"",INDEX('Policy Characteristics'!I:I,MATCH($C1686,'Policy Characteristics'!$C:$C,0)))</f>
        <v>on/off</v>
      </c>
      <c r="P1686" s="354"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4" t="str">
        <f>IF(ISBLANK(INDEX('Policy Characteristics'!K:K,MATCH($C1686,'Policy Characteristics'!$C:$C,0))),"",INDEX('Policy Characteristics'!K:K,MATCH($C1686,'Policy Characteristics'!$C:$C,0)))</f>
        <v>fuels.html#carbon-tax</v>
      </c>
      <c r="R1686" s="354" t="str">
        <f>IF(ISBLANK(INDEX('Policy Characteristics'!L:L,MATCH($C1686,'Policy Characteristics'!$C:$C,0))),"",INDEX('Policy Characteristics'!L:L,MATCH($C1686,'Policy Characteristics'!$C:$C,0)))</f>
        <v>carbon-tax.html</v>
      </c>
    </row>
    <row r="1687" spans="1:18" ht="20" customHeight="1">
      <c r="A1687" s="354" t="str">
        <f>IF(ISBLANK(INDEX('Policy Characteristics'!A:A,MATCH($C1687,'Policy Characteristics'!$C:$C,0))),"",INDEX('Policy Characteristics'!A:A,MATCH($C1687,'Policy Characteristics'!$C:$C,0)))</f>
        <v>Cross-Sector</v>
      </c>
      <c r="B1687" s="366" t="str">
        <f>IF(ISBLANK(INDEX('Policy Characteristics'!B:B,MATCH($C1687,'Policy Characteristics'!$C:$C,0))),"",INDEX('Policy Characteristics'!B:B,MATCH($C1687,'Policy Characteristics'!$C:$C,0)))</f>
        <v>Exempt Process Emissions from C Tax</v>
      </c>
      <c r="C1687" s="354" t="str">
        <f t="shared" si="65"/>
        <v>BEPEfCT Boolean Exempt Process Emissions from Carbon Tax</v>
      </c>
      <c r="D1687" s="253" t="s">
        <v>816</v>
      </c>
      <c r="E1687" s="253"/>
      <c r="F1687" t="s">
        <v>817</v>
      </c>
      <c r="G1687" s="253"/>
      <c r="H1687" s="18">
        <v>1644</v>
      </c>
      <c r="I1687" s="367" t="s">
        <v>680</v>
      </c>
      <c r="J1687" s="368" t="str">
        <f>IF(ISBLANK(INDEX('Policy Characteristics'!D:D,MATCH($C1687,'Policy Characteristics'!$C:$C,0))),"",INDEX('Policy Characteristics'!D:D,MATCH($C1687,'Policy Characteristics'!$C:$C,0)))</f>
        <v/>
      </c>
      <c r="K1687" s="354" t="str">
        <f>IF(ISBLANK(INDEX('Policy Characteristics'!E:E,MATCH($C1687,'Policy Characteristics'!$C:$C,0))),"",INDEX('Policy Characteristics'!E:E,MATCH($C1687,'Policy Characteristics'!$C:$C,0)))</f>
        <v>cross toggle whether carbon tax affects process emissions</v>
      </c>
      <c r="L1687" s="354">
        <f>IF(ISBLANK(INDEX('Policy Characteristics'!F:F,MATCH($C1687,'Policy Characteristics'!$C:$C,0))),"",INDEX('Policy Characteristics'!F:F,MATCH($C1687,'Policy Characteristics'!$C:$C,0)))</f>
        <v>0</v>
      </c>
      <c r="M1687" s="354">
        <f>IF(ISBLANK(INDEX('Policy Characteristics'!G:G,MATCH($C1687,'Policy Characteristics'!$C:$C,0))),"",INDEX('Policy Characteristics'!G:G,MATCH($C1687,'Policy Characteristics'!$C:$C,0)))</f>
        <v>1</v>
      </c>
      <c r="N1687" s="354">
        <f>IF(ISBLANK(INDEX('Policy Characteristics'!H:H,MATCH($C1687,'Policy Characteristics'!$C:$C,0))),"",INDEX('Policy Characteristics'!H:H,MATCH($C1687,'Policy Characteristics'!$C:$C,0)))</f>
        <v>1</v>
      </c>
      <c r="O1687" s="354" t="str">
        <f>IF(ISBLANK(INDEX('Policy Characteristics'!I:I,MATCH($C1687,'Policy Characteristics'!$C:$C,0))),"",INDEX('Policy Characteristics'!I:I,MATCH($C1687,'Policy Characteristics'!$C:$C,0)))</f>
        <v>on/off</v>
      </c>
      <c r="P1687" s="354"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4" t="str">
        <f>IF(ISBLANK(INDEX('Policy Characteristics'!K:K,MATCH($C1687,'Policy Characteristics'!$C:$C,0))),"",INDEX('Policy Characteristics'!K:K,MATCH($C1687,'Policy Characteristics'!$C:$C,0)))</f>
        <v>fuels.html#carbon-tax</v>
      </c>
      <c r="R1687" s="354" t="str">
        <f>IF(ISBLANK(INDEX('Policy Characteristics'!L:L,MATCH($C1687,'Policy Characteristics'!$C:$C,0))),"",INDEX('Policy Characteristics'!L:L,MATCH($C1687,'Policy Characteristics'!$C:$C,0)))</f>
        <v>carbon-tax.html</v>
      </c>
    </row>
    <row r="1688" spans="1:18" ht="20" customHeight="1">
      <c r="A1688" s="354" t="str">
        <f>IF(ISBLANK(INDEX('Policy Characteristics'!A:A,MATCH($C1688,'Policy Characteristics'!$C:$C,0))),"",INDEX('Policy Characteristics'!A:A,MATCH($C1688,'Policy Characteristics'!$C:$C,0)))</f>
        <v>Cross-Sector</v>
      </c>
      <c r="B1688" s="366" t="str">
        <f>IF(ISBLANK(INDEX('Policy Characteristics'!B:B,MATCH($C1688,'Policy Characteristics'!$C:$C,0))),"",INDEX('Policy Characteristics'!B:B,MATCH($C1688,'Policy Characteristics'!$C:$C,0)))</f>
        <v>Exempt Process Emissions from C Tax</v>
      </c>
      <c r="C1688" s="354" t="str">
        <f t="shared" si="65"/>
        <v>BEPEfCT Boolean Exempt Process Emissions from Carbon Tax</v>
      </c>
      <c r="D1688" s="253" t="s">
        <v>818</v>
      </c>
      <c r="E1688" s="253"/>
      <c r="F1688" t="s">
        <v>819</v>
      </c>
      <c r="G1688" s="253"/>
      <c r="H1688" s="18">
        <v>1645</v>
      </c>
      <c r="I1688" s="367" t="s">
        <v>680</v>
      </c>
      <c r="J1688" s="368" t="str">
        <f>IF(ISBLANK(INDEX('Policy Characteristics'!D:D,MATCH($C1688,'Policy Characteristics'!$C:$C,0))),"",INDEX('Policy Characteristics'!D:D,MATCH($C1688,'Policy Characteristics'!$C:$C,0)))</f>
        <v/>
      </c>
      <c r="K1688" s="354" t="str">
        <f>IF(ISBLANK(INDEX('Policy Characteristics'!E:E,MATCH($C1688,'Policy Characteristics'!$C:$C,0))),"",INDEX('Policy Characteristics'!E:E,MATCH($C1688,'Policy Characteristics'!$C:$C,0)))</f>
        <v>cross toggle whether carbon tax affects process emissions</v>
      </c>
      <c r="L1688" s="354">
        <f>IF(ISBLANK(INDEX('Policy Characteristics'!F:F,MATCH($C1688,'Policy Characteristics'!$C:$C,0))),"",INDEX('Policy Characteristics'!F:F,MATCH($C1688,'Policy Characteristics'!$C:$C,0)))</f>
        <v>0</v>
      </c>
      <c r="M1688" s="354">
        <f>IF(ISBLANK(INDEX('Policy Characteristics'!G:G,MATCH($C1688,'Policy Characteristics'!$C:$C,0))),"",INDEX('Policy Characteristics'!G:G,MATCH($C1688,'Policy Characteristics'!$C:$C,0)))</f>
        <v>1</v>
      </c>
      <c r="N1688" s="354">
        <f>IF(ISBLANK(INDEX('Policy Characteristics'!H:H,MATCH($C1688,'Policy Characteristics'!$C:$C,0))),"",INDEX('Policy Characteristics'!H:H,MATCH($C1688,'Policy Characteristics'!$C:$C,0)))</f>
        <v>1</v>
      </c>
      <c r="O1688" s="354" t="str">
        <f>IF(ISBLANK(INDEX('Policy Characteristics'!I:I,MATCH($C1688,'Policy Characteristics'!$C:$C,0))),"",INDEX('Policy Characteristics'!I:I,MATCH($C1688,'Policy Characteristics'!$C:$C,0)))</f>
        <v>on/off</v>
      </c>
      <c r="P1688" s="354"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4" t="str">
        <f>IF(ISBLANK(INDEX('Policy Characteristics'!K:K,MATCH($C1688,'Policy Characteristics'!$C:$C,0))),"",INDEX('Policy Characteristics'!K:K,MATCH($C1688,'Policy Characteristics'!$C:$C,0)))</f>
        <v>fuels.html#carbon-tax</v>
      </c>
      <c r="R1688" s="354" t="str">
        <f>IF(ISBLANK(INDEX('Policy Characteristics'!L:L,MATCH($C1688,'Policy Characteristics'!$C:$C,0))),"",INDEX('Policy Characteristics'!L:L,MATCH($C1688,'Policy Characteristics'!$C:$C,0)))</f>
        <v>carbon-tax.html</v>
      </c>
    </row>
    <row r="1689" spans="1:18" ht="20" customHeight="1">
      <c r="A1689" s="354" t="str">
        <f>IF(ISBLANK(INDEX('Policy Characteristics'!A:A,MATCH($C1689,'Policy Characteristics'!$C:$C,0))),"",INDEX('Policy Characteristics'!A:A,MATCH($C1689,'Policy Characteristics'!$C:$C,0)))</f>
        <v>Cross-Sector</v>
      </c>
      <c r="B1689" s="366" t="str">
        <f>IF(ISBLANK(INDEX('Policy Characteristics'!B:B,MATCH($C1689,'Policy Characteristics'!$C:$C,0))),"",INDEX('Policy Characteristics'!B:B,MATCH($C1689,'Policy Characteristics'!$C:$C,0)))</f>
        <v>Exempt Process Emissions from C Tax</v>
      </c>
      <c r="C1689" s="354" t="str">
        <f t="shared" si="65"/>
        <v>BEPEfCT Boolean Exempt Process Emissions from Carbon Tax</v>
      </c>
      <c r="D1689" s="253" t="s">
        <v>820</v>
      </c>
      <c r="E1689" s="253"/>
      <c r="F1689" t="s">
        <v>821</v>
      </c>
      <c r="G1689" s="253"/>
      <c r="H1689" s="18">
        <v>1646</v>
      </c>
      <c r="I1689" s="367" t="s">
        <v>680</v>
      </c>
      <c r="J1689" s="368" t="str">
        <f>IF(ISBLANK(INDEX('Policy Characteristics'!D:D,MATCH($C1689,'Policy Characteristics'!$C:$C,0))),"",INDEX('Policy Characteristics'!D:D,MATCH($C1689,'Policy Characteristics'!$C:$C,0)))</f>
        <v/>
      </c>
      <c r="K1689" s="354" t="str">
        <f>IF(ISBLANK(INDEX('Policy Characteristics'!E:E,MATCH($C1689,'Policy Characteristics'!$C:$C,0))),"",INDEX('Policy Characteristics'!E:E,MATCH($C1689,'Policy Characteristics'!$C:$C,0)))</f>
        <v>cross toggle whether carbon tax affects process emissions</v>
      </c>
      <c r="L1689" s="354">
        <f>IF(ISBLANK(INDEX('Policy Characteristics'!F:F,MATCH($C1689,'Policy Characteristics'!$C:$C,0))),"",INDEX('Policy Characteristics'!F:F,MATCH($C1689,'Policy Characteristics'!$C:$C,0)))</f>
        <v>0</v>
      </c>
      <c r="M1689" s="354">
        <f>IF(ISBLANK(INDEX('Policy Characteristics'!G:G,MATCH($C1689,'Policy Characteristics'!$C:$C,0))),"",INDEX('Policy Characteristics'!G:G,MATCH($C1689,'Policy Characteristics'!$C:$C,0)))</f>
        <v>1</v>
      </c>
      <c r="N1689" s="354">
        <f>IF(ISBLANK(INDEX('Policy Characteristics'!H:H,MATCH($C1689,'Policy Characteristics'!$C:$C,0))),"",INDEX('Policy Characteristics'!H:H,MATCH($C1689,'Policy Characteristics'!$C:$C,0)))</f>
        <v>1</v>
      </c>
      <c r="O1689" s="354" t="str">
        <f>IF(ISBLANK(INDEX('Policy Characteristics'!I:I,MATCH($C1689,'Policy Characteristics'!$C:$C,0))),"",INDEX('Policy Characteristics'!I:I,MATCH($C1689,'Policy Characteristics'!$C:$C,0)))</f>
        <v>on/off</v>
      </c>
      <c r="P1689" s="354"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4" t="str">
        <f>IF(ISBLANK(INDEX('Policy Characteristics'!K:K,MATCH($C1689,'Policy Characteristics'!$C:$C,0))),"",INDEX('Policy Characteristics'!K:K,MATCH($C1689,'Policy Characteristics'!$C:$C,0)))</f>
        <v>fuels.html#carbon-tax</v>
      </c>
      <c r="R1689" s="354" t="str">
        <f>IF(ISBLANK(INDEX('Policy Characteristics'!L:L,MATCH($C1689,'Policy Characteristics'!$C:$C,0))),"",INDEX('Policy Characteristics'!L:L,MATCH($C1689,'Policy Characteristics'!$C:$C,0)))</f>
        <v>carbon-tax.html</v>
      </c>
    </row>
    <row r="1690" spans="1:18" ht="20" customHeight="1">
      <c r="A1690" s="354" t="str">
        <f>IF(ISBLANK(INDEX('Policy Characteristics'!A:A,MATCH($C1690,'Policy Characteristics'!$C:$C,0))),"",INDEX('Policy Characteristics'!A:A,MATCH($C1690,'Policy Characteristics'!$C:$C,0)))</f>
        <v>Cross-Sector</v>
      </c>
      <c r="B1690" s="366" t="str">
        <f>IF(ISBLANK(INDEX('Policy Characteristics'!B:B,MATCH($C1690,'Policy Characteristics'!$C:$C,0))),"",INDEX('Policy Characteristics'!B:B,MATCH($C1690,'Policy Characteristics'!$C:$C,0)))</f>
        <v>Exempt Process Emissions from C Tax</v>
      </c>
      <c r="C1690" s="354" t="str">
        <f t="shared" si="65"/>
        <v>BEPEfCT Boolean Exempt Process Emissions from Carbon Tax</v>
      </c>
      <c r="D1690" s="253" t="s">
        <v>822</v>
      </c>
      <c r="E1690" s="253"/>
      <c r="F1690" t="s">
        <v>823</v>
      </c>
      <c r="G1690" s="253"/>
      <c r="H1690" s="18">
        <v>1647</v>
      </c>
      <c r="I1690" s="367" t="s">
        <v>680</v>
      </c>
      <c r="J1690" s="368" t="str">
        <f>IF(ISBLANK(INDEX('Policy Characteristics'!D:D,MATCH($C1690,'Policy Characteristics'!$C:$C,0))),"",INDEX('Policy Characteristics'!D:D,MATCH($C1690,'Policy Characteristics'!$C:$C,0)))</f>
        <v/>
      </c>
      <c r="K1690" s="354" t="str">
        <f>IF(ISBLANK(INDEX('Policy Characteristics'!E:E,MATCH($C1690,'Policy Characteristics'!$C:$C,0))),"",INDEX('Policy Characteristics'!E:E,MATCH($C1690,'Policy Characteristics'!$C:$C,0)))</f>
        <v>cross toggle whether carbon tax affects process emissions</v>
      </c>
      <c r="L1690" s="354">
        <f>IF(ISBLANK(INDEX('Policy Characteristics'!F:F,MATCH($C1690,'Policy Characteristics'!$C:$C,0))),"",INDEX('Policy Characteristics'!F:F,MATCH($C1690,'Policy Characteristics'!$C:$C,0)))</f>
        <v>0</v>
      </c>
      <c r="M1690" s="354">
        <f>IF(ISBLANK(INDEX('Policy Characteristics'!G:G,MATCH($C1690,'Policy Characteristics'!$C:$C,0))),"",INDEX('Policy Characteristics'!G:G,MATCH($C1690,'Policy Characteristics'!$C:$C,0)))</f>
        <v>1</v>
      </c>
      <c r="N1690" s="354">
        <f>IF(ISBLANK(INDEX('Policy Characteristics'!H:H,MATCH($C1690,'Policy Characteristics'!$C:$C,0))),"",INDEX('Policy Characteristics'!H:H,MATCH($C1690,'Policy Characteristics'!$C:$C,0)))</f>
        <v>1</v>
      </c>
      <c r="O1690" s="354" t="str">
        <f>IF(ISBLANK(INDEX('Policy Characteristics'!I:I,MATCH($C1690,'Policy Characteristics'!$C:$C,0))),"",INDEX('Policy Characteristics'!I:I,MATCH($C1690,'Policy Characteristics'!$C:$C,0)))</f>
        <v>on/off</v>
      </c>
      <c r="P1690" s="354"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4" t="str">
        <f>IF(ISBLANK(INDEX('Policy Characteristics'!K:K,MATCH($C1690,'Policy Characteristics'!$C:$C,0))),"",INDEX('Policy Characteristics'!K:K,MATCH($C1690,'Policy Characteristics'!$C:$C,0)))</f>
        <v>fuels.html#carbon-tax</v>
      </c>
      <c r="R1690" s="354" t="str">
        <f>IF(ISBLANK(INDEX('Policy Characteristics'!L:L,MATCH($C1690,'Policy Characteristics'!$C:$C,0))),"",INDEX('Policy Characteristics'!L:L,MATCH($C1690,'Policy Characteristics'!$C:$C,0)))</f>
        <v>carbon-tax.html</v>
      </c>
    </row>
    <row r="1691" spans="1:18" ht="20" customHeight="1">
      <c r="A1691" s="354" t="str">
        <f>IF(ISBLANK(INDEX('Policy Characteristics'!A:A,MATCH($C1691,'Policy Characteristics'!$C:$C,0))),"",INDEX('Policy Characteristics'!A:A,MATCH($C1691,'Policy Characteristics'!$C:$C,0)))</f>
        <v>Cross-Sector</v>
      </c>
      <c r="B1691" s="366" t="str">
        <f>IF(ISBLANK(INDEX('Policy Characteristics'!B:B,MATCH($C1691,'Policy Characteristics'!$C:$C,0))),"",INDEX('Policy Characteristics'!B:B,MATCH($C1691,'Policy Characteristics'!$C:$C,0)))</f>
        <v>Exempt Process Emissions from C Tax</v>
      </c>
      <c r="C1691" s="354" t="str">
        <f t="shared" si="65"/>
        <v>BEPEfCT Boolean Exempt Process Emissions from Carbon Tax</v>
      </c>
      <c r="D1691" s="253" t="s">
        <v>824</v>
      </c>
      <c r="E1691" s="253"/>
      <c r="F1691" t="s">
        <v>825</v>
      </c>
      <c r="G1691" s="253"/>
      <c r="H1691" s="18">
        <v>1648</v>
      </c>
      <c r="I1691" s="367" t="s">
        <v>680</v>
      </c>
      <c r="J1691" s="368" t="str">
        <f>IF(ISBLANK(INDEX('Policy Characteristics'!D:D,MATCH($C1691,'Policy Characteristics'!$C:$C,0))),"",INDEX('Policy Characteristics'!D:D,MATCH($C1691,'Policy Characteristics'!$C:$C,0)))</f>
        <v/>
      </c>
      <c r="K1691" s="354" t="str">
        <f>IF(ISBLANK(INDEX('Policy Characteristics'!E:E,MATCH($C1691,'Policy Characteristics'!$C:$C,0))),"",INDEX('Policy Characteristics'!E:E,MATCH($C1691,'Policy Characteristics'!$C:$C,0)))</f>
        <v>cross toggle whether carbon tax affects process emissions</v>
      </c>
      <c r="L1691" s="354">
        <f>IF(ISBLANK(INDEX('Policy Characteristics'!F:F,MATCH($C1691,'Policy Characteristics'!$C:$C,0))),"",INDEX('Policy Characteristics'!F:F,MATCH($C1691,'Policy Characteristics'!$C:$C,0)))</f>
        <v>0</v>
      </c>
      <c r="M1691" s="354">
        <f>IF(ISBLANK(INDEX('Policy Characteristics'!G:G,MATCH($C1691,'Policy Characteristics'!$C:$C,0))),"",INDEX('Policy Characteristics'!G:G,MATCH($C1691,'Policy Characteristics'!$C:$C,0)))</f>
        <v>1</v>
      </c>
      <c r="N1691" s="354">
        <f>IF(ISBLANK(INDEX('Policy Characteristics'!H:H,MATCH($C1691,'Policy Characteristics'!$C:$C,0))),"",INDEX('Policy Characteristics'!H:H,MATCH($C1691,'Policy Characteristics'!$C:$C,0)))</f>
        <v>1</v>
      </c>
      <c r="O1691" s="354" t="str">
        <f>IF(ISBLANK(INDEX('Policy Characteristics'!I:I,MATCH($C1691,'Policy Characteristics'!$C:$C,0))),"",INDEX('Policy Characteristics'!I:I,MATCH($C1691,'Policy Characteristics'!$C:$C,0)))</f>
        <v>on/off</v>
      </c>
      <c r="P1691" s="354"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4" t="str">
        <f>IF(ISBLANK(INDEX('Policy Characteristics'!K:K,MATCH($C1691,'Policy Characteristics'!$C:$C,0))),"",INDEX('Policy Characteristics'!K:K,MATCH($C1691,'Policy Characteristics'!$C:$C,0)))</f>
        <v>fuels.html#carbon-tax</v>
      </c>
      <c r="R1691" s="354" t="str">
        <f>IF(ISBLANK(INDEX('Policy Characteristics'!L:L,MATCH($C1691,'Policy Characteristics'!$C:$C,0))),"",INDEX('Policy Characteristics'!L:L,MATCH($C1691,'Policy Characteristics'!$C:$C,0)))</f>
        <v>carbon-tax.html</v>
      </c>
    </row>
    <row r="1692" spans="1:18" ht="20" customHeight="1">
      <c r="A1692" s="354" t="str">
        <f>IF(ISBLANK(INDEX('Policy Characteristics'!A:A,MATCH($C1692,'Policy Characteristics'!$C:$C,0))),"",INDEX('Policy Characteristics'!A:A,MATCH($C1692,'Policy Characteristics'!$C:$C,0)))</f>
        <v>Cross-Sector</v>
      </c>
      <c r="B1692" s="366" t="str">
        <f>IF(ISBLANK(INDEX('Policy Characteristics'!B:B,MATCH($C1692,'Policy Characteristics'!$C:$C,0))),"",INDEX('Policy Characteristics'!B:B,MATCH($C1692,'Policy Characteristics'!$C:$C,0)))</f>
        <v>Exempt Process Emissions from C Tax</v>
      </c>
      <c r="C1692" s="354" t="str">
        <f t="shared" si="65"/>
        <v>BEPEfCT Boolean Exempt Process Emissions from Carbon Tax</v>
      </c>
      <c r="D1692" s="253" t="s">
        <v>826</v>
      </c>
      <c r="E1692" s="253"/>
      <c r="F1692" t="s">
        <v>827</v>
      </c>
      <c r="G1692" s="253"/>
      <c r="H1692" s="18">
        <v>1649</v>
      </c>
      <c r="I1692" s="367" t="s">
        <v>680</v>
      </c>
      <c r="J1692" s="368" t="str">
        <f>IF(ISBLANK(INDEX('Policy Characteristics'!D:D,MATCH($C1692,'Policy Characteristics'!$C:$C,0))),"",INDEX('Policy Characteristics'!D:D,MATCH($C1692,'Policy Characteristics'!$C:$C,0)))</f>
        <v/>
      </c>
      <c r="K1692" s="354" t="str">
        <f>IF(ISBLANK(INDEX('Policy Characteristics'!E:E,MATCH($C1692,'Policy Characteristics'!$C:$C,0))),"",INDEX('Policy Characteristics'!E:E,MATCH($C1692,'Policy Characteristics'!$C:$C,0)))</f>
        <v>cross toggle whether carbon tax affects process emissions</v>
      </c>
      <c r="L1692" s="354">
        <f>IF(ISBLANK(INDEX('Policy Characteristics'!F:F,MATCH($C1692,'Policy Characteristics'!$C:$C,0))),"",INDEX('Policy Characteristics'!F:F,MATCH($C1692,'Policy Characteristics'!$C:$C,0)))</f>
        <v>0</v>
      </c>
      <c r="M1692" s="354">
        <f>IF(ISBLANK(INDEX('Policy Characteristics'!G:G,MATCH($C1692,'Policy Characteristics'!$C:$C,0))),"",INDEX('Policy Characteristics'!G:G,MATCH($C1692,'Policy Characteristics'!$C:$C,0)))</f>
        <v>1</v>
      </c>
      <c r="N1692" s="354">
        <f>IF(ISBLANK(INDEX('Policy Characteristics'!H:H,MATCH($C1692,'Policy Characteristics'!$C:$C,0))),"",INDEX('Policy Characteristics'!H:H,MATCH($C1692,'Policy Characteristics'!$C:$C,0)))</f>
        <v>1</v>
      </c>
      <c r="O1692" s="354" t="str">
        <f>IF(ISBLANK(INDEX('Policy Characteristics'!I:I,MATCH($C1692,'Policy Characteristics'!$C:$C,0))),"",INDEX('Policy Characteristics'!I:I,MATCH($C1692,'Policy Characteristics'!$C:$C,0)))</f>
        <v>on/off</v>
      </c>
      <c r="P1692" s="354"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4" t="str">
        <f>IF(ISBLANK(INDEX('Policy Characteristics'!K:K,MATCH($C1692,'Policy Characteristics'!$C:$C,0))),"",INDEX('Policy Characteristics'!K:K,MATCH($C1692,'Policy Characteristics'!$C:$C,0)))</f>
        <v>fuels.html#carbon-tax</v>
      </c>
      <c r="R1692" s="354" t="str">
        <f>IF(ISBLANK(INDEX('Policy Characteristics'!L:L,MATCH($C1692,'Policy Characteristics'!$C:$C,0))),"",INDEX('Policy Characteristics'!L:L,MATCH($C1692,'Policy Characteristics'!$C:$C,0)))</f>
        <v>carbon-tax.html</v>
      </c>
    </row>
    <row r="1693" spans="1:18" ht="20" customHeight="1">
      <c r="A1693" s="354" t="str">
        <f>IF(ISBLANK(INDEX('Policy Characteristics'!A:A,MATCH($C1693,'Policy Characteristics'!$C:$C,0))),"",INDEX('Policy Characteristics'!A:A,MATCH($C1693,'Policy Characteristics'!$C:$C,0)))</f>
        <v>Cross-Sector</v>
      </c>
      <c r="B1693" s="366" t="str">
        <f>IF(ISBLANK(INDEX('Policy Characteristics'!B:B,MATCH($C1693,'Policy Characteristics'!$C:$C,0))),"",INDEX('Policy Characteristics'!B:B,MATCH($C1693,'Policy Characteristics'!$C:$C,0)))</f>
        <v>Exempt Process Emissions from C Tax</v>
      </c>
      <c r="C1693" s="354" t="str">
        <f t="shared" si="65"/>
        <v>BEPEfCT Boolean Exempt Process Emissions from Carbon Tax</v>
      </c>
      <c r="D1693" s="253" t="s">
        <v>828</v>
      </c>
      <c r="E1693" s="253"/>
      <c r="F1693" t="s">
        <v>829</v>
      </c>
      <c r="G1693" s="253"/>
      <c r="H1693" s="18">
        <v>1650</v>
      </c>
      <c r="I1693" s="367" t="s">
        <v>670</v>
      </c>
      <c r="J1693" s="368" t="str">
        <f>IF(ISBLANK(INDEX('Policy Characteristics'!D:D,MATCH($C1693,'Policy Characteristics'!$C:$C,0))),"",INDEX('Policy Characteristics'!D:D,MATCH($C1693,'Policy Characteristics'!$C:$C,0)))</f>
        <v/>
      </c>
      <c r="K1693" s="354" t="str">
        <f>IF(ISBLANK(INDEX('Policy Characteristics'!E:E,MATCH($C1693,'Policy Characteristics'!$C:$C,0))),"",INDEX('Policy Characteristics'!E:E,MATCH($C1693,'Policy Characteristics'!$C:$C,0)))</f>
        <v>cross toggle whether carbon tax affects process emissions</v>
      </c>
      <c r="L1693" s="354">
        <f>IF(ISBLANK(INDEX('Policy Characteristics'!F:F,MATCH($C1693,'Policy Characteristics'!$C:$C,0))),"",INDEX('Policy Characteristics'!F:F,MATCH($C1693,'Policy Characteristics'!$C:$C,0)))</f>
        <v>0</v>
      </c>
      <c r="M1693" s="354">
        <f>IF(ISBLANK(INDEX('Policy Characteristics'!G:G,MATCH($C1693,'Policy Characteristics'!$C:$C,0))),"",INDEX('Policy Characteristics'!G:G,MATCH($C1693,'Policy Characteristics'!$C:$C,0)))</f>
        <v>1</v>
      </c>
      <c r="N1693" s="354">
        <f>IF(ISBLANK(INDEX('Policy Characteristics'!H:H,MATCH($C1693,'Policy Characteristics'!$C:$C,0))),"",INDEX('Policy Characteristics'!H:H,MATCH($C1693,'Policy Characteristics'!$C:$C,0)))</f>
        <v>1</v>
      </c>
      <c r="O1693" s="354" t="str">
        <f>IF(ISBLANK(INDEX('Policy Characteristics'!I:I,MATCH($C1693,'Policy Characteristics'!$C:$C,0))),"",INDEX('Policy Characteristics'!I:I,MATCH($C1693,'Policy Characteristics'!$C:$C,0)))</f>
        <v>on/off</v>
      </c>
      <c r="P1693" s="354"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4" t="str">
        <f>IF(ISBLANK(INDEX('Policy Characteristics'!K:K,MATCH($C1693,'Policy Characteristics'!$C:$C,0))),"",INDEX('Policy Characteristics'!K:K,MATCH($C1693,'Policy Characteristics'!$C:$C,0)))</f>
        <v>fuels.html#carbon-tax</v>
      </c>
      <c r="R1693" s="354" t="str">
        <f>IF(ISBLANK(INDEX('Policy Characteristics'!L:L,MATCH($C1693,'Policy Characteristics'!$C:$C,0))),"",INDEX('Policy Characteristics'!L:L,MATCH($C1693,'Policy Characteristics'!$C:$C,0)))</f>
        <v>carbon-tax.html</v>
      </c>
    </row>
    <row r="1694" spans="1:18" ht="20" customHeight="1">
      <c r="A1694" s="354" t="str">
        <f>IF(ISBLANK(INDEX('Policy Characteristics'!A:A,MATCH($C1694,'Policy Characteristics'!$C:$C,0))),"",INDEX('Policy Characteristics'!A:A,MATCH($C1694,'Policy Characteristics'!$C:$C,0)))</f>
        <v>Cross-Sector</v>
      </c>
      <c r="B1694" s="366" t="str">
        <f>IF(ISBLANK(INDEX('Policy Characteristics'!B:B,MATCH($C1694,'Policy Characteristics'!$C:$C,0))),"",INDEX('Policy Characteristics'!B:B,MATCH($C1694,'Policy Characteristics'!$C:$C,0)))</f>
        <v>Exempt Process Emissions from C Tax</v>
      </c>
      <c r="C1694" s="354" t="str">
        <f t="shared" si="65"/>
        <v>BEPEfCT Boolean Exempt Process Emissions from Carbon Tax</v>
      </c>
      <c r="D1694" s="253" t="s">
        <v>830</v>
      </c>
      <c r="E1694" s="253"/>
      <c r="F1694" t="s">
        <v>831</v>
      </c>
      <c r="G1694" s="253"/>
      <c r="H1694" s="18">
        <v>1651</v>
      </c>
      <c r="I1694" s="367" t="s">
        <v>670</v>
      </c>
      <c r="J1694" s="368" t="str">
        <f>IF(ISBLANK(INDEX('Policy Characteristics'!D:D,MATCH($C1694,'Policy Characteristics'!$C:$C,0))),"",INDEX('Policy Characteristics'!D:D,MATCH($C1694,'Policy Characteristics'!$C:$C,0)))</f>
        <v/>
      </c>
      <c r="K1694" s="354" t="str">
        <f>IF(ISBLANK(INDEX('Policy Characteristics'!E:E,MATCH($C1694,'Policy Characteristics'!$C:$C,0))),"",INDEX('Policy Characteristics'!E:E,MATCH($C1694,'Policy Characteristics'!$C:$C,0)))</f>
        <v>cross toggle whether carbon tax affects process emissions</v>
      </c>
      <c r="L1694" s="354">
        <f>IF(ISBLANK(INDEX('Policy Characteristics'!F:F,MATCH($C1694,'Policy Characteristics'!$C:$C,0))),"",INDEX('Policy Characteristics'!F:F,MATCH($C1694,'Policy Characteristics'!$C:$C,0)))</f>
        <v>0</v>
      </c>
      <c r="M1694" s="354">
        <f>IF(ISBLANK(INDEX('Policy Characteristics'!G:G,MATCH($C1694,'Policy Characteristics'!$C:$C,0))),"",INDEX('Policy Characteristics'!G:G,MATCH($C1694,'Policy Characteristics'!$C:$C,0)))</f>
        <v>1</v>
      </c>
      <c r="N1694" s="354">
        <f>IF(ISBLANK(INDEX('Policy Characteristics'!H:H,MATCH($C1694,'Policy Characteristics'!$C:$C,0))),"",INDEX('Policy Characteristics'!H:H,MATCH($C1694,'Policy Characteristics'!$C:$C,0)))</f>
        <v>1</v>
      </c>
      <c r="O1694" s="354" t="str">
        <f>IF(ISBLANK(INDEX('Policy Characteristics'!I:I,MATCH($C1694,'Policy Characteristics'!$C:$C,0))),"",INDEX('Policy Characteristics'!I:I,MATCH($C1694,'Policy Characteristics'!$C:$C,0)))</f>
        <v>on/off</v>
      </c>
      <c r="P1694" s="354"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4" t="str">
        <f>IF(ISBLANK(INDEX('Policy Characteristics'!K:K,MATCH($C1694,'Policy Characteristics'!$C:$C,0))),"",INDEX('Policy Characteristics'!K:K,MATCH($C1694,'Policy Characteristics'!$C:$C,0)))</f>
        <v>fuels.html#carbon-tax</v>
      </c>
      <c r="R1694" s="354" t="str">
        <f>IF(ISBLANK(INDEX('Policy Characteristics'!L:L,MATCH($C1694,'Policy Characteristics'!$C:$C,0))),"",INDEX('Policy Characteristics'!L:L,MATCH($C1694,'Policy Characteristics'!$C:$C,0)))</f>
        <v>carbon-tax.html</v>
      </c>
    </row>
    <row r="1695" spans="1:18" ht="20" customHeight="1">
      <c r="A1695" s="354" t="str">
        <f>IF(ISBLANK(INDEX('Policy Characteristics'!A:A,MATCH($C1695,'Policy Characteristics'!$C:$C,0))),"",INDEX('Policy Characteristics'!A:A,MATCH($C1695,'Policy Characteristics'!$C:$C,0)))</f>
        <v>Cross-Sector</v>
      </c>
      <c r="B1695" s="366" t="str">
        <f>IF(ISBLANK(INDEX('Policy Characteristics'!B:B,MATCH($C1695,'Policy Characteristics'!$C:$C,0))),"",INDEX('Policy Characteristics'!B:B,MATCH($C1695,'Policy Characteristics'!$C:$C,0)))</f>
        <v>Exempt Process Emissions from C Tax</v>
      </c>
      <c r="C1695" s="354" t="str">
        <f t="shared" si="65"/>
        <v>BEPEfCT Boolean Exempt Process Emissions from Carbon Tax</v>
      </c>
      <c r="D1695" s="253" t="s">
        <v>832</v>
      </c>
      <c r="E1695" s="253"/>
      <c r="F1695" t="s">
        <v>833</v>
      </c>
      <c r="G1695" s="253"/>
      <c r="H1695" s="18">
        <v>1652</v>
      </c>
      <c r="I1695" s="367" t="s">
        <v>680</v>
      </c>
      <c r="J1695" s="368" t="str">
        <f>IF(ISBLANK(INDEX('Policy Characteristics'!D:D,MATCH($C1695,'Policy Characteristics'!$C:$C,0))),"",INDEX('Policy Characteristics'!D:D,MATCH($C1695,'Policy Characteristics'!$C:$C,0)))</f>
        <v/>
      </c>
      <c r="K1695" s="354" t="str">
        <f>IF(ISBLANK(INDEX('Policy Characteristics'!E:E,MATCH($C1695,'Policy Characteristics'!$C:$C,0))),"",INDEX('Policy Characteristics'!E:E,MATCH($C1695,'Policy Characteristics'!$C:$C,0)))</f>
        <v>cross toggle whether carbon tax affects process emissions</v>
      </c>
      <c r="L1695" s="354">
        <f>IF(ISBLANK(INDEX('Policy Characteristics'!F:F,MATCH($C1695,'Policy Characteristics'!$C:$C,0))),"",INDEX('Policy Characteristics'!F:F,MATCH($C1695,'Policy Characteristics'!$C:$C,0)))</f>
        <v>0</v>
      </c>
      <c r="M1695" s="354">
        <f>IF(ISBLANK(INDEX('Policy Characteristics'!G:G,MATCH($C1695,'Policy Characteristics'!$C:$C,0))),"",INDEX('Policy Characteristics'!G:G,MATCH($C1695,'Policy Characteristics'!$C:$C,0)))</f>
        <v>1</v>
      </c>
      <c r="N1695" s="354">
        <f>IF(ISBLANK(INDEX('Policy Characteristics'!H:H,MATCH($C1695,'Policy Characteristics'!$C:$C,0))),"",INDEX('Policy Characteristics'!H:H,MATCH($C1695,'Policy Characteristics'!$C:$C,0)))</f>
        <v>1</v>
      </c>
      <c r="O1695" s="354" t="str">
        <f>IF(ISBLANK(INDEX('Policy Characteristics'!I:I,MATCH($C1695,'Policy Characteristics'!$C:$C,0))),"",INDEX('Policy Characteristics'!I:I,MATCH($C1695,'Policy Characteristics'!$C:$C,0)))</f>
        <v>on/off</v>
      </c>
      <c r="P1695" s="354"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354" t="str">
        <f>IF(ISBLANK(INDEX('Policy Characteristics'!K:K,MATCH($C1695,'Policy Characteristics'!$C:$C,0))),"",INDEX('Policy Characteristics'!K:K,MATCH($C1695,'Policy Characteristics'!$C:$C,0)))</f>
        <v>fuels.html#carbon-tax</v>
      </c>
      <c r="R1695" s="354" t="str">
        <f>IF(ISBLANK(INDEX('Policy Characteristics'!L:L,MATCH($C1695,'Policy Characteristics'!$C:$C,0))),"",INDEX('Policy Characteristics'!L:L,MATCH($C1695,'Policy Characteristics'!$C:$C,0)))</f>
        <v>carbon-tax.html</v>
      </c>
    </row>
    <row r="1696" spans="1:18" ht="20" customHeight="1">
      <c r="A1696" s="354" t="str">
        <f>IF(ISBLANK(INDEX('Policy Characteristics'!A:A,MATCH($C1696,'Policy Characteristics'!$C:$C,0))),"",INDEX('Policy Characteristics'!A:A,MATCH($C1696,'Policy Characteristics'!$C:$C,0)))</f>
        <v>Cross-Sector</v>
      </c>
      <c r="B1696" s="366" t="str">
        <f>IF(ISBLANK(INDEX('Policy Characteristics'!B:B,MATCH($C1696,'Policy Characteristics'!$C:$C,0))),"",INDEX('Policy Characteristics'!B:B,MATCH($C1696,'Policy Characteristics'!$C:$C,0)))</f>
        <v>Toggle Carbon Tax Border Adjustment</v>
      </c>
      <c r="C1696" t="s">
        <v>548</v>
      </c>
      <c r="D1696" s="253"/>
      <c r="E1696" s="253"/>
      <c r="F1696" s="253"/>
      <c r="G1696" s="253"/>
      <c r="H1696" s="18">
        <v>1627</v>
      </c>
      <c r="I1696" s="367" t="s">
        <v>670</v>
      </c>
      <c r="J1696" s="368" t="str">
        <f>IF(ISBLANK(INDEX('Policy Characteristics'!D:D,MATCH($C1696,'Policy Characteristics'!$C:$C,0))),"",INDEX('Policy Characteristics'!D:D,MATCH($C1696,'Policy Characteristics'!$C:$C,0)))</f>
        <v/>
      </c>
      <c r="K1696" s="354" t="str">
        <f>IF(ISBLANK(INDEX('Policy Characteristics'!E:E,MATCH($C1696,'Policy Characteristics'!$C:$C,0))),"",INDEX('Policy Characteristics'!E:E,MATCH($C1696,'Policy Characteristics'!$C:$C,0)))</f>
        <v/>
      </c>
      <c r="L1696" s="354">
        <f>IF(ISBLANK(INDEX('Policy Characteristics'!F:F,MATCH($C1696,'Policy Characteristics'!$C:$C,0))),"",INDEX('Policy Characteristics'!F:F,MATCH($C1696,'Policy Characteristics'!$C:$C,0)))</f>
        <v>0</v>
      </c>
      <c r="M1696" s="354">
        <f>IF(ISBLANK(INDEX('Policy Characteristics'!G:G,MATCH($C1696,'Policy Characteristics'!$C:$C,0))),"",INDEX('Policy Characteristics'!G:G,MATCH($C1696,'Policy Characteristics'!$C:$C,0)))</f>
        <v>1</v>
      </c>
      <c r="N1696" s="354">
        <f>IF(ISBLANK(INDEX('Policy Characteristics'!H:H,MATCH($C1696,'Policy Characteristics'!$C:$C,0))),"",INDEX('Policy Characteristics'!H:H,MATCH($C1696,'Policy Characteristics'!$C:$C,0)))</f>
        <v>1</v>
      </c>
      <c r="O1696" s="354" t="str">
        <f>IF(ISBLANK(INDEX('Policy Characteristics'!I:I,MATCH($C1696,'Policy Characteristics'!$C:$C,0))),"",INDEX('Policy Characteristics'!I:I,MATCH($C1696,'Policy Characteristics'!$C:$C,0)))</f>
        <v>on/off</v>
      </c>
      <c r="P1696" s="354"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354" t="str">
        <f>IF(ISBLANK(INDEX('Policy Characteristics'!K:K,MATCH($C1696,'Policy Characteristics'!$C:$C,0))),"",INDEX('Policy Characteristics'!K:K,MATCH($C1696,'Policy Characteristics'!$C:$C,0)))</f>
        <v>fuels.html#carbon-tax</v>
      </c>
      <c r="R1696" s="354" t="str">
        <f>IF(ISBLANK(INDEX('Policy Characteristics'!L:L,MATCH($C1696,'Policy Characteristics'!$C:$C,0))),"",INDEX('Policy Characteristics'!L:L,MATCH($C1696,'Policy Characteristics'!$C:$C,0)))</f>
        <v>carbon-tax.html</v>
      </c>
    </row>
    <row r="1697" spans="1:18" ht="20" customHeight="1">
      <c r="A1697" s="354" t="str">
        <f>IF(ISBLANK(INDEX('Policy Characteristics'!A:A,MATCH($C1697,'Policy Characteristics'!$C:$C,0))),"",INDEX('Policy Characteristics'!A:A,MATCH($C1697,'Policy Characteristics'!$C:$C,0)))</f>
        <v>Cross-Sector</v>
      </c>
      <c r="B1697" s="366" t="str">
        <f>IF(ISBLANK(INDEX('Policy Characteristics'!B:B,MATCH($C1697,'Policy Characteristics'!$C:$C,0))),"",INDEX('Policy Characteristics'!B:B,MATCH($C1697,'Policy Characteristics'!$C:$C,0)))</f>
        <v>Fixed Energy Prices</v>
      </c>
      <c r="C1697" t="s">
        <v>551</v>
      </c>
      <c r="D1697" s="253" t="s">
        <v>934</v>
      </c>
      <c r="E1697" s="253"/>
      <c r="F1697" s="253" t="s">
        <v>935</v>
      </c>
      <c r="G1697" s="253"/>
      <c r="H1697" s="18">
        <v>720</v>
      </c>
      <c r="I1697" s="367" t="s">
        <v>680</v>
      </c>
      <c r="J1697" s="368" t="str">
        <f>IF(ISBLANK(INDEX('Policy Characteristics'!D:D,MATCH($C1697,'Policy Characteristics'!$C:$C,0))),"",INDEX('Policy Characteristics'!D:D,MATCH($C1697,'Policy Characteristics'!$C:$C,0)))</f>
        <v>Fixed Energy Prices</v>
      </c>
      <c r="K1697" s="354" t="str">
        <f>IF(ISBLANK(INDEX('Policy Characteristics'!E:E,MATCH($C1697,'Policy Characteristics'!$C:$C,0))),"",INDEX('Policy Characteristics'!E:E,MATCH($C1697,'Policy Characteristics'!$C:$C,0)))</f>
        <v>cross toggle whether policies affect energy prices</v>
      </c>
      <c r="L1697" s="354">
        <f>IF(ISBLANK(INDEX('Policy Characteristics'!F:F,MATCH($C1697,'Policy Characteristics'!$C:$C,0))),"",INDEX('Policy Characteristics'!F:F,MATCH($C1697,'Policy Characteristics'!$C:$C,0)))</f>
        <v>0</v>
      </c>
      <c r="M1697" s="354">
        <f>IF(ISBLANK(INDEX('Policy Characteristics'!G:G,MATCH($C1697,'Policy Characteristics'!$C:$C,0))),"",INDEX('Policy Characteristics'!G:G,MATCH($C1697,'Policy Characteristics'!$C:$C,0)))</f>
        <v>1</v>
      </c>
      <c r="N1697" s="354">
        <f>IF(ISBLANK(INDEX('Policy Characteristics'!H:H,MATCH($C1697,'Policy Characteristics'!$C:$C,0))),"",INDEX('Policy Characteristics'!H:H,MATCH($C1697,'Policy Characteristics'!$C:$C,0)))</f>
        <v>1</v>
      </c>
      <c r="O1697" s="354" t="str">
        <f>IF(ISBLANK(INDEX('Policy Characteristics'!I:I,MATCH($C1697,'Policy Characteristics'!$C:$C,0))),"",INDEX('Policy Characteristics'!I:I,MATCH($C1697,'Policy Characteristics'!$C:$C,0)))</f>
        <v>on/off</v>
      </c>
      <c r="P1697" s="354" t="str">
        <f>IF(ISBLANK(INDEX('Policy Characteristics'!J:J,MATCH($C1697,'Policy Characteristics'!$C:$C,0))),"",INDEX('Policy Characteristics'!J:J,MATCH($C1697,'Policy Characteristics'!$C:$C,0)))</f>
        <v/>
      </c>
      <c r="Q1697" s="354" t="str">
        <f>IF(ISBLANK(INDEX('Policy Characteristics'!K:K,MATCH($C1697,'Policy Characteristics'!$C:$C,0))),"",INDEX('Policy Characteristics'!K:K,MATCH($C1697,'Policy Characteristics'!$C:$C,0)))</f>
        <v/>
      </c>
      <c r="R1697" s="354" t="str">
        <f>IF(ISBLANK(INDEX('Policy Characteristics'!L:L,MATCH($C1697,'Policy Characteristics'!$C:$C,0))),"",INDEX('Policy Characteristics'!L:L,MATCH($C1697,'Policy Characteristics'!$C:$C,0)))</f>
        <v/>
      </c>
    </row>
    <row r="1698" spans="1:18" ht="20" customHeight="1">
      <c r="A1698" s="354" t="str">
        <f>IF(ISBLANK(INDEX('Policy Characteristics'!A:A,MATCH($C1698,'Policy Characteristics'!$C:$C,0))),"",INDEX('Policy Characteristics'!A:A,MATCH($C1698,'Policy Characteristics'!$C:$C,0)))</f>
        <v>Cross-Sector</v>
      </c>
      <c r="B1698" s="366" t="str">
        <f>IF(ISBLANK(INDEX('Policy Characteristics'!B:B,MATCH($C1698,'Policy Characteristics'!$C:$C,0))),"",INDEX('Policy Characteristics'!B:B,MATCH($C1698,'Policy Characteristics'!$C:$C,0)))</f>
        <v>Fixed Energy Prices</v>
      </c>
      <c r="C1698" s="354" t="str">
        <f t="shared" ref="C1698:C1699" si="66">C$1697</f>
        <v>Toggle Whether Policies Affect Energy Prices</v>
      </c>
      <c r="D1698" s="253" t="s">
        <v>948</v>
      </c>
      <c r="E1698" s="253"/>
      <c r="F1698" s="253" t="s">
        <v>949</v>
      </c>
      <c r="G1698" s="253"/>
      <c r="H1698" s="18">
        <v>721</v>
      </c>
      <c r="I1698" s="367" t="s">
        <v>680</v>
      </c>
      <c r="J1698" s="368" t="str">
        <f>IF(ISBLANK(INDEX('Policy Characteristics'!D:D,MATCH($C1698,'Policy Characteristics'!$C:$C,0))),"",INDEX('Policy Characteristics'!D:D,MATCH($C1698,'Policy Characteristics'!$C:$C,0)))</f>
        <v>Fixed Energy Prices</v>
      </c>
      <c r="K1698" s="354" t="str">
        <f>IF(ISBLANK(INDEX('Policy Characteristics'!E:E,MATCH($C1698,'Policy Characteristics'!$C:$C,0))),"",INDEX('Policy Characteristics'!E:E,MATCH($C1698,'Policy Characteristics'!$C:$C,0)))</f>
        <v>cross toggle whether policies affect energy prices</v>
      </c>
      <c r="L1698" s="354">
        <f>IF(ISBLANK(INDEX('Policy Characteristics'!F:F,MATCH($C1698,'Policy Characteristics'!$C:$C,0))),"",INDEX('Policy Characteristics'!F:F,MATCH($C1698,'Policy Characteristics'!$C:$C,0)))</f>
        <v>0</v>
      </c>
      <c r="M1698" s="354">
        <f>IF(ISBLANK(INDEX('Policy Characteristics'!G:G,MATCH($C1698,'Policy Characteristics'!$C:$C,0))),"",INDEX('Policy Characteristics'!G:G,MATCH($C1698,'Policy Characteristics'!$C:$C,0)))</f>
        <v>1</v>
      </c>
      <c r="N1698" s="354">
        <f>IF(ISBLANK(INDEX('Policy Characteristics'!H:H,MATCH($C1698,'Policy Characteristics'!$C:$C,0))),"",INDEX('Policy Characteristics'!H:H,MATCH($C1698,'Policy Characteristics'!$C:$C,0)))</f>
        <v>1</v>
      </c>
      <c r="O1698" s="354" t="str">
        <f>IF(ISBLANK(INDEX('Policy Characteristics'!I:I,MATCH($C1698,'Policy Characteristics'!$C:$C,0))),"",INDEX('Policy Characteristics'!I:I,MATCH($C1698,'Policy Characteristics'!$C:$C,0)))</f>
        <v>on/off</v>
      </c>
      <c r="P1698" s="354" t="str">
        <f>IF(ISBLANK(INDEX('Policy Characteristics'!J:J,MATCH($C1698,'Policy Characteristics'!$C:$C,0))),"",INDEX('Policy Characteristics'!J:J,MATCH($C1698,'Policy Characteristics'!$C:$C,0)))</f>
        <v/>
      </c>
      <c r="Q1698" s="354" t="str">
        <f>IF(ISBLANK(INDEX('Policy Characteristics'!K:K,MATCH($C1698,'Policy Characteristics'!$C:$C,0))),"",INDEX('Policy Characteristics'!K:K,MATCH($C1698,'Policy Characteristics'!$C:$C,0)))</f>
        <v/>
      </c>
      <c r="R1698" s="354" t="str">
        <f>IF(ISBLANK(INDEX('Policy Characteristics'!L:L,MATCH($C1698,'Policy Characteristics'!$C:$C,0))),"",INDEX('Policy Characteristics'!L:L,MATCH($C1698,'Policy Characteristics'!$C:$C,0)))</f>
        <v/>
      </c>
    </row>
    <row r="1699" spans="1:18" s="345" customFormat="1" ht="20" customHeight="1">
      <c r="A1699" s="354" t="str">
        <f>IF(ISBLANK(INDEX('Policy Characteristics'!A:A,MATCH($C1699,'Policy Characteristics'!$C:$C,0))),"",INDEX('Policy Characteristics'!A:A,MATCH($C1699,'Policy Characteristics'!$C:$C,0)))</f>
        <v>Cross-Sector</v>
      </c>
      <c r="B1699" s="366" t="str">
        <f>IF(ISBLANK(INDEX('Policy Characteristics'!B:B,MATCH($C1699,'Policy Characteristics'!$C:$C,0))),"",INDEX('Policy Characteristics'!B:B,MATCH($C1699,'Policy Characteristics'!$C:$C,0)))</f>
        <v>Fixed Energy Prices</v>
      </c>
      <c r="C1699" s="354" t="str">
        <f t="shared" si="66"/>
        <v>Toggle Whether Policies Affect Energy Prices</v>
      </c>
      <c r="D1699" s="348" t="s">
        <v>952</v>
      </c>
      <c r="E1699" s="348"/>
      <c r="F1699" s="348" t="s">
        <v>953</v>
      </c>
      <c r="G1699" s="348"/>
      <c r="H1699" s="18">
        <v>722</v>
      </c>
      <c r="I1699" s="369" t="s">
        <v>680</v>
      </c>
      <c r="J1699" s="368" t="str">
        <f>IF(ISBLANK(INDEX('Policy Characteristics'!D:D,MATCH($C1699,'Policy Characteristics'!$C:$C,0))),"",INDEX('Policy Characteristics'!D:D,MATCH($C1699,'Policy Characteristics'!$C:$C,0)))</f>
        <v>Fixed Energy Prices</v>
      </c>
      <c r="K1699" s="354" t="str">
        <f>IF(ISBLANK(INDEX('Policy Characteristics'!E:E,MATCH($C1699,'Policy Characteristics'!$C:$C,0))),"",INDEX('Policy Characteristics'!E:E,MATCH($C1699,'Policy Characteristics'!$C:$C,0)))</f>
        <v>cross toggle whether policies affect energy prices</v>
      </c>
      <c r="L1699" s="354">
        <f>IF(ISBLANK(INDEX('Policy Characteristics'!F:F,MATCH($C1699,'Policy Characteristics'!$C:$C,0))),"",INDEX('Policy Characteristics'!F:F,MATCH($C1699,'Policy Characteristics'!$C:$C,0)))</f>
        <v>0</v>
      </c>
      <c r="M1699" s="354">
        <f>IF(ISBLANK(INDEX('Policy Characteristics'!G:G,MATCH($C1699,'Policy Characteristics'!$C:$C,0))),"",INDEX('Policy Characteristics'!G:G,MATCH($C1699,'Policy Characteristics'!$C:$C,0)))</f>
        <v>1</v>
      </c>
      <c r="N1699" s="354">
        <f>IF(ISBLANK(INDEX('Policy Characteristics'!H:H,MATCH($C1699,'Policy Characteristics'!$C:$C,0))),"",INDEX('Policy Characteristics'!H:H,MATCH($C1699,'Policy Characteristics'!$C:$C,0)))</f>
        <v>1</v>
      </c>
      <c r="O1699" s="354" t="str">
        <f>IF(ISBLANK(INDEX('Policy Characteristics'!I:I,MATCH($C1699,'Policy Characteristics'!$C:$C,0))),"",INDEX('Policy Characteristics'!I:I,MATCH($C1699,'Policy Characteristics'!$C:$C,0)))</f>
        <v>on/off</v>
      </c>
      <c r="P1699" s="354" t="str">
        <f>IF(ISBLANK(INDEX('Policy Characteristics'!J:J,MATCH($C1699,'Policy Characteristics'!$C:$C,0))),"",INDEX('Policy Characteristics'!J:J,MATCH($C1699,'Policy Characteristics'!$C:$C,0)))</f>
        <v/>
      </c>
      <c r="Q1699" s="354" t="str">
        <f>IF(ISBLANK(INDEX('Policy Characteristics'!K:K,MATCH($C1699,'Policy Characteristics'!$C:$C,0))),"",INDEX('Policy Characteristics'!K:K,MATCH($C1699,'Policy Characteristics'!$C:$C,0)))</f>
        <v/>
      </c>
      <c r="R1699" s="354" t="str">
        <f>IF(ISBLANK(INDEX('Policy Characteristics'!L:L,MATCH($C1699,'Policy Characteristics'!$C:$C,0))),"",INDEX('Policy Characteristics'!L:L,MATCH($C1699,'Policy Characteristics'!$C:$C,0)))</f>
        <v/>
      </c>
    </row>
    <row r="1700" spans="1:18" s="345" customFormat="1" ht="20" customHeight="1">
      <c r="A1700" s="354" t="str">
        <f>IF(ISBLANK(INDEX('Policy Characteristics'!A:A,MATCH($C1700,'Policy Characteristics'!$C:$C,0))),"",INDEX('Policy Characteristics'!A:A,MATCH($C1700,'Policy Characteristics'!$C:$C,0)))</f>
        <v>Cross-Sector</v>
      </c>
      <c r="B1700" s="366" t="str">
        <f>IF(ISBLANK(INDEX('Policy Characteristics'!B:B,MATCH($C1700,'Policy Characteristics'!$C:$C,0))),"",INDEX('Policy Characteristics'!B:B,MATCH($C1700,'Policy Characteristics'!$C:$C,0)))</f>
        <v>Fixed Energy Prices</v>
      </c>
      <c r="C1700" s="345" t="s">
        <v>551</v>
      </c>
      <c r="D1700" s="348" t="s">
        <v>907</v>
      </c>
      <c r="E1700" s="253"/>
      <c r="F1700" s="348" t="s">
        <v>737</v>
      </c>
      <c r="G1700" s="348"/>
      <c r="H1700" s="241">
        <v>836</v>
      </c>
      <c r="I1700" s="369" t="s">
        <v>680</v>
      </c>
      <c r="J1700" s="368" t="str">
        <f>IF(ISBLANK(INDEX('Policy Characteristics'!D:D,MATCH($C1700,'Policy Characteristics'!$C:$C,0))),"",INDEX('Policy Characteristics'!D:D,MATCH($C1700,'Policy Characteristics'!$C:$C,0)))</f>
        <v>Fixed Energy Prices</v>
      </c>
      <c r="K1700" s="354" t="str">
        <f>IF(ISBLANK(INDEX('Policy Characteristics'!E:E,MATCH($C1700,'Policy Characteristics'!$C:$C,0))),"",INDEX('Policy Characteristics'!E:E,MATCH($C1700,'Policy Characteristics'!$C:$C,0)))</f>
        <v>cross toggle whether policies affect energy prices</v>
      </c>
      <c r="L1700" s="354">
        <f>IF(ISBLANK(INDEX('Policy Characteristics'!F:F,MATCH($C1700,'Policy Characteristics'!$C:$C,0))),"",INDEX('Policy Characteristics'!F:F,MATCH($C1700,'Policy Characteristics'!$C:$C,0)))</f>
        <v>0</v>
      </c>
      <c r="M1700" s="354">
        <f>IF(ISBLANK(INDEX('Policy Characteristics'!G:G,MATCH($C1700,'Policy Characteristics'!$C:$C,0))),"",INDEX('Policy Characteristics'!G:G,MATCH($C1700,'Policy Characteristics'!$C:$C,0)))</f>
        <v>1</v>
      </c>
      <c r="N1700" s="354">
        <f>IF(ISBLANK(INDEX('Policy Characteristics'!H:H,MATCH($C1700,'Policy Characteristics'!$C:$C,0))),"",INDEX('Policy Characteristics'!H:H,MATCH($C1700,'Policy Characteristics'!$C:$C,0)))</f>
        <v>1</v>
      </c>
      <c r="O1700" s="354" t="str">
        <f>IF(ISBLANK(INDEX('Policy Characteristics'!I:I,MATCH($C1700,'Policy Characteristics'!$C:$C,0))),"",INDEX('Policy Characteristics'!I:I,MATCH($C1700,'Policy Characteristics'!$C:$C,0)))</f>
        <v>on/off</v>
      </c>
      <c r="P1700" s="354" t="str">
        <f>IF(ISBLANK(INDEX('Policy Characteristics'!J:J,MATCH($C1700,'Policy Characteristics'!$C:$C,0))),"",INDEX('Policy Characteristics'!J:J,MATCH($C1700,'Policy Characteristics'!$C:$C,0)))</f>
        <v/>
      </c>
      <c r="Q1700" s="354" t="str">
        <f>IF(ISBLANK(INDEX('Policy Characteristics'!K:K,MATCH($C1700,'Policy Characteristics'!$C:$C,0))),"",INDEX('Policy Characteristics'!K:K,MATCH($C1700,'Policy Characteristics'!$C:$C,0)))</f>
        <v/>
      </c>
      <c r="R1700" s="354" t="str">
        <f>IF(ISBLANK(INDEX('Policy Characteristics'!L:L,MATCH($C1700,'Policy Characteristics'!$C:$C,0))),"",INDEX('Policy Characteristics'!L:L,MATCH($C1700,'Policy Characteristics'!$C:$C,0)))</f>
        <v/>
      </c>
    </row>
    <row r="1701" spans="1:18" s="345" customFormat="1" ht="20" customHeight="1">
      <c r="A1701" s="354" t="str">
        <f>IF(ISBLANK(INDEX('Policy Characteristics'!A:A,MATCH($C1701,'Policy Characteristics'!$C:$C,0))),"",INDEX('Policy Characteristics'!A:A,MATCH($C1701,'Policy Characteristics'!$C:$C,0)))</f>
        <v>Cross-Sector</v>
      </c>
      <c r="B1701" s="366" t="str">
        <f>IF(ISBLANK(INDEX('Policy Characteristics'!B:B,MATCH($C1701,'Policy Characteristics'!$C:$C,0))),"",INDEX('Policy Characteristics'!B:B,MATCH($C1701,'Policy Characteristics'!$C:$C,0)))</f>
        <v>Fixed Energy Prices</v>
      </c>
      <c r="C1701" s="354" t="str">
        <f t="shared" ref="C1701:C1711" si="67">C$1700</f>
        <v>Toggle Whether Policies Affect Energy Prices</v>
      </c>
      <c r="D1701" s="348" t="s">
        <v>908</v>
      </c>
      <c r="E1701" s="253"/>
      <c r="F1701" s="348" t="s">
        <v>909</v>
      </c>
      <c r="G1701" s="348"/>
      <c r="H1701" s="18">
        <v>837</v>
      </c>
      <c r="I1701" s="369" t="s">
        <v>680</v>
      </c>
      <c r="J1701" s="368" t="str">
        <f>IF(ISBLANK(INDEX('Policy Characteristics'!D:D,MATCH($C1701,'Policy Characteristics'!$C:$C,0))),"",INDEX('Policy Characteristics'!D:D,MATCH($C1701,'Policy Characteristics'!$C:$C,0)))</f>
        <v>Fixed Energy Prices</v>
      </c>
      <c r="K1701" s="354" t="str">
        <f>IF(ISBLANK(INDEX('Policy Characteristics'!E:E,MATCH($C1701,'Policy Characteristics'!$C:$C,0))),"",INDEX('Policy Characteristics'!E:E,MATCH($C1701,'Policy Characteristics'!$C:$C,0)))</f>
        <v>cross toggle whether policies affect energy prices</v>
      </c>
      <c r="L1701" s="354">
        <f>IF(ISBLANK(INDEX('Policy Characteristics'!F:F,MATCH($C1701,'Policy Characteristics'!$C:$C,0))),"",INDEX('Policy Characteristics'!F:F,MATCH($C1701,'Policy Characteristics'!$C:$C,0)))</f>
        <v>0</v>
      </c>
      <c r="M1701" s="354">
        <f>IF(ISBLANK(INDEX('Policy Characteristics'!G:G,MATCH($C1701,'Policy Characteristics'!$C:$C,0))),"",INDEX('Policy Characteristics'!G:G,MATCH($C1701,'Policy Characteristics'!$C:$C,0)))</f>
        <v>1</v>
      </c>
      <c r="N1701" s="354">
        <f>IF(ISBLANK(INDEX('Policy Characteristics'!H:H,MATCH($C1701,'Policy Characteristics'!$C:$C,0))),"",INDEX('Policy Characteristics'!H:H,MATCH($C1701,'Policy Characteristics'!$C:$C,0)))</f>
        <v>1</v>
      </c>
      <c r="O1701" s="354" t="str">
        <f>IF(ISBLANK(INDEX('Policy Characteristics'!I:I,MATCH($C1701,'Policy Characteristics'!$C:$C,0))),"",INDEX('Policy Characteristics'!I:I,MATCH($C1701,'Policy Characteristics'!$C:$C,0)))</f>
        <v>on/off</v>
      </c>
      <c r="P1701" s="354" t="str">
        <f>IF(ISBLANK(INDEX('Policy Characteristics'!J:J,MATCH($C1701,'Policy Characteristics'!$C:$C,0))),"",INDEX('Policy Characteristics'!J:J,MATCH($C1701,'Policy Characteristics'!$C:$C,0)))</f>
        <v/>
      </c>
      <c r="Q1701" s="354" t="str">
        <f>IF(ISBLANK(INDEX('Policy Characteristics'!K:K,MATCH($C1701,'Policy Characteristics'!$C:$C,0))),"",INDEX('Policy Characteristics'!K:K,MATCH($C1701,'Policy Characteristics'!$C:$C,0)))</f>
        <v/>
      </c>
      <c r="R1701" s="354" t="str">
        <f>IF(ISBLANK(INDEX('Policy Characteristics'!L:L,MATCH($C1701,'Policy Characteristics'!$C:$C,0))),"",INDEX('Policy Characteristics'!L:L,MATCH($C1701,'Policy Characteristics'!$C:$C,0)))</f>
        <v/>
      </c>
    </row>
    <row r="1702" spans="1:18" s="345" customFormat="1" ht="20" customHeight="1">
      <c r="A1702" s="354" t="str">
        <f>IF(ISBLANK(INDEX('Policy Characteristics'!A:A,MATCH($C1702,'Policy Characteristics'!$C:$C,0))),"",INDEX('Policy Characteristics'!A:A,MATCH($C1702,'Policy Characteristics'!$C:$C,0)))</f>
        <v>Cross-Sector</v>
      </c>
      <c r="B1702" s="366" t="str">
        <f>IF(ISBLANK(INDEX('Policy Characteristics'!B:B,MATCH($C1702,'Policy Characteristics'!$C:$C,0))),"",INDEX('Policy Characteristics'!B:B,MATCH($C1702,'Policy Characteristics'!$C:$C,0)))</f>
        <v>Fixed Energy Prices</v>
      </c>
      <c r="C1702" s="354" t="str">
        <f t="shared" si="67"/>
        <v>Toggle Whether Policies Affect Energy Prices</v>
      </c>
      <c r="D1702" s="348" t="s">
        <v>943</v>
      </c>
      <c r="E1702" s="253"/>
      <c r="F1702" s="348" t="s">
        <v>753</v>
      </c>
      <c r="G1702" s="348"/>
      <c r="H1702" s="241">
        <v>838</v>
      </c>
      <c r="I1702" s="369" t="s">
        <v>680</v>
      </c>
      <c r="J1702" s="368" t="str">
        <f>IF(ISBLANK(INDEX('Policy Characteristics'!D:D,MATCH($C1702,'Policy Characteristics'!$C:$C,0))),"",INDEX('Policy Characteristics'!D:D,MATCH($C1702,'Policy Characteristics'!$C:$C,0)))</f>
        <v>Fixed Energy Prices</v>
      </c>
      <c r="K1702" s="354" t="str">
        <f>IF(ISBLANK(INDEX('Policy Characteristics'!E:E,MATCH($C1702,'Policy Characteristics'!$C:$C,0))),"",INDEX('Policy Characteristics'!E:E,MATCH($C1702,'Policy Characteristics'!$C:$C,0)))</f>
        <v>cross toggle whether policies affect energy prices</v>
      </c>
      <c r="L1702" s="354">
        <f>IF(ISBLANK(INDEX('Policy Characteristics'!F:F,MATCH($C1702,'Policy Characteristics'!$C:$C,0))),"",INDEX('Policy Characteristics'!F:F,MATCH($C1702,'Policy Characteristics'!$C:$C,0)))</f>
        <v>0</v>
      </c>
      <c r="M1702" s="354">
        <f>IF(ISBLANK(INDEX('Policy Characteristics'!G:G,MATCH($C1702,'Policy Characteristics'!$C:$C,0))),"",INDEX('Policy Characteristics'!G:G,MATCH($C1702,'Policy Characteristics'!$C:$C,0)))</f>
        <v>1</v>
      </c>
      <c r="N1702" s="354">
        <f>IF(ISBLANK(INDEX('Policy Characteristics'!H:H,MATCH($C1702,'Policy Characteristics'!$C:$C,0))),"",INDEX('Policy Characteristics'!H:H,MATCH($C1702,'Policy Characteristics'!$C:$C,0)))</f>
        <v>1</v>
      </c>
      <c r="O1702" s="354" t="str">
        <f>IF(ISBLANK(INDEX('Policy Characteristics'!I:I,MATCH($C1702,'Policy Characteristics'!$C:$C,0))),"",INDEX('Policy Characteristics'!I:I,MATCH($C1702,'Policy Characteristics'!$C:$C,0)))</f>
        <v>on/off</v>
      </c>
      <c r="P1702" s="354" t="str">
        <f>IF(ISBLANK(INDEX('Policy Characteristics'!J:J,MATCH($C1702,'Policy Characteristics'!$C:$C,0))),"",INDEX('Policy Characteristics'!J:J,MATCH($C1702,'Policy Characteristics'!$C:$C,0)))</f>
        <v/>
      </c>
      <c r="Q1702" s="354" t="str">
        <f>IF(ISBLANK(INDEX('Policy Characteristics'!K:K,MATCH($C1702,'Policy Characteristics'!$C:$C,0))),"",INDEX('Policy Characteristics'!K:K,MATCH($C1702,'Policy Characteristics'!$C:$C,0)))</f>
        <v/>
      </c>
      <c r="R1702" s="354" t="str">
        <f>IF(ISBLANK(INDEX('Policy Characteristics'!L:L,MATCH($C1702,'Policy Characteristics'!$C:$C,0))),"",INDEX('Policy Characteristics'!L:L,MATCH($C1702,'Policy Characteristics'!$C:$C,0)))</f>
        <v/>
      </c>
    </row>
    <row r="1703" spans="1:18" s="345" customFormat="1" ht="20" customHeight="1">
      <c r="A1703" s="354" t="str">
        <f>IF(ISBLANK(INDEX('Policy Characteristics'!A:A,MATCH($C1703,'Policy Characteristics'!$C:$C,0))),"",INDEX('Policy Characteristics'!A:A,MATCH($C1703,'Policy Characteristics'!$C:$C,0)))</f>
        <v>Cross-Sector</v>
      </c>
      <c r="B1703" s="366" t="str">
        <f>IF(ISBLANK(INDEX('Policy Characteristics'!B:B,MATCH($C1703,'Policy Characteristics'!$C:$C,0))),"",INDEX('Policy Characteristics'!B:B,MATCH($C1703,'Policy Characteristics'!$C:$C,0)))</f>
        <v>Fixed Energy Prices</v>
      </c>
      <c r="C1703" s="354" t="str">
        <f t="shared" si="67"/>
        <v>Toggle Whether Policies Affect Energy Prices</v>
      </c>
      <c r="D1703" s="348" t="s">
        <v>910</v>
      </c>
      <c r="E1703" s="253"/>
      <c r="F1703" s="348" t="s">
        <v>911</v>
      </c>
      <c r="G1703" s="348"/>
      <c r="H1703" s="18">
        <v>839</v>
      </c>
      <c r="I1703" s="369" t="s">
        <v>680</v>
      </c>
      <c r="J1703" s="368" t="str">
        <f>IF(ISBLANK(INDEX('Policy Characteristics'!D:D,MATCH($C1703,'Policy Characteristics'!$C:$C,0))),"",INDEX('Policy Characteristics'!D:D,MATCH($C1703,'Policy Characteristics'!$C:$C,0)))</f>
        <v>Fixed Energy Prices</v>
      </c>
      <c r="K1703" s="354" t="str">
        <f>IF(ISBLANK(INDEX('Policy Characteristics'!E:E,MATCH($C1703,'Policy Characteristics'!$C:$C,0))),"",INDEX('Policy Characteristics'!E:E,MATCH($C1703,'Policy Characteristics'!$C:$C,0)))</f>
        <v>cross toggle whether policies affect energy prices</v>
      </c>
      <c r="L1703" s="354">
        <f>IF(ISBLANK(INDEX('Policy Characteristics'!F:F,MATCH($C1703,'Policy Characteristics'!$C:$C,0))),"",INDEX('Policy Characteristics'!F:F,MATCH($C1703,'Policy Characteristics'!$C:$C,0)))</f>
        <v>0</v>
      </c>
      <c r="M1703" s="354">
        <f>IF(ISBLANK(INDEX('Policy Characteristics'!G:G,MATCH($C1703,'Policy Characteristics'!$C:$C,0))),"",INDEX('Policy Characteristics'!G:G,MATCH($C1703,'Policy Characteristics'!$C:$C,0)))</f>
        <v>1</v>
      </c>
      <c r="N1703" s="354">
        <f>IF(ISBLANK(INDEX('Policy Characteristics'!H:H,MATCH($C1703,'Policy Characteristics'!$C:$C,0))),"",INDEX('Policy Characteristics'!H:H,MATCH($C1703,'Policy Characteristics'!$C:$C,0)))</f>
        <v>1</v>
      </c>
      <c r="O1703" s="354" t="str">
        <f>IF(ISBLANK(INDEX('Policy Characteristics'!I:I,MATCH($C1703,'Policy Characteristics'!$C:$C,0))),"",INDEX('Policy Characteristics'!I:I,MATCH($C1703,'Policy Characteristics'!$C:$C,0)))</f>
        <v>on/off</v>
      </c>
      <c r="P1703" s="354" t="str">
        <f>IF(ISBLANK(INDEX('Policy Characteristics'!J:J,MATCH($C1703,'Policy Characteristics'!$C:$C,0))),"",INDEX('Policy Characteristics'!J:J,MATCH($C1703,'Policy Characteristics'!$C:$C,0)))</f>
        <v/>
      </c>
      <c r="Q1703" s="354" t="str">
        <f>IF(ISBLANK(INDEX('Policy Characteristics'!K:K,MATCH($C1703,'Policy Characteristics'!$C:$C,0))),"",INDEX('Policy Characteristics'!K:K,MATCH($C1703,'Policy Characteristics'!$C:$C,0)))</f>
        <v/>
      </c>
      <c r="R1703" s="354" t="str">
        <f>IF(ISBLANK(INDEX('Policy Characteristics'!L:L,MATCH($C1703,'Policy Characteristics'!$C:$C,0))),"",INDEX('Policy Characteristics'!L:L,MATCH($C1703,'Policy Characteristics'!$C:$C,0)))</f>
        <v/>
      </c>
    </row>
    <row r="1704" spans="1:18" s="345" customFormat="1" ht="20" customHeight="1">
      <c r="A1704" s="354" t="str">
        <f>IF(ISBLANK(INDEX('Policy Characteristics'!A:A,MATCH($C1704,'Policy Characteristics'!$C:$C,0))),"",INDEX('Policy Characteristics'!A:A,MATCH($C1704,'Policy Characteristics'!$C:$C,0)))</f>
        <v>Cross-Sector</v>
      </c>
      <c r="B1704" s="366" t="str">
        <f>IF(ISBLANK(INDEX('Policy Characteristics'!B:B,MATCH($C1704,'Policy Characteristics'!$C:$C,0))),"",INDEX('Policy Characteristics'!B:B,MATCH($C1704,'Policy Characteristics'!$C:$C,0)))</f>
        <v>Fixed Energy Prices</v>
      </c>
      <c r="C1704" s="354" t="str">
        <f t="shared" si="67"/>
        <v>Toggle Whether Policies Affect Energy Prices</v>
      </c>
      <c r="D1704" s="348" t="s">
        <v>912</v>
      </c>
      <c r="E1704" s="253"/>
      <c r="F1704" s="348" t="s">
        <v>913</v>
      </c>
      <c r="G1704" s="348"/>
      <c r="H1704" s="241">
        <v>840</v>
      </c>
      <c r="I1704" s="369" t="s">
        <v>680</v>
      </c>
      <c r="J1704" s="368" t="str">
        <f>IF(ISBLANK(INDEX('Policy Characteristics'!D:D,MATCH($C1704,'Policy Characteristics'!$C:$C,0))),"",INDEX('Policy Characteristics'!D:D,MATCH($C1704,'Policy Characteristics'!$C:$C,0)))</f>
        <v>Fixed Energy Prices</v>
      </c>
      <c r="K1704" s="354" t="str">
        <f>IF(ISBLANK(INDEX('Policy Characteristics'!E:E,MATCH($C1704,'Policy Characteristics'!$C:$C,0))),"",INDEX('Policy Characteristics'!E:E,MATCH($C1704,'Policy Characteristics'!$C:$C,0)))</f>
        <v>cross toggle whether policies affect energy prices</v>
      </c>
      <c r="L1704" s="354">
        <f>IF(ISBLANK(INDEX('Policy Characteristics'!F:F,MATCH($C1704,'Policy Characteristics'!$C:$C,0))),"",INDEX('Policy Characteristics'!F:F,MATCH($C1704,'Policy Characteristics'!$C:$C,0)))</f>
        <v>0</v>
      </c>
      <c r="M1704" s="354">
        <f>IF(ISBLANK(INDEX('Policy Characteristics'!G:G,MATCH($C1704,'Policy Characteristics'!$C:$C,0))),"",INDEX('Policy Characteristics'!G:G,MATCH($C1704,'Policy Characteristics'!$C:$C,0)))</f>
        <v>1</v>
      </c>
      <c r="N1704" s="354">
        <f>IF(ISBLANK(INDEX('Policy Characteristics'!H:H,MATCH($C1704,'Policy Characteristics'!$C:$C,0))),"",INDEX('Policy Characteristics'!H:H,MATCH($C1704,'Policy Characteristics'!$C:$C,0)))</f>
        <v>1</v>
      </c>
      <c r="O1704" s="354" t="str">
        <f>IF(ISBLANK(INDEX('Policy Characteristics'!I:I,MATCH($C1704,'Policy Characteristics'!$C:$C,0))),"",INDEX('Policy Characteristics'!I:I,MATCH($C1704,'Policy Characteristics'!$C:$C,0)))</f>
        <v>on/off</v>
      </c>
      <c r="P1704" s="354" t="str">
        <f>IF(ISBLANK(INDEX('Policy Characteristics'!J:J,MATCH($C1704,'Policy Characteristics'!$C:$C,0))),"",INDEX('Policy Characteristics'!J:J,MATCH($C1704,'Policy Characteristics'!$C:$C,0)))</f>
        <v/>
      </c>
      <c r="Q1704" s="354" t="str">
        <f>IF(ISBLANK(INDEX('Policy Characteristics'!K:K,MATCH($C1704,'Policy Characteristics'!$C:$C,0))),"",INDEX('Policy Characteristics'!K:K,MATCH($C1704,'Policy Characteristics'!$C:$C,0)))</f>
        <v/>
      </c>
      <c r="R1704" s="354" t="str">
        <f>IF(ISBLANK(INDEX('Policy Characteristics'!L:L,MATCH($C1704,'Policy Characteristics'!$C:$C,0))),"",INDEX('Policy Characteristics'!L:L,MATCH($C1704,'Policy Characteristics'!$C:$C,0)))</f>
        <v/>
      </c>
    </row>
    <row r="1705" spans="1:18" s="345" customFormat="1" ht="20" customHeight="1">
      <c r="A1705" s="354" t="str">
        <f>IF(ISBLANK(INDEX('Policy Characteristics'!A:A,MATCH($C1705,'Policy Characteristics'!$C:$C,0))),"",INDEX('Policy Characteristics'!A:A,MATCH($C1705,'Policy Characteristics'!$C:$C,0)))</f>
        <v>Cross-Sector</v>
      </c>
      <c r="B1705" s="366" t="str">
        <f>IF(ISBLANK(INDEX('Policy Characteristics'!B:B,MATCH($C1705,'Policy Characteristics'!$C:$C,0))),"",INDEX('Policy Characteristics'!B:B,MATCH($C1705,'Policy Characteristics'!$C:$C,0)))</f>
        <v>Fixed Energy Prices</v>
      </c>
      <c r="C1705" s="354" t="str">
        <f t="shared" si="67"/>
        <v>Toggle Whether Policies Affect Energy Prices</v>
      </c>
      <c r="D1705" s="348" t="s">
        <v>944</v>
      </c>
      <c r="E1705" s="253"/>
      <c r="F1705" s="348" t="s">
        <v>945</v>
      </c>
      <c r="G1705" s="348"/>
      <c r="H1705" s="18">
        <v>841</v>
      </c>
      <c r="I1705" s="369" t="s">
        <v>680</v>
      </c>
      <c r="J1705" s="368" t="str">
        <f>IF(ISBLANK(INDEX('Policy Characteristics'!D:D,MATCH($C1705,'Policy Characteristics'!$C:$C,0))),"",INDEX('Policy Characteristics'!D:D,MATCH($C1705,'Policy Characteristics'!$C:$C,0)))</f>
        <v>Fixed Energy Prices</v>
      </c>
      <c r="K1705" s="354" t="str">
        <f>IF(ISBLANK(INDEX('Policy Characteristics'!E:E,MATCH($C1705,'Policy Characteristics'!$C:$C,0))),"",INDEX('Policy Characteristics'!E:E,MATCH($C1705,'Policy Characteristics'!$C:$C,0)))</f>
        <v>cross toggle whether policies affect energy prices</v>
      </c>
      <c r="L1705" s="354">
        <f>IF(ISBLANK(INDEX('Policy Characteristics'!F:F,MATCH($C1705,'Policy Characteristics'!$C:$C,0))),"",INDEX('Policy Characteristics'!F:F,MATCH($C1705,'Policy Characteristics'!$C:$C,0)))</f>
        <v>0</v>
      </c>
      <c r="M1705" s="354">
        <f>IF(ISBLANK(INDEX('Policy Characteristics'!G:G,MATCH($C1705,'Policy Characteristics'!$C:$C,0))),"",INDEX('Policy Characteristics'!G:G,MATCH($C1705,'Policy Characteristics'!$C:$C,0)))</f>
        <v>1</v>
      </c>
      <c r="N1705" s="354">
        <f>IF(ISBLANK(INDEX('Policy Characteristics'!H:H,MATCH($C1705,'Policy Characteristics'!$C:$C,0))),"",INDEX('Policy Characteristics'!H:H,MATCH($C1705,'Policy Characteristics'!$C:$C,0)))</f>
        <v>1</v>
      </c>
      <c r="O1705" s="354" t="str">
        <f>IF(ISBLANK(INDEX('Policy Characteristics'!I:I,MATCH($C1705,'Policy Characteristics'!$C:$C,0))),"",INDEX('Policy Characteristics'!I:I,MATCH($C1705,'Policy Characteristics'!$C:$C,0)))</f>
        <v>on/off</v>
      </c>
      <c r="P1705" s="354" t="str">
        <f>IF(ISBLANK(INDEX('Policy Characteristics'!J:J,MATCH($C1705,'Policy Characteristics'!$C:$C,0))),"",INDEX('Policy Characteristics'!J:J,MATCH($C1705,'Policy Characteristics'!$C:$C,0)))</f>
        <v/>
      </c>
      <c r="Q1705" s="354" t="str">
        <f>IF(ISBLANK(INDEX('Policy Characteristics'!K:K,MATCH($C1705,'Policy Characteristics'!$C:$C,0))),"",INDEX('Policy Characteristics'!K:K,MATCH($C1705,'Policy Characteristics'!$C:$C,0)))</f>
        <v/>
      </c>
      <c r="R1705" s="354" t="str">
        <f>IF(ISBLANK(INDEX('Policy Characteristics'!L:L,MATCH($C1705,'Policy Characteristics'!$C:$C,0))),"",INDEX('Policy Characteristics'!L:L,MATCH($C1705,'Policy Characteristics'!$C:$C,0)))</f>
        <v/>
      </c>
    </row>
    <row r="1706" spans="1:18" s="345" customFormat="1" ht="20" customHeight="1">
      <c r="A1706" s="354" t="str">
        <f>IF(ISBLANK(INDEX('Policy Characteristics'!A:A,MATCH($C1706,'Policy Characteristics'!$C:$C,0))),"",INDEX('Policy Characteristics'!A:A,MATCH($C1706,'Policy Characteristics'!$C:$C,0)))</f>
        <v>Cross-Sector</v>
      </c>
      <c r="B1706" s="366" t="str">
        <f>IF(ISBLANK(INDEX('Policy Characteristics'!B:B,MATCH($C1706,'Policy Characteristics'!$C:$C,0))),"",INDEX('Policy Characteristics'!B:B,MATCH($C1706,'Policy Characteristics'!$C:$C,0)))</f>
        <v>Fixed Energy Prices</v>
      </c>
      <c r="C1706" s="354" t="str">
        <f t="shared" si="67"/>
        <v>Toggle Whether Policies Affect Energy Prices</v>
      </c>
      <c r="D1706" s="348" t="s">
        <v>946</v>
      </c>
      <c r="E1706" s="253"/>
      <c r="F1706" s="348" t="s">
        <v>947</v>
      </c>
      <c r="G1706" s="348"/>
      <c r="H1706" s="241">
        <v>842</v>
      </c>
      <c r="I1706" s="369" t="s">
        <v>680</v>
      </c>
      <c r="J1706" s="368" t="str">
        <f>IF(ISBLANK(INDEX('Policy Characteristics'!D:D,MATCH($C1706,'Policy Characteristics'!$C:$C,0))),"",INDEX('Policy Characteristics'!D:D,MATCH($C1706,'Policy Characteristics'!$C:$C,0)))</f>
        <v>Fixed Energy Prices</v>
      </c>
      <c r="K1706" s="354" t="str">
        <f>IF(ISBLANK(INDEX('Policy Characteristics'!E:E,MATCH($C1706,'Policy Characteristics'!$C:$C,0))),"",INDEX('Policy Characteristics'!E:E,MATCH($C1706,'Policy Characteristics'!$C:$C,0)))</f>
        <v>cross toggle whether policies affect energy prices</v>
      </c>
      <c r="L1706" s="354">
        <f>IF(ISBLANK(INDEX('Policy Characteristics'!F:F,MATCH($C1706,'Policy Characteristics'!$C:$C,0))),"",INDEX('Policy Characteristics'!F:F,MATCH($C1706,'Policy Characteristics'!$C:$C,0)))</f>
        <v>0</v>
      </c>
      <c r="M1706" s="354">
        <f>IF(ISBLANK(INDEX('Policy Characteristics'!G:G,MATCH($C1706,'Policy Characteristics'!$C:$C,0))),"",INDEX('Policy Characteristics'!G:G,MATCH($C1706,'Policy Characteristics'!$C:$C,0)))</f>
        <v>1</v>
      </c>
      <c r="N1706" s="354">
        <f>IF(ISBLANK(INDEX('Policy Characteristics'!H:H,MATCH($C1706,'Policy Characteristics'!$C:$C,0))),"",INDEX('Policy Characteristics'!H:H,MATCH($C1706,'Policy Characteristics'!$C:$C,0)))</f>
        <v>1</v>
      </c>
      <c r="O1706" s="354" t="str">
        <f>IF(ISBLANK(INDEX('Policy Characteristics'!I:I,MATCH($C1706,'Policy Characteristics'!$C:$C,0))),"",INDEX('Policy Characteristics'!I:I,MATCH($C1706,'Policy Characteristics'!$C:$C,0)))</f>
        <v>on/off</v>
      </c>
      <c r="P1706" s="354" t="str">
        <f>IF(ISBLANK(INDEX('Policy Characteristics'!J:J,MATCH($C1706,'Policy Characteristics'!$C:$C,0))),"",INDEX('Policy Characteristics'!J:J,MATCH($C1706,'Policy Characteristics'!$C:$C,0)))</f>
        <v/>
      </c>
      <c r="Q1706" s="354" t="str">
        <f>IF(ISBLANK(INDEX('Policy Characteristics'!K:K,MATCH($C1706,'Policy Characteristics'!$C:$C,0))),"",INDEX('Policy Characteristics'!K:K,MATCH($C1706,'Policy Characteristics'!$C:$C,0)))</f>
        <v/>
      </c>
      <c r="R1706" s="354" t="str">
        <f>IF(ISBLANK(INDEX('Policy Characteristics'!L:L,MATCH($C1706,'Policy Characteristics'!$C:$C,0))),"",INDEX('Policy Characteristics'!L:L,MATCH($C1706,'Policy Characteristics'!$C:$C,0)))</f>
        <v/>
      </c>
    </row>
    <row r="1707" spans="1:18" s="345" customFormat="1" ht="20" customHeight="1">
      <c r="A1707" s="354" t="str">
        <f>IF(ISBLANK(INDEX('Policy Characteristics'!A:A,MATCH($C1707,'Policy Characteristics'!$C:$C,0))),"",INDEX('Policy Characteristics'!A:A,MATCH($C1707,'Policy Characteristics'!$C:$C,0)))</f>
        <v>Cross-Sector</v>
      </c>
      <c r="B1707" s="366" t="str">
        <f>IF(ISBLANK(INDEX('Policy Characteristics'!B:B,MATCH($C1707,'Policy Characteristics'!$C:$C,0))),"",INDEX('Policy Characteristics'!B:B,MATCH($C1707,'Policy Characteristics'!$C:$C,0)))</f>
        <v>Fixed Energy Prices</v>
      </c>
      <c r="C1707" s="354" t="str">
        <f t="shared" si="67"/>
        <v>Toggle Whether Policies Affect Energy Prices</v>
      </c>
      <c r="D1707" s="348" t="s">
        <v>914</v>
      </c>
      <c r="E1707" s="253"/>
      <c r="F1707" s="348" t="s">
        <v>915</v>
      </c>
      <c r="G1707" s="348"/>
      <c r="H1707" s="18">
        <v>843</v>
      </c>
      <c r="I1707" s="369" t="s">
        <v>680</v>
      </c>
      <c r="J1707" s="368" t="str">
        <f>IF(ISBLANK(INDEX('Policy Characteristics'!D:D,MATCH($C1707,'Policy Characteristics'!$C:$C,0))),"",INDEX('Policy Characteristics'!D:D,MATCH($C1707,'Policy Characteristics'!$C:$C,0)))</f>
        <v>Fixed Energy Prices</v>
      </c>
      <c r="K1707" s="354" t="str">
        <f>IF(ISBLANK(INDEX('Policy Characteristics'!E:E,MATCH($C1707,'Policy Characteristics'!$C:$C,0))),"",INDEX('Policy Characteristics'!E:E,MATCH($C1707,'Policy Characteristics'!$C:$C,0)))</f>
        <v>cross toggle whether policies affect energy prices</v>
      </c>
      <c r="L1707" s="354">
        <f>IF(ISBLANK(INDEX('Policy Characteristics'!F:F,MATCH($C1707,'Policy Characteristics'!$C:$C,0))),"",INDEX('Policy Characteristics'!F:F,MATCH($C1707,'Policy Characteristics'!$C:$C,0)))</f>
        <v>0</v>
      </c>
      <c r="M1707" s="354">
        <f>IF(ISBLANK(INDEX('Policy Characteristics'!G:G,MATCH($C1707,'Policy Characteristics'!$C:$C,0))),"",INDEX('Policy Characteristics'!G:G,MATCH($C1707,'Policy Characteristics'!$C:$C,0)))</f>
        <v>1</v>
      </c>
      <c r="N1707" s="354">
        <f>IF(ISBLANK(INDEX('Policy Characteristics'!H:H,MATCH($C1707,'Policy Characteristics'!$C:$C,0))),"",INDEX('Policy Characteristics'!H:H,MATCH($C1707,'Policy Characteristics'!$C:$C,0)))</f>
        <v>1</v>
      </c>
      <c r="O1707" s="354" t="str">
        <f>IF(ISBLANK(INDEX('Policy Characteristics'!I:I,MATCH($C1707,'Policy Characteristics'!$C:$C,0))),"",INDEX('Policy Characteristics'!I:I,MATCH($C1707,'Policy Characteristics'!$C:$C,0)))</f>
        <v>on/off</v>
      </c>
      <c r="P1707" s="354" t="str">
        <f>IF(ISBLANK(INDEX('Policy Characteristics'!J:J,MATCH($C1707,'Policy Characteristics'!$C:$C,0))),"",INDEX('Policy Characteristics'!J:J,MATCH($C1707,'Policy Characteristics'!$C:$C,0)))</f>
        <v/>
      </c>
      <c r="Q1707" s="354" t="str">
        <f>IF(ISBLANK(INDEX('Policy Characteristics'!K:K,MATCH($C1707,'Policy Characteristics'!$C:$C,0))),"",INDEX('Policy Characteristics'!K:K,MATCH($C1707,'Policy Characteristics'!$C:$C,0)))</f>
        <v/>
      </c>
      <c r="R1707" s="354" t="str">
        <f>IF(ISBLANK(INDEX('Policy Characteristics'!L:L,MATCH($C1707,'Policy Characteristics'!$C:$C,0))),"",INDEX('Policy Characteristics'!L:L,MATCH($C1707,'Policy Characteristics'!$C:$C,0)))</f>
        <v/>
      </c>
    </row>
    <row r="1708" spans="1:18" s="345" customFormat="1" ht="20" customHeight="1">
      <c r="A1708" s="354" t="str">
        <f>IF(ISBLANK(INDEX('Policy Characteristics'!A:A,MATCH($C1708,'Policy Characteristics'!$C:$C,0))),"",INDEX('Policy Characteristics'!A:A,MATCH($C1708,'Policy Characteristics'!$C:$C,0)))</f>
        <v>Cross-Sector</v>
      </c>
      <c r="B1708" s="366" t="str">
        <f>IF(ISBLANK(INDEX('Policy Characteristics'!B:B,MATCH($C1708,'Policy Characteristics'!$C:$C,0))),"",INDEX('Policy Characteristics'!B:B,MATCH($C1708,'Policy Characteristics'!$C:$C,0)))</f>
        <v>Fixed Energy Prices</v>
      </c>
      <c r="C1708" s="354" t="str">
        <f t="shared" si="67"/>
        <v>Toggle Whether Policies Affect Energy Prices</v>
      </c>
      <c r="D1708" s="348" t="s">
        <v>916</v>
      </c>
      <c r="E1708" s="253"/>
      <c r="F1708" s="348" t="s">
        <v>761</v>
      </c>
      <c r="G1708" s="348"/>
      <c r="H1708" s="241">
        <v>844</v>
      </c>
      <c r="I1708" s="369" t="s">
        <v>680</v>
      </c>
      <c r="J1708" s="368" t="str">
        <f>IF(ISBLANK(INDEX('Policy Characteristics'!D:D,MATCH($C1708,'Policy Characteristics'!$C:$C,0))),"",INDEX('Policy Characteristics'!D:D,MATCH($C1708,'Policy Characteristics'!$C:$C,0)))</f>
        <v>Fixed Energy Prices</v>
      </c>
      <c r="K1708" s="354" t="str">
        <f>IF(ISBLANK(INDEX('Policy Characteristics'!E:E,MATCH($C1708,'Policy Characteristics'!$C:$C,0))),"",INDEX('Policy Characteristics'!E:E,MATCH($C1708,'Policy Characteristics'!$C:$C,0)))</f>
        <v>cross toggle whether policies affect energy prices</v>
      </c>
      <c r="L1708" s="354">
        <f>IF(ISBLANK(INDEX('Policy Characteristics'!F:F,MATCH($C1708,'Policy Characteristics'!$C:$C,0))),"",INDEX('Policy Characteristics'!F:F,MATCH($C1708,'Policy Characteristics'!$C:$C,0)))</f>
        <v>0</v>
      </c>
      <c r="M1708" s="354">
        <f>IF(ISBLANK(INDEX('Policy Characteristics'!G:G,MATCH($C1708,'Policy Characteristics'!$C:$C,0))),"",INDEX('Policy Characteristics'!G:G,MATCH($C1708,'Policy Characteristics'!$C:$C,0)))</f>
        <v>1</v>
      </c>
      <c r="N1708" s="354">
        <f>IF(ISBLANK(INDEX('Policy Characteristics'!H:H,MATCH($C1708,'Policy Characteristics'!$C:$C,0))),"",INDEX('Policy Characteristics'!H:H,MATCH($C1708,'Policy Characteristics'!$C:$C,0)))</f>
        <v>1</v>
      </c>
      <c r="O1708" s="354" t="str">
        <f>IF(ISBLANK(INDEX('Policy Characteristics'!I:I,MATCH($C1708,'Policy Characteristics'!$C:$C,0))),"",INDEX('Policy Characteristics'!I:I,MATCH($C1708,'Policy Characteristics'!$C:$C,0)))</f>
        <v>on/off</v>
      </c>
      <c r="P1708" s="354" t="str">
        <f>IF(ISBLANK(INDEX('Policy Characteristics'!J:J,MATCH($C1708,'Policy Characteristics'!$C:$C,0))),"",INDEX('Policy Characteristics'!J:J,MATCH($C1708,'Policy Characteristics'!$C:$C,0)))</f>
        <v/>
      </c>
      <c r="Q1708" s="354" t="str">
        <f>IF(ISBLANK(INDEX('Policy Characteristics'!K:K,MATCH($C1708,'Policy Characteristics'!$C:$C,0))),"",INDEX('Policy Characteristics'!K:K,MATCH($C1708,'Policy Characteristics'!$C:$C,0)))</f>
        <v/>
      </c>
      <c r="R1708" s="354" t="str">
        <f>IF(ISBLANK(INDEX('Policy Characteristics'!L:L,MATCH($C1708,'Policy Characteristics'!$C:$C,0))),"",INDEX('Policy Characteristics'!L:L,MATCH($C1708,'Policy Characteristics'!$C:$C,0)))</f>
        <v/>
      </c>
    </row>
    <row r="1709" spans="1:18" s="345" customFormat="1" ht="20" customHeight="1">
      <c r="A1709" s="354" t="str">
        <f>IF(ISBLANK(INDEX('Policy Characteristics'!A:A,MATCH($C1709,'Policy Characteristics'!$C:$C,0))),"",INDEX('Policy Characteristics'!A:A,MATCH($C1709,'Policy Characteristics'!$C:$C,0)))</f>
        <v>Cross-Sector</v>
      </c>
      <c r="B1709" s="366" t="str">
        <f>IF(ISBLANK(INDEX('Policy Characteristics'!B:B,MATCH($C1709,'Policy Characteristics'!$C:$C,0))),"",INDEX('Policy Characteristics'!B:B,MATCH($C1709,'Policy Characteristics'!$C:$C,0)))</f>
        <v>Fixed Energy Prices</v>
      </c>
      <c r="C1709" s="354" t="str">
        <f t="shared" si="67"/>
        <v>Toggle Whether Policies Affect Energy Prices</v>
      </c>
      <c r="D1709" s="348" t="s">
        <v>917</v>
      </c>
      <c r="E1709" s="253"/>
      <c r="F1709" s="348" t="s">
        <v>765</v>
      </c>
      <c r="G1709" s="348"/>
      <c r="H1709" s="18">
        <v>845</v>
      </c>
      <c r="I1709" s="369" t="s">
        <v>680</v>
      </c>
      <c r="J1709" s="368" t="str">
        <f>IF(ISBLANK(INDEX('Policy Characteristics'!D:D,MATCH($C1709,'Policy Characteristics'!$C:$C,0))),"",INDEX('Policy Characteristics'!D:D,MATCH($C1709,'Policy Characteristics'!$C:$C,0)))</f>
        <v>Fixed Energy Prices</v>
      </c>
      <c r="K1709" s="354" t="str">
        <f>IF(ISBLANK(INDEX('Policy Characteristics'!E:E,MATCH($C1709,'Policy Characteristics'!$C:$C,0))),"",INDEX('Policy Characteristics'!E:E,MATCH($C1709,'Policy Characteristics'!$C:$C,0)))</f>
        <v>cross toggle whether policies affect energy prices</v>
      </c>
      <c r="L1709" s="354">
        <f>IF(ISBLANK(INDEX('Policy Characteristics'!F:F,MATCH($C1709,'Policy Characteristics'!$C:$C,0))),"",INDEX('Policy Characteristics'!F:F,MATCH($C1709,'Policy Characteristics'!$C:$C,0)))</f>
        <v>0</v>
      </c>
      <c r="M1709" s="354">
        <f>IF(ISBLANK(INDEX('Policy Characteristics'!G:G,MATCH($C1709,'Policy Characteristics'!$C:$C,0))),"",INDEX('Policy Characteristics'!G:G,MATCH($C1709,'Policy Characteristics'!$C:$C,0)))</f>
        <v>1</v>
      </c>
      <c r="N1709" s="354">
        <f>IF(ISBLANK(INDEX('Policy Characteristics'!H:H,MATCH($C1709,'Policy Characteristics'!$C:$C,0))),"",INDEX('Policy Characteristics'!H:H,MATCH($C1709,'Policy Characteristics'!$C:$C,0)))</f>
        <v>1</v>
      </c>
      <c r="O1709" s="354" t="str">
        <f>IF(ISBLANK(INDEX('Policy Characteristics'!I:I,MATCH($C1709,'Policy Characteristics'!$C:$C,0))),"",INDEX('Policy Characteristics'!I:I,MATCH($C1709,'Policy Characteristics'!$C:$C,0)))</f>
        <v>on/off</v>
      </c>
      <c r="P1709" s="354" t="str">
        <f>IF(ISBLANK(INDEX('Policy Characteristics'!J:J,MATCH($C1709,'Policy Characteristics'!$C:$C,0))),"",INDEX('Policy Characteristics'!J:J,MATCH($C1709,'Policy Characteristics'!$C:$C,0)))</f>
        <v/>
      </c>
      <c r="Q1709" s="354" t="str">
        <f>IF(ISBLANK(INDEX('Policy Characteristics'!K:K,MATCH($C1709,'Policy Characteristics'!$C:$C,0))),"",INDEX('Policy Characteristics'!K:K,MATCH($C1709,'Policy Characteristics'!$C:$C,0)))</f>
        <v/>
      </c>
      <c r="R1709" s="354" t="str">
        <f>IF(ISBLANK(INDEX('Policy Characteristics'!L:L,MATCH($C1709,'Policy Characteristics'!$C:$C,0))),"",INDEX('Policy Characteristics'!L:L,MATCH($C1709,'Policy Characteristics'!$C:$C,0)))</f>
        <v/>
      </c>
    </row>
    <row r="1710" spans="1:18" s="345" customFormat="1" ht="20" customHeight="1">
      <c r="A1710" s="354" t="str">
        <f>IF(ISBLANK(INDEX('Policy Characteristics'!A:A,MATCH($C1710,'Policy Characteristics'!$C:$C,0))),"",INDEX('Policy Characteristics'!A:A,MATCH($C1710,'Policy Characteristics'!$C:$C,0)))</f>
        <v>Cross-Sector</v>
      </c>
      <c r="B1710" s="366" t="str">
        <f>IF(ISBLANK(INDEX('Policy Characteristics'!B:B,MATCH($C1710,'Policy Characteristics'!$C:$C,0))),"",INDEX('Policy Characteristics'!B:B,MATCH($C1710,'Policy Characteristics'!$C:$C,0)))</f>
        <v>Fixed Energy Prices</v>
      </c>
      <c r="C1710" s="354" t="str">
        <f t="shared" si="67"/>
        <v>Toggle Whether Policies Affect Energy Prices</v>
      </c>
      <c r="D1710" s="348" t="s">
        <v>918</v>
      </c>
      <c r="E1710" s="253"/>
      <c r="F1710" s="348" t="s">
        <v>919</v>
      </c>
      <c r="G1710" s="348"/>
      <c r="H1710" s="241">
        <v>846</v>
      </c>
      <c r="I1710" s="369" t="s">
        <v>680</v>
      </c>
      <c r="J1710" s="368" t="str">
        <f>IF(ISBLANK(INDEX('Policy Characteristics'!D:D,MATCH($C1710,'Policy Characteristics'!$C:$C,0))),"",INDEX('Policy Characteristics'!D:D,MATCH($C1710,'Policy Characteristics'!$C:$C,0)))</f>
        <v>Fixed Energy Prices</v>
      </c>
      <c r="K1710" s="354" t="str">
        <f>IF(ISBLANK(INDEX('Policy Characteristics'!E:E,MATCH($C1710,'Policy Characteristics'!$C:$C,0))),"",INDEX('Policy Characteristics'!E:E,MATCH($C1710,'Policy Characteristics'!$C:$C,0)))</f>
        <v>cross toggle whether policies affect energy prices</v>
      </c>
      <c r="L1710" s="354">
        <f>IF(ISBLANK(INDEX('Policy Characteristics'!F:F,MATCH($C1710,'Policy Characteristics'!$C:$C,0))),"",INDEX('Policy Characteristics'!F:F,MATCH($C1710,'Policy Characteristics'!$C:$C,0)))</f>
        <v>0</v>
      </c>
      <c r="M1710" s="354">
        <f>IF(ISBLANK(INDEX('Policy Characteristics'!G:G,MATCH($C1710,'Policy Characteristics'!$C:$C,0))),"",INDEX('Policy Characteristics'!G:G,MATCH($C1710,'Policy Characteristics'!$C:$C,0)))</f>
        <v>1</v>
      </c>
      <c r="N1710" s="354">
        <f>IF(ISBLANK(INDEX('Policy Characteristics'!H:H,MATCH($C1710,'Policy Characteristics'!$C:$C,0))),"",INDEX('Policy Characteristics'!H:H,MATCH($C1710,'Policy Characteristics'!$C:$C,0)))</f>
        <v>1</v>
      </c>
      <c r="O1710" s="354" t="str">
        <f>IF(ISBLANK(INDEX('Policy Characteristics'!I:I,MATCH($C1710,'Policy Characteristics'!$C:$C,0))),"",INDEX('Policy Characteristics'!I:I,MATCH($C1710,'Policy Characteristics'!$C:$C,0)))</f>
        <v>on/off</v>
      </c>
      <c r="P1710" s="354" t="str">
        <f>IF(ISBLANK(INDEX('Policy Characteristics'!J:J,MATCH($C1710,'Policy Characteristics'!$C:$C,0))),"",INDEX('Policy Characteristics'!J:J,MATCH($C1710,'Policy Characteristics'!$C:$C,0)))</f>
        <v/>
      </c>
      <c r="Q1710" s="354" t="str">
        <f>IF(ISBLANK(INDEX('Policy Characteristics'!K:K,MATCH($C1710,'Policy Characteristics'!$C:$C,0))),"",INDEX('Policy Characteristics'!K:K,MATCH($C1710,'Policy Characteristics'!$C:$C,0)))</f>
        <v/>
      </c>
      <c r="R1710" s="354" t="str">
        <f>IF(ISBLANK(INDEX('Policy Characteristics'!L:L,MATCH($C1710,'Policy Characteristics'!$C:$C,0))),"",INDEX('Policy Characteristics'!L:L,MATCH($C1710,'Policy Characteristics'!$C:$C,0)))</f>
        <v/>
      </c>
    </row>
    <row r="1711" spans="1:18" s="345" customFormat="1" ht="20" customHeight="1">
      <c r="A1711" s="354" t="str">
        <f>IF(ISBLANK(INDEX('Policy Characteristics'!A:A,MATCH($C1711,'Policy Characteristics'!$C:$C,0))),"",INDEX('Policy Characteristics'!A:A,MATCH($C1711,'Policy Characteristics'!$C:$C,0)))</f>
        <v>Cross-Sector</v>
      </c>
      <c r="B1711" s="366" t="str">
        <f>IF(ISBLANK(INDEX('Policy Characteristics'!B:B,MATCH($C1711,'Policy Characteristics'!$C:$C,0))),"",INDEX('Policy Characteristics'!B:B,MATCH($C1711,'Policy Characteristics'!$C:$C,0)))</f>
        <v>Fixed Energy Prices</v>
      </c>
      <c r="C1711" s="354" t="str">
        <f t="shared" si="67"/>
        <v>Toggle Whether Policies Affect Energy Prices</v>
      </c>
      <c r="D1711" s="348" t="s">
        <v>920</v>
      </c>
      <c r="E1711" s="253"/>
      <c r="F1711" s="348" t="s">
        <v>921</v>
      </c>
      <c r="G1711" s="348"/>
      <c r="H1711" s="18">
        <v>847</v>
      </c>
      <c r="I1711" s="369" t="s">
        <v>680</v>
      </c>
      <c r="J1711" s="368" t="str">
        <f>IF(ISBLANK(INDEX('Policy Characteristics'!D:D,MATCH($C1711,'Policy Characteristics'!$C:$C,0))),"",INDEX('Policy Characteristics'!D:D,MATCH($C1711,'Policy Characteristics'!$C:$C,0)))</f>
        <v>Fixed Energy Prices</v>
      </c>
      <c r="K1711" s="354" t="str">
        <f>IF(ISBLANK(INDEX('Policy Characteristics'!E:E,MATCH($C1711,'Policy Characteristics'!$C:$C,0))),"",INDEX('Policy Characteristics'!E:E,MATCH($C1711,'Policy Characteristics'!$C:$C,0)))</f>
        <v>cross toggle whether policies affect energy prices</v>
      </c>
      <c r="L1711" s="354">
        <f>IF(ISBLANK(INDEX('Policy Characteristics'!F:F,MATCH($C1711,'Policy Characteristics'!$C:$C,0))),"",INDEX('Policy Characteristics'!F:F,MATCH($C1711,'Policy Characteristics'!$C:$C,0)))</f>
        <v>0</v>
      </c>
      <c r="M1711" s="354">
        <f>IF(ISBLANK(INDEX('Policy Characteristics'!G:G,MATCH($C1711,'Policy Characteristics'!$C:$C,0))),"",INDEX('Policy Characteristics'!G:G,MATCH($C1711,'Policy Characteristics'!$C:$C,0)))</f>
        <v>1</v>
      </c>
      <c r="N1711" s="354">
        <f>IF(ISBLANK(INDEX('Policy Characteristics'!H:H,MATCH($C1711,'Policy Characteristics'!$C:$C,0))),"",INDEX('Policy Characteristics'!H:H,MATCH($C1711,'Policy Characteristics'!$C:$C,0)))</f>
        <v>1</v>
      </c>
      <c r="O1711" s="354" t="str">
        <f>IF(ISBLANK(INDEX('Policy Characteristics'!I:I,MATCH($C1711,'Policy Characteristics'!$C:$C,0))),"",INDEX('Policy Characteristics'!I:I,MATCH($C1711,'Policy Characteristics'!$C:$C,0)))</f>
        <v>on/off</v>
      </c>
      <c r="P1711" s="354" t="str">
        <f>IF(ISBLANK(INDEX('Policy Characteristics'!J:J,MATCH($C1711,'Policy Characteristics'!$C:$C,0))),"",INDEX('Policy Characteristics'!J:J,MATCH($C1711,'Policy Characteristics'!$C:$C,0)))</f>
        <v/>
      </c>
      <c r="Q1711" s="354" t="str">
        <f>IF(ISBLANK(INDEX('Policy Characteristics'!K:K,MATCH($C1711,'Policy Characteristics'!$C:$C,0))),"",INDEX('Policy Characteristics'!K:K,MATCH($C1711,'Policy Characteristics'!$C:$C,0)))</f>
        <v/>
      </c>
      <c r="R1711" s="354" t="str">
        <f>IF(ISBLANK(INDEX('Policy Characteristics'!L:L,MATCH($C1711,'Policy Characteristics'!$C:$C,0))),"",INDEX('Policy Characteristics'!L:L,MATCH($C1711,'Policy Characteristics'!$C:$C,0)))</f>
        <v/>
      </c>
    </row>
    <row r="1712" spans="1:18" s="345" customFormat="1" ht="20" customHeight="1">
      <c r="A1712" s="354" t="str">
        <f>IF(ISBLANK(INDEX('Policy Characteristics'!A:A,MATCH($C1712,'Policy Characteristics'!$C:$C,0))),"",INDEX('Policy Characteristics'!A:A,MATCH($C1712,'Policy Characteristics'!$C:$C,0)))</f>
        <v>Cross-Sector</v>
      </c>
      <c r="B1712" s="366" t="str">
        <f>IF(ISBLANK(INDEX('Policy Characteristics'!B:B,MATCH($C1712,'Policy Characteristics'!$C:$C,0))),"",INDEX('Policy Characteristics'!B:B,MATCH($C1712,'Policy Characteristics'!$C:$C,0)))</f>
        <v>Fuel Price Deregulation</v>
      </c>
      <c r="C1712" s="345" t="s">
        <v>553</v>
      </c>
      <c r="D1712" s="348" t="s">
        <v>907</v>
      </c>
      <c r="E1712" s="253"/>
      <c r="F1712" s="348" t="s">
        <v>737</v>
      </c>
      <c r="G1712" s="348"/>
      <c r="H1712" s="18">
        <v>723</v>
      </c>
      <c r="I1712" s="369" t="s">
        <v>680</v>
      </c>
      <c r="J1712" s="368" t="str">
        <f>IF(ISBLANK(INDEX('Policy Characteristics'!D:D,MATCH($C1712,'Policy Characteristics'!$C:$C,0))),"",INDEX('Policy Characteristics'!D:D,MATCH($C1712,'Policy Characteristics'!$C:$C,0)))</f>
        <v>Fuel Price Deregulation</v>
      </c>
      <c r="K1712" s="354"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54" t="str">
        <f>IF(ISBLANK(INDEX('Policy Characteristics'!I:I,MATCH($C1712,'Policy Characteristics'!$C:$C,0))),"",INDEX('Policy Characteristics'!I:I,MATCH($C1712,'Policy Characteristics'!$C:$C,0)))</f>
        <v>% of price deregulated</v>
      </c>
      <c r="P1712" s="354"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54" t="str">
        <f>IF(ISBLANK(INDEX('Policy Characteristics'!K:K,MATCH($C1712,'Policy Characteristics'!$C:$C,0))),"",INDEX('Policy Characteristics'!K:K,MATCH($C1712,'Policy Characteristics'!$C:$C,0)))</f>
        <v>fuels.html#fuel-price-deregulation</v>
      </c>
      <c r="R1712" s="354" t="str">
        <f>IF(ISBLANK(INDEX('Policy Characteristics'!L:L,MATCH($C1712,'Policy Characteristics'!$C:$C,0))),"",INDEX('Policy Characteristics'!L:L,MATCH($C1712,'Policy Characteristics'!$C:$C,0)))</f>
        <v/>
      </c>
    </row>
    <row r="1713" spans="1:18" s="345" customFormat="1" ht="20" customHeight="1">
      <c r="A1713" s="354" t="str">
        <f>IF(ISBLANK(INDEX('Policy Characteristics'!A:A,MATCH($C1713,'Policy Characteristics'!$C:$C,0))),"",INDEX('Policy Characteristics'!A:A,MATCH($C1713,'Policy Characteristics'!$C:$C,0)))</f>
        <v>Cross-Sector</v>
      </c>
      <c r="B1713" s="366" t="str">
        <f>IF(ISBLANK(INDEX('Policy Characteristics'!B:B,MATCH($C1713,'Policy Characteristics'!$C:$C,0))),"",INDEX('Policy Characteristics'!B:B,MATCH($C1713,'Policy Characteristics'!$C:$C,0)))</f>
        <v>Fuel Price Deregulation</v>
      </c>
      <c r="C1713" s="354" t="str">
        <f t="shared" ref="C1713:C1726" si="68">C$1712</f>
        <v>Fuel Price Deregulation</v>
      </c>
      <c r="D1713" s="348" t="s">
        <v>908</v>
      </c>
      <c r="E1713" s="253"/>
      <c r="F1713" s="348" t="s">
        <v>909</v>
      </c>
      <c r="G1713" s="348"/>
      <c r="H1713" s="18">
        <v>724</v>
      </c>
      <c r="I1713" s="369" t="s">
        <v>680</v>
      </c>
      <c r="J1713" s="368" t="str">
        <f>IF(ISBLANK(INDEX('Policy Characteristics'!D:D,MATCH($C1713,'Policy Characteristics'!$C:$C,0))),"",INDEX('Policy Characteristics'!D:D,MATCH($C1713,'Policy Characteristics'!$C:$C,0)))</f>
        <v>Fuel Price Deregulation</v>
      </c>
      <c r="K1713" s="354"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54" t="str">
        <f>IF(ISBLANK(INDEX('Policy Characteristics'!I:I,MATCH($C1713,'Policy Characteristics'!$C:$C,0))),"",INDEX('Policy Characteristics'!I:I,MATCH($C1713,'Policy Characteristics'!$C:$C,0)))</f>
        <v>% of price deregulated</v>
      </c>
      <c r="P1713" s="354"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54" t="str">
        <f>IF(ISBLANK(INDEX('Policy Characteristics'!K:K,MATCH($C1713,'Policy Characteristics'!$C:$C,0))),"",INDEX('Policy Characteristics'!K:K,MATCH($C1713,'Policy Characteristics'!$C:$C,0)))</f>
        <v>fuels.html#fuel-price-deregulation</v>
      </c>
      <c r="R1713" s="354" t="str">
        <f>IF(ISBLANK(INDEX('Policy Characteristics'!L:L,MATCH($C1713,'Policy Characteristics'!$C:$C,0))),"",INDEX('Policy Characteristics'!L:L,MATCH($C1713,'Policy Characteristics'!$C:$C,0)))</f>
        <v/>
      </c>
    </row>
    <row r="1714" spans="1:18" s="345" customFormat="1" ht="20" customHeight="1">
      <c r="A1714" s="354" t="str">
        <f>IF(ISBLANK(INDEX('Policy Characteristics'!A:A,MATCH($C1714,'Policy Characteristics'!$C:$C,0))),"",INDEX('Policy Characteristics'!A:A,MATCH($C1714,'Policy Characteristics'!$C:$C,0)))</f>
        <v>Cross-Sector</v>
      </c>
      <c r="B1714" s="366" t="str">
        <f>IF(ISBLANK(INDEX('Policy Characteristics'!B:B,MATCH($C1714,'Policy Characteristics'!$C:$C,0))),"",INDEX('Policy Characteristics'!B:B,MATCH($C1714,'Policy Characteristics'!$C:$C,0)))</f>
        <v>Fuel Price Deregulation</v>
      </c>
      <c r="C1714" s="354" t="str">
        <f t="shared" si="68"/>
        <v>Fuel Price Deregulation</v>
      </c>
      <c r="D1714" s="348" t="s">
        <v>936</v>
      </c>
      <c r="E1714" s="253"/>
      <c r="F1714" s="348" t="s">
        <v>937</v>
      </c>
      <c r="G1714" s="348"/>
      <c r="H1714" s="18">
        <v>725</v>
      </c>
      <c r="I1714" s="369" t="s">
        <v>680</v>
      </c>
      <c r="J1714" s="368" t="str">
        <f>IF(ISBLANK(INDEX('Policy Characteristics'!D:D,MATCH($C1714,'Policy Characteristics'!$C:$C,0))),"",INDEX('Policy Characteristics'!D:D,MATCH($C1714,'Policy Characteristics'!$C:$C,0)))</f>
        <v>Fuel Price Deregulation</v>
      </c>
      <c r="K1714" s="354"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4" t="str">
        <f>IF(ISBLANK(INDEX('Policy Characteristics'!I:I,MATCH($C1714,'Policy Characteristics'!$C:$C,0))),"",INDEX('Policy Characteristics'!I:I,MATCH($C1714,'Policy Characteristics'!$C:$C,0)))</f>
        <v>% of price deregulated</v>
      </c>
      <c r="P1714" s="354"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4" t="str">
        <f>IF(ISBLANK(INDEX('Policy Characteristics'!K:K,MATCH($C1714,'Policy Characteristics'!$C:$C,0))),"",INDEX('Policy Characteristics'!K:K,MATCH($C1714,'Policy Characteristics'!$C:$C,0)))</f>
        <v>fuels.html#fuel-price-deregulation</v>
      </c>
      <c r="R1714" s="354" t="str">
        <f>IF(ISBLANK(INDEX('Policy Characteristics'!L:L,MATCH($C1714,'Policy Characteristics'!$C:$C,0))),"",INDEX('Policy Characteristics'!L:L,MATCH($C1714,'Policy Characteristics'!$C:$C,0)))</f>
        <v/>
      </c>
    </row>
    <row r="1715" spans="1:18" s="345" customFormat="1" ht="20" customHeight="1">
      <c r="A1715" s="354" t="str">
        <f>IF(ISBLANK(INDEX('Policy Characteristics'!A:A,MATCH($C1715,'Policy Characteristics'!$C:$C,0))),"",INDEX('Policy Characteristics'!A:A,MATCH($C1715,'Policy Characteristics'!$C:$C,0)))</f>
        <v>Cross-Sector</v>
      </c>
      <c r="B1715" s="366" t="str">
        <f>IF(ISBLANK(INDEX('Policy Characteristics'!B:B,MATCH($C1715,'Policy Characteristics'!$C:$C,0))),"",INDEX('Policy Characteristics'!B:B,MATCH($C1715,'Policy Characteristics'!$C:$C,0)))</f>
        <v>Fuel Price Deregulation</v>
      </c>
      <c r="C1715" s="354" t="str">
        <f t="shared" si="68"/>
        <v>Fuel Price Deregulation</v>
      </c>
      <c r="D1715" s="348" t="s">
        <v>943</v>
      </c>
      <c r="E1715" s="253"/>
      <c r="F1715" s="348" t="s">
        <v>753</v>
      </c>
      <c r="G1715" s="348"/>
      <c r="H1715" s="18">
        <v>726</v>
      </c>
      <c r="I1715" s="369" t="s">
        <v>680</v>
      </c>
      <c r="J1715" s="368" t="str">
        <f>IF(ISBLANK(INDEX('Policy Characteristics'!D:D,MATCH($C1715,'Policy Characteristics'!$C:$C,0))),"",INDEX('Policy Characteristics'!D:D,MATCH($C1715,'Policy Characteristics'!$C:$C,0)))</f>
        <v>Fuel Price Deregulation</v>
      </c>
      <c r="K1715" s="354"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4" t="str">
        <f>IF(ISBLANK(INDEX('Policy Characteristics'!I:I,MATCH($C1715,'Policy Characteristics'!$C:$C,0))),"",INDEX('Policy Characteristics'!I:I,MATCH($C1715,'Policy Characteristics'!$C:$C,0)))</f>
        <v>% of price deregulated</v>
      </c>
      <c r="P1715" s="354"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4" t="str">
        <f>IF(ISBLANK(INDEX('Policy Characteristics'!K:K,MATCH($C1715,'Policy Characteristics'!$C:$C,0))),"",INDEX('Policy Characteristics'!K:K,MATCH($C1715,'Policy Characteristics'!$C:$C,0)))</f>
        <v>fuels.html#fuel-price-deregulation</v>
      </c>
      <c r="R1715" s="354" t="str">
        <f>IF(ISBLANK(INDEX('Policy Characteristics'!L:L,MATCH($C1715,'Policy Characteristics'!$C:$C,0))),"",INDEX('Policy Characteristics'!L:L,MATCH($C1715,'Policy Characteristics'!$C:$C,0)))</f>
        <v/>
      </c>
    </row>
    <row r="1716" spans="1:18" s="345" customFormat="1" ht="20" customHeight="1">
      <c r="A1716" s="354" t="str">
        <f>IF(ISBLANK(INDEX('Policy Characteristics'!A:A,MATCH($C1716,'Policy Characteristics'!$C:$C,0))),"",INDEX('Policy Characteristics'!A:A,MATCH($C1716,'Policy Characteristics'!$C:$C,0)))</f>
        <v>Cross-Sector</v>
      </c>
      <c r="B1716" s="366" t="str">
        <f>IF(ISBLANK(INDEX('Policy Characteristics'!B:B,MATCH($C1716,'Policy Characteristics'!$C:$C,0))),"",INDEX('Policy Characteristics'!B:B,MATCH($C1716,'Policy Characteristics'!$C:$C,0)))</f>
        <v>Fuel Price Deregulation</v>
      </c>
      <c r="C1716" s="354" t="str">
        <f t="shared" si="68"/>
        <v>Fuel Price Deregulation</v>
      </c>
      <c r="D1716" s="348" t="s">
        <v>910</v>
      </c>
      <c r="E1716" s="253"/>
      <c r="F1716" s="348" t="s">
        <v>911</v>
      </c>
      <c r="G1716" s="348"/>
      <c r="H1716" s="18">
        <v>727</v>
      </c>
      <c r="I1716" s="369" t="s">
        <v>680</v>
      </c>
      <c r="J1716" s="368" t="str">
        <f>IF(ISBLANK(INDEX('Policy Characteristics'!D:D,MATCH($C1716,'Policy Characteristics'!$C:$C,0))),"",INDEX('Policy Characteristics'!D:D,MATCH($C1716,'Policy Characteristics'!$C:$C,0)))</f>
        <v>Fuel Price Deregulation</v>
      </c>
      <c r="K1716" s="354"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4" t="str">
        <f>IF(ISBLANK(INDEX('Policy Characteristics'!I:I,MATCH($C1716,'Policy Characteristics'!$C:$C,0))),"",INDEX('Policy Characteristics'!I:I,MATCH($C1716,'Policy Characteristics'!$C:$C,0)))</f>
        <v>% of price deregulated</v>
      </c>
      <c r="P1716" s="354"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4" t="str">
        <f>IF(ISBLANK(INDEX('Policy Characteristics'!K:K,MATCH($C1716,'Policy Characteristics'!$C:$C,0))),"",INDEX('Policy Characteristics'!K:K,MATCH($C1716,'Policy Characteristics'!$C:$C,0)))</f>
        <v>fuels.html#fuel-price-deregulation</v>
      </c>
      <c r="R1716" s="354" t="str">
        <f>IF(ISBLANK(INDEX('Policy Characteristics'!L:L,MATCH($C1716,'Policy Characteristics'!$C:$C,0))),"",INDEX('Policy Characteristics'!L:L,MATCH($C1716,'Policy Characteristics'!$C:$C,0)))</f>
        <v/>
      </c>
    </row>
    <row r="1717" spans="1:18" s="345" customFormat="1" ht="20" customHeight="1">
      <c r="A1717" s="354" t="str">
        <f>IF(ISBLANK(INDEX('Policy Characteristics'!A:A,MATCH($C1717,'Policy Characteristics'!$C:$C,0))),"",INDEX('Policy Characteristics'!A:A,MATCH($C1717,'Policy Characteristics'!$C:$C,0)))</f>
        <v>Cross-Sector</v>
      </c>
      <c r="B1717" s="366" t="str">
        <f>IF(ISBLANK(INDEX('Policy Characteristics'!B:B,MATCH($C1717,'Policy Characteristics'!$C:$C,0))),"",INDEX('Policy Characteristics'!B:B,MATCH($C1717,'Policy Characteristics'!$C:$C,0)))</f>
        <v>Fuel Price Deregulation</v>
      </c>
      <c r="C1717" s="354" t="str">
        <f t="shared" si="68"/>
        <v>Fuel Price Deregulation</v>
      </c>
      <c r="D1717" s="348" t="s">
        <v>912</v>
      </c>
      <c r="E1717" s="253"/>
      <c r="F1717" s="348" t="s">
        <v>913</v>
      </c>
      <c r="G1717" s="348"/>
      <c r="H1717" s="18">
        <v>728</v>
      </c>
      <c r="I1717" s="369" t="s">
        <v>680</v>
      </c>
      <c r="J1717" s="368" t="str">
        <f>IF(ISBLANK(INDEX('Policy Characteristics'!D:D,MATCH($C1717,'Policy Characteristics'!$C:$C,0))),"",INDEX('Policy Characteristics'!D:D,MATCH($C1717,'Policy Characteristics'!$C:$C,0)))</f>
        <v>Fuel Price Deregulation</v>
      </c>
      <c r="K1717" s="354"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4" t="str">
        <f>IF(ISBLANK(INDEX('Policy Characteristics'!I:I,MATCH($C1717,'Policy Characteristics'!$C:$C,0))),"",INDEX('Policy Characteristics'!I:I,MATCH($C1717,'Policy Characteristics'!$C:$C,0)))</f>
        <v>% of price deregulated</v>
      </c>
      <c r="P1717" s="354"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4" t="str">
        <f>IF(ISBLANK(INDEX('Policy Characteristics'!K:K,MATCH($C1717,'Policy Characteristics'!$C:$C,0))),"",INDEX('Policy Characteristics'!K:K,MATCH($C1717,'Policy Characteristics'!$C:$C,0)))</f>
        <v>fuels.html#fuel-price-deregulation</v>
      </c>
      <c r="R1717" s="354" t="str">
        <f>IF(ISBLANK(INDEX('Policy Characteristics'!L:L,MATCH($C1717,'Policy Characteristics'!$C:$C,0))),"",INDEX('Policy Characteristics'!L:L,MATCH($C1717,'Policy Characteristics'!$C:$C,0)))</f>
        <v/>
      </c>
    </row>
    <row r="1718" spans="1:18" s="345" customFormat="1" ht="20" customHeight="1">
      <c r="A1718" s="354" t="str">
        <f>IF(ISBLANK(INDEX('Policy Characteristics'!A:A,MATCH($C1718,'Policy Characteristics'!$C:$C,0))),"",INDEX('Policy Characteristics'!A:A,MATCH($C1718,'Policy Characteristics'!$C:$C,0)))</f>
        <v>Cross-Sector</v>
      </c>
      <c r="B1718" s="366" t="str">
        <f>IF(ISBLANK(INDEX('Policy Characteristics'!B:B,MATCH($C1718,'Policy Characteristics'!$C:$C,0))),"",INDEX('Policy Characteristics'!B:B,MATCH($C1718,'Policy Characteristics'!$C:$C,0)))</f>
        <v>Fuel Price Deregulation</v>
      </c>
      <c r="C1718" s="354" t="str">
        <f t="shared" si="68"/>
        <v>Fuel Price Deregulation</v>
      </c>
      <c r="D1718" s="348" t="s">
        <v>944</v>
      </c>
      <c r="E1718" s="253"/>
      <c r="F1718" s="348" t="s">
        <v>945</v>
      </c>
      <c r="G1718" s="348"/>
      <c r="H1718" s="18">
        <v>729</v>
      </c>
      <c r="I1718" s="369" t="s">
        <v>680</v>
      </c>
      <c r="J1718" s="368" t="str">
        <f>IF(ISBLANK(INDEX('Policy Characteristics'!D:D,MATCH($C1718,'Policy Characteristics'!$C:$C,0))),"",INDEX('Policy Characteristics'!D:D,MATCH($C1718,'Policy Characteristics'!$C:$C,0)))</f>
        <v>Fuel Price Deregulation</v>
      </c>
      <c r="K1718" s="354"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4" t="str">
        <f>IF(ISBLANK(INDEX('Policy Characteristics'!I:I,MATCH($C1718,'Policy Characteristics'!$C:$C,0))),"",INDEX('Policy Characteristics'!I:I,MATCH($C1718,'Policy Characteristics'!$C:$C,0)))</f>
        <v>% of price deregulated</v>
      </c>
      <c r="P1718" s="354"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4" t="str">
        <f>IF(ISBLANK(INDEX('Policy Characteristics'!K:K,MATCH($C1718,'Policy Characteristics'!$C:$C,0))),"",INDEX('Policy Characteristics'!K:K,MATCH($C1718,'Policy Characteristics'!$C:$C,0)))</f>
        <v>fuels.html#fuel-price-deregulation</v>
      </c>
      <c r="R1718" s="354" t="str">
        <f>IF(ISBLANK(INDEX('Policy Characteristics'!L:L,MATCH($C1718,'Policy Characteristics'!$C:$C,0))),"",INDEX('Policy Characteristics'!L:L,MATCH($C1718,'Policy Characteristics'!$C:$C,0)))</f>
        <v/>
      </c>
    </row>
    <row r="1719" spans="1:18" s="345" customFormat="1" ht="20" customHeight="1">
      <c r="A1719" s="354" t="str">
        <f>IF(ISBLANK(INDEX('Policy Characteristics'!A:A,MATCH($C1719,'Policy Characteristics'!$C:$C,0))),"",INDEX('Policy Characteristics'!A:A,MATCH($C1719,'Policy Characteristics'!$C:$C,0)))</f>
        <v>Cross-Sector</v>
      </c>
      <c r="B1719" s="366" t="str">
        <f>IF(ISBLANK(INDEX('Policy Characteristics'!B:B,MATCH($C1719,'Policy Characteristics'!$C:$C,0))),"",INDEX('Policy Characteristics'!B:B,MATCH($C1719,'Policy Characteristics'!$C:$C,0)))</f>
        <v>Fuel Price Deregulation</v>
      </c>
      <c r="C1719" s="354" t="str">
        <f t="shared" si="68"/>
        <v>Fuel Price Deregulation</v>
      </c>
      <c r="D1719" s="348" t="s">
        <v>946</v>
      </c>
      <c r="E1719" s="253"/>
      <c r="F1719" s="348" t="s">
        <v>947</v>
      </c>
      <c r="G1719" s="348"/>
      <c r="H1719" s="18">
        <v>730</v>
      </c>
      <c r="I1719" s="369" t="s">
        <v>680</v>
      </c>
      <c r="J1719" s="368" t="str">
        <f>IF(ISBLANK(INDEX('Policy Characteristics'!D:D,MATCH($C1719,'Policy Characteristics'!$C:$C,0))),"",INDEX('Policy Characteristics'!D:D,MATCH($C1719,'Policy Characteristics'!$C:$C,0)))</f>
        <v>Fuel Price Deregulation</v>
      </c>
      <c r="K1719" s="354"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4" t="str">
        <f>IF(ISBLANK(INDEX('Policy Characteristics'!I:I,MATCH($C1719,'Policy Characteristics'!$C:$C,0))),"",INDEX('Policy Characteristics'!I:I,MATCH($C1719,'Policy Characteristics'!$C:$C,0)))</f>
        <v>% of price deregulated</v>
      </c>
      <c r="P1719" s="354"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4" t="str">
        <f>IF(ISBLANK(INDEX('Policy Characteristics'!K:K,MATCH($C1719,'Policy Characteristics'!$C:$C,0))),"",INDEX('Policy Characteristics'!K:K,MATCH($C1719,'Policy Characteristics'!$C:$C,0)))</f>
        <v>fuels.html#fuel-price-deregulation</v>
      </c>
      <c r="R1719" s="354" t="str">
        <f>IF(ISBLANK(INDEX('Policy Characteristics'!L:L,MATCH($C1719,'Policy Characteristics'!$C:$C,0))),"",INDEX('Policy Characteristics'!L:L,MATCH($C1719,'Policy Characteristics'!$C:$C,0)))</f>
        <v/>
      </c>
    </row>
    <row r="1720" spans="1:18" s="345" customFormat="1" ht="20" customHeight="1">
      <c r="A1720" s="354" t="str">
        <f>IF(ISBLANK(INDEX('Policy Characteristics'!A:A,MATCH($C1720,'Policy Characteristics'!$C:$C,0))),"",INDEX('Policy Characteristics'!A:A,MATCH($C1720,'Policy Characteristics'!$C:$C,0)))</f>
        <v>Cross-Sector</v>
      </c>
      <c r="B1720" s="366" t="str">
        <f>IF(ISBLANK(INDEX('Policy Characteristics'!B:B,MATCH($C1720,'Policy Characteristics'!$C:$C,0))),"",INDEX('Policy Characteristics'!B:B,MATCH($C1720,'Policy Characteristics'!$C:$C,0)))</f>
        <v>Fuel Price Deregulation</v>
      </c>
      <c r="C1720" s="354" t="str">
        <f t="shared" si="68"/>
        <v>Fuel Price Deregulation</v>
      </c>
      <c r="D1720" s="348" t="s">
        <v>914</v>
      </c>
      <c r="E1720" s="253"/>
      <c r="F1720" s="348" t="s">
        <v>915</v>
      </c>
      <c r="G1720" s="348"/>
      <c r="H1720" s="18">
        <v>731</v>
      </c>
      <c r="I1720" s="369" t="s">
        <v>680</v>
      </c>
      <c r="J1720" s="368" t="str">
        <f>IF(ISBLANK(INDEX('Policy Characteristics'!D:D,MATCH($C1720,'Policy Characteristics'!$C:$C,0))),"",INDEX('Policy Characteristics'!D:D,MATCH($C1720,'Policy Characteristics'!$C:$C,0)))</f>
        <v>Fuel Price Deregulation</v>
      </c>
      <c r="K1720" s="354"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4" t="str">
        <f>IF(ISBLANK(INDEX('Policy Characteristics'!I:I,MATCH($C1720,'Policy Characteristics'!$C:$C,0))),"",INDEX('Policy Characteristics'!I:I,MATCH($C1720,'Policy Characteristics'!$C:$C,0)))</f>
        <v>% of price deregulated</v>
      </c>
      <c r="P1720" s="354"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4" t="str">
        <f>IF(ISBLANK(INDEX('Policy Characteristics'!K:K,MATCH($C1720,'Policy Characteristics'!$C:$C,0))),"",INDEX('Policy Characteristics'!K:K,MATCH($C1720,'Policy Characteristics'!$C:$C,0)))</f>
        <v>fuels.html#fuel-price-deregulation</v>
      </c>
      <c r="R1720" s="354" t="str">
        <f>IF(ISBLANK(INDEX('Policy Characteristics'!L:L,MATCH($C1720,'Policy Characteristics'!$C:$C,0))),"",INDEX('Policy Characteristics'!L:L,MATCH($C1720,'Policy Characteristics'!$C:$C,0)))</f>
        <v/>
      </c>
    </row>
    <row r="1721" spans="1:18" s="345" customFormat="1" ht="20" customHeight="1">
      <c r="A1721" s="354" t="str">
        <f>IF(ISBLANK(INDEX('Policy Characteristics'!A:A,MATCH($C1721,'Policy Characteristics'!$C:$C,0))),"",INDEX('Policy Characteristics'!A:A,MATCH($C1721,'Policy Characteristics'!$C:$C,0)))</f>
        <v>Cross-Sector</v>
      </c>
      <c r="B1721" s="366" t="str">
        <f>IF(ISBLANK(INDEX('Policy Characteristics'!B:B,MATCH($C1721,'Policy Characteristics'!$C:$C,0))),"",INDEX('Policy Characteristics'!B:B,MATCH($C1721,'Policy Characteristics'!$C:$C,0)))</f>
        <v>Fuel Price Deregulation</v>
      </c>
      <c r="C1721" s="354" t="str">
        <f t="shared" si="68"/>
        <v>Fuel Price Deregulation</v>
      </c>
      <c r="D1721" s="348" t="s">
        <v>916</v>
      </c>
      <c r="E1721" s="253"/>
      <c r="F1721" s="348" t="s">
        <v>761</v>
      </c>
      <c r="G1721" s="348"/>
      <c r="H1721" s="18">
        <v>732</v>
      </c>
      <c r="I1721" s="369" t="s">
        <v>680</v>
      </c>
      <c r="J1721" s="368" t="str">
        <f>IF(ISBLANK(INDEX('Policy Characteristics'!D:D,MATCH($C1721,'Policy Characteristics'!$C:$C,0))),"",INDEX('Policy Characteristics'!D:D,MATCH($C1721,'Policy Characteristics'!$C:$C,0)))</f>
        <v>Fuel Price Deregulation</v>
      </c>
      <c r="K1721" s="354"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4" t="str">
        <f>IF(ISBLANK(INDEX('Policy Characteristics'!I:I,MATCH($C1721,'Policy Characteristics'!$C:$C,0))),"",INDEX('Policy Characteristics'!I:I,MATCH($C1721,'Policy Characteristics'!$C:$C,0)))</f>
        <v>% of price deregulated</v>
      </c>
      <c r="P1721" s="354"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4" t="str">
        <f>IF(ISBLANK(INDEX('Policy Characteristics'!K:K,MATCH($C1721,'Policy Characteristics'!$C:$C,0))),"",INDEX('Policy Characteristics'!K:K,MATCH($C1721,'Policy Characteristics'!$C:$C,0)))</f>
        <v>fuels.html#fuel-price-deregulation</v>
      </c>
      <c r="R1721" s="354" t="str">
        <f>IF(ISBLANK(INDEX('Policy Characteristics'!L:L,MATCH($C1721,'Policy Characteristics'!$C:$C,0))),"",INDEX('Policy Characteristics'!L:L,MATCH($C1721,'Policy Characteristics'!$C:$C,0)))</f>
        <v/>
      </c>
    </row>
    <row r="1722" spans="1:18" s="345" customFormat="1" ht="20" customHeight="1">
      <c r="A1722" s="354" t="str">
        <f>IF(ISBLANK(INDEX('Policy Characteristics'!A:A,MATCH($C1722,'Policy Characteristics'!$C:$C,0))),"",INDEX('Policy Characteristics'!A:A,MATCH($C1722,'Policy Characteristics'!$C:$C,0)))</f>
        <v>Cross-Sector</v>
      </c>
      <c r="B1722" s="366" t="str">
        <f>IF(ISBLANK(INDEX('Policy Characteristics'!B:B,MATCH($C1722,'Policy Characteristics'!$C:$C,0))),"",INDEX('Policy Characteristics'!B:B,MATCH($C1722,'Policy Characteristics'!$C:$C,0)))</f>
        <v>Fuel Price Deregulation</v>
      </c>
      <c r="C1722" s="354" t="str">
        <f t="shared" si="68"/>
        <v>Fuel Price Deregulation</v>
      </c>
      <c r="D1722" s="348" t="s">
        <v>917</v>
      </c>
      <c r="E1722" s="253"/>
      <c r="F1722" s="348" t="s">
        <v>765</v>
      </c>
      <c r="G1722" s="348"/>
      <c r="H1722" s="18">
        <v>733</v>
      </c>
      <c r="I1722" s="369" t="s">
        <v>680</v>
      </c>
      <c r="J1722" s="368" t="str">
        <f>IF(ISBLANK(INDEX('Policy Characteristics'!D:D,MATCH($C1722,'Policy Characteristics'!$C:$C,0))),"",INDEX('Policy Characteristics'!D:D,MATCH($C1722,'Policy Characteristics'!$C:$C,0)))</f>
        <v>Fuel Price Deregulation</v>
      </c>
      <c r="K1722" s="354"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4" t="str">
        <f>IF(ISBLANK(INDEX('Policy Characteristics'!I:I,MATCH($C1722,'Policy Characteristics'!$C:$C,0))),"",INDEX('Policy Characteristics'!I:I,MATCH($C1722,'Policy Characteristics'!$C:$C,0)))</f>
        <v>% of price deregulated</v>
      </c>
      <c r="P1722" s="354"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4" t="str">
        <f>IF(ISBLANK(INDEX('Policy Characteristics'!K:K,MATCH($C1722,'Policy Characteristics'!$C:$C,0))),"",INDEX('Policy Characteristics'!K:K,MATCH($C1722,'Policy Characteristics'!$C:$C,0)))</f>
        <v>fuels.html#fuel-price-deregulation</v>
      </c>
      <c r="R1722" s="354" t="str">
        <f>IF(ISBLANK(INDEX('Policy Characteristics'!L:L,MATCH($C1722,'Policy Characteristics'!$C:$C,0))),"",INDEX('Policy Characteristics'!L:L,MATCH($C1722,'Policy Characteristics'!$C:$C,0)))</f>
        <v/>
      </c>
    </row>
    <row r="1723" spans="1:18" s="345" customFormat="1" ht="20" customHeight="1">
      <c r="A1723" s="354" t="str">
        <f>IF(ISBLANK(INDEX('Policy Characteristics'!A:A,MATCH($C1723,'Policy Characteristics'!$C:$C,0))),"",INDEX('Policy Characteristics'!A:A,MATCH($C1723,'Policy Characteristics'!$C:$C,0)))</f>
        <v>Cross-Sector</v>
      </c>
      <c r="B1723" s="366" t="str">
        <f>IF(ISBLANK(INDEX('Policy Characteristics'!B:B,MATCH($C1723,'Policy Characteristics'!$C:$C,0))),"",INDEX('Policy Characteristics'!B:B,MATCH($C1723,'Policy Characteristics'!$C:$C,0)))</f>
        <v>Fuel Price Deregulation</v>
      </c>
      <c r="C1723" s="354" t="str">
        <f t="shared" si="68"/>
        <v>Fuel Price Deregulation</v>
      </c>
      <c r="D1723" s="348" t="s">
        <v>918</v>
      </c>
      <c r="E1723" s="253"/>
      <c r="F1723" s="348" t="s">
        <v>919</v>
      </c>
      <c r="G1723" s="348"/>
      <c r="H1723" s="18">
        <v>734</v>
      </c>
      <c r="I1723" s="369" t="s">
        <v>680</v>
      </c>
      <c r="J1723" s="368" t="str">
        <f>IF(ISBLANK(INDEX('Policy Characteristics'!D:D,MATCH($C1723,'Policy Characteristics'!$C:$C,0))),"",INDEX('Policy Characteristics'!D:D,MATCH($C1723,'Policy Characteristics'!$C:$C,0)))</f>
        <v>Fuel Price Deregulation</v>
      </c>
      <c r="K1723" s="354"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4" t="str">
        <f>IF(ISBLANK(INDEX('Policy Characteristics'!I:I,MATCH($C1723,'Policy Characteristics'!$C:$C,0))),"",INDEX('Policy Characteristics'!I:I,MATCH($C1723,'Policy Characteristics'!$C:$C,0)))</f>
        <v>% of price deregulated</v>
      </c>
      <c r="P1723" s="354"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4" t="str">
        <f>IF(ISBLANK(INDEX('Policy Characteristics'!K:K,MATCH($C1723,'Policy Characteristics'!$C:$C,0))),"",INDEX('Policy Characteristics'!K:K,MATCH($C1723,'Policy Characteristics'!$C:$C,0)))</f>
        <v>fuels.html#fuel-price-deregulation</v>
      </c>
      <c r="R1723" s="354" t="str">
        <f>IF(ISBLANK(INDEX('Policy Characteristics'!L:L,MATCH($C1723,'Policy Characteristics'!$C:$C,0))),"",INDEX('Policy Characteristics'!L:L,MATCH($C1723,'Policy Characteristics'!$C:$C,0)))</f>
        <v/>
      </c>
    </row>
    <row r="1724" spans="1:18" s="345" customFormat="1" ht="20" customHeight="1">
      <c r="A1724" s="354" t="str">
        <f>IF(ISBLANK(INDEX('Policy Characteristics'!A:A,MATCH($C1724,'Policy Characteristics'!$C:$C,0))),"",INDEX('Policy Characteristics'!A:A,MATCH($C1724,'Policy Characteristics'!$C:$C,0)))</f>
        <v>Cross-Sector</v>
      </c>
      <c r="B1724" s="366" t="str">
        <f>IF(ISBLANK(INDEX('Policy Characteristics'!B:B,MATCH($C1724,'Policy Characteristics'!$C:$C,0))),"",INDEX('Policy Characteristics'!B:B,MATCH($C1724,'Policy Characteristics'!$C:$C,0)))</f>
        <v>Fuel Price Deregulation</v>
      </c>
      <c r="C1724" s="354" t="str">
        <f t="shared" si="68"/>
        <v>Fuel Price Deregulation</v>
      </c>
      <c r="D1724" s="348" t="s">
        <v>920</v>
      </c>
      <c r="E1724" s="253"/>
      <c r="F1724" s="348" t="s">
        <v>921</v>
      </c>
      <c r="G1724" s="348"/>
      <c r="H1724" s="18">
        <v>735</v>
      </c>
      <c r="I1724" s="369" t="s">
        <v>680</v>
      </c>
      <c r="J1724" s="368" t="str">
        <f>IF(ISBLANK(INDEX('Policy Characteristics'!D:D,MATCH($C1724,'Policy Characteristics'!$C:$C,0))),"",INDEX('Policy Characteristics'!D:D,MATCH($C1724,'Policy Characteristics'!$C:$C,0)))</f>
        <v>Fuel Price Deregulation</v>
      </c>
      <c r="K1724" s="354"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4" t="str">
        <f>IF(ISBLANK(INDEX('Policy Characteristics'!I:I,MATCH($C1724,'Policy Characteristics'!$C:$C,0))),"",INDEX('Policy Characteristics'!I:I,MATCH($C1724,'Policy Characteristics'!$C:$C,0)))</f>
        <v>% of price deregulated</v>
      </c>
      <c r="P1724" s="354"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4" t="str">
        <f>IF(ISBLANK(INDEX('Policy Characteristics'!K:K,MATCH($C1724,'Policy Characteristics'!$C:$C,0))),"",INDEX('Policy Characteristics'!K:K,MATCH($C1724,'Policy Characteristics'!$C:$C,0)))</f>
        <v>fuels.html#fuel-price-deregulation</v>
      </c>
      <c r="R1724" s="354" t="str">
        <f>IF(ISBLANK(INDEX('Policy Characteristics'!L:L,MATCH($C1724,'Policy Characteristics'!$C:$C,0))),"",INDEX('Policy Characteristics'!L:L,MATCH($C1724,'Policy Characteristics'!$C:$C,0)))</f>
        <v/>
      </c>
    </row>
    <row r="1725" spans="1:18" s="345" customFormat="1" ht="20" customHeight="1">
      <c r="A1725" s="354" t="str">
        <f>IF(ISBLANK(INDEX('Policy Characteristics'!A:A,MATCH($C1725,'Policy Characteristics'!$C:$C,0))),"",INDEX('Policy Characteristics'!A:A,MATCH($C1725,'Policy Characteristics'!$C:$C,0)))</f>
        <v>Cross-Sector</v>
      </c>
      <c r="B1725" s="366" t="str">
        <f>IF(ISBLANK(INDEX('Policy Characteristics'!B:B,MATCH($C1725,'Policy Characteristics'!$C:$C,0))),"",INDEX('Policy Characteristics'!B:B,MATCH($C1725,'Policy Characteristics'!$C:$C,0)))</f>
        <v>Fuel Price Deregulation</v>
      </c>
      <c r="C1725" s="354" t="str">
        <f t="shared" si="68"/>
        <v>Fuel Price Deregulation</v>
      </c>
      <c r="D1725" s="348" t="s">
        <v>951</v>
      </c>
      <c r="E1725" s="253"/>
      <c r="F1725" s="348" t="s">
        <v>769</v>
      </c>
      <c r="G1725" s="348"/>
      <c r="H1725" s="18">
        <v>736</v>
      </c>
      <c r="I1725" s="369" t="s">
        <v>680</v>
      </c>
      <c r="J1725" s="368" t="str">
        <f>IF(ISBLANK(INDEX('Policy Characteristics'!D:D,MATCH($C1725,'Policy Characteristics'!$C:$C,0))),"",INDEX('Policy Characteristics'!D:D,MATCH($C1725,'Policy Characteristics'!$C:$C,0)))</f>
        <v>Fuel Price Deregulation</v>
      </c>
      <c r="K1725" s="354"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4" t="str">
        <f>IF(ISBLANK(INDEX('Policy Characteristics'!I:I,MATCH($C1725,'Policy Characteristics'!$C:$C,0))),"",INDEX('Policy Characteristics'!I:I,MATCH($C1725,'Policy Characteristics'!$C:$C,0)))</f>
        <v>% of price deregulated</v>
      </c>
      <c r="P1725" s="354"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4" t="str">
        <f>IF(ISBLANK(INDEX('Policy Characteristics'!K:K,MATCH($C1725,'Policy Characteristics'!$C:$C,0))),"",INDEX('Policy Characteristics'!K:K,MATCH($C1725,'Policy Characteristics'!$C:$C,0)))</f>
        <v>fuels.html#fuel-price-deregulation</v>
      </c>
      <c r="R1725" s="354" t="str">
        <f>IF(ISBLANK(INDEX('Policy Characteristics'!L:L,MATCH($C1725,'Policy Characteristics'!$C:$C,0))),"",INDEX('Policy Characteristics'!L:L,MATCH($C1725,'Policy Characteristics'!$C:$C,0)))</f>
        <v/>
      </c>
    </row>
    <row r="1726" spans="1:18" s="345" customFormat="1" ht="20" customHeight="1">
      <c r="A1726" s="354" t="str">
        <f>IF(ISBLANK(INDEX('Policy Characteristics'!A:A,MATCH($C1726,'Policy Characteristics'!$C:$C,0))),"",INDEX('Policy Characteristics'!A:A,MATCH($C1726,'Policy Characteristics'!$C:$C,0)))</f>
        <v>Cross-Sector</v>
      </c>
      <c r="B1726" s="366" t="str">
        <f>IF(ISBLANK(INDEX('Policy Characteristics'!B:B,MATCH($C1726,'Policy Characteristics'!$C:$C,0))),"",INDEX('Policy Characteristics'!B:B,MATCH($C1726,'Policy Characteristics'!$C:$C,0)))</f>
        <v>Fuel Price Deregulation</v>
      </c>
      <c r="C1726" s="354" t="str">
        <f t="shared" si="68"/>
        <v>Fuel Price Deregulation</v>
      </c>
      <c r="D1726" s="348" t="s">
        <v>952</v>
      </c>
      <c r="E1726" s="253"/>
      <c r="F1726" s="348" t="s">
        <v>953</v>
      </c>
      <c r="G1726" s="348"/>
      <c r="H1726" s="18">
        <v>737</v>
      </c>
      <c r="I1726" s="369" t="s">
        <v>680</v>
      </c>
      <c r="J1726" s="368" t="str">
        <f>IF(ISBLANK(INDEX('Policy Characteristics'!D:D,MATCH($C1726,'Policy Characteristics'!$C:$C,0))),"",INDEX('Policy Characteristics'!D:D,MATCH($C1726,'Policy Characteristics'!$C:$C,0)))</f>
        <v>Fuel Price Deregulation</v>
      </c>
      <c r="K1726" s="354" t="str">
        <f>IF(ISBLANK(INDEX('Policy Characteristics'!E:E,MATCH($C1726,'Policy Characteristics'!$C:$C,0))),"",INDEX('Policy Characteristics'!E:E,MATCH($C1726,'Policy Characteristics'!$C:$C,0)))</f>
        <v>cross fuel price deregulation</v>
      </c>
      <c r="L1726" s="222">
        <f>IF(ISBLANK(INDEX('Policy Characteristics'!F:F,MATCH($C1726,'Policy Characteristics'!$C:$C,0))),"",INDEX('Policy Characteristics'!F:F,MATCH($C1726,'Policy Characteristics'!$C:$C,0)))</f>
        <v>0</v>
      </c>
      <c r="M1726" s="222">
        <f>IF(ISBLANK(INDEX('Policy Characteristics'!G:G,MATCH($C1726,'Policy Characteristics'!$C:$C,0))),"",INDEX('Policy Characteristics'!G:G,MATCH($C1726,'Policy Characteristics'!$C:$C,0)))</f>
        <v>1</v>
      </c>
      <c r="N1726" s="222">
        <f>IF(ISBLANK(INDEX('Policy Characteristics'!H:H,MATCH($C1726,'Policy Characteristics'!$C:$C,0))),"",INDEX('Policy Characteristics'!H:H,MATCH($C1726,'Policy Characteristics'!$C:$C,0)))</f>
        <v>0.01</v>
      </c>
      <c r="O1726" s="354" t="str">
        <f>IF(ISBLANK(INDEX('Policy Characteristics'!I:I,MATCH($C1726,'Policy Characteristics'!$C:$C,0))),"",INDEX('Policy Characteristics'!I:I,MATCH($C1726,'Policy Characteristics'!$C:$C,0)))</f>
        <v>% of price deregulated</v>
      </c>
      <c r="P1726" s="354"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354" t="str">
        <f>IF(ISBLANK(INDEX('Policy Characteristics'!K:K,MATCH($C1726,'Policy Characteristics'!$C:$C,0))),"",INDEX('Policy Characteristics'!K:K,MATCH($C1726,'Policy Characteristics'!$C:$C,0)))</f>
        <v>fuels.html#fuel-price-deregulation</v>
      </c>
      <c r="R1726" s="354" t="str">
        <f>IF(ISBLANK(INDEX('Policy Characteristics'!L:L,MATCH($C1726,'Policy Characteristics'!$C:$C,0))),"",INDEX('Policy Characteristics'!L:L,MATCH($C1726,'Policy Characteristics'!$C:$C,0)))</f>
        <v/>
      </c>
    </row>
    <row r="1727" spans="1:18" s="354" customFormat="1" ht="20" customHeight="1">
      <c r="A1727" s="354" t="str">
        <f>IF(ISBLANK(INDEX('Policy Characteristics'!A:A,MATCH($C1727,'Policy Characteristics'!$C:$C,0))),"",INDEX('Policy Characteristics'!A:A,MATCH($C1727,'Policy Characteristics'!$C:$C,0)))</f>
        <v>Cross-Sector</v>
      </c>
      <c r="B1727" s="366" t="str">
        <f>IF(ISBLANK(INDEX('Policy Characteristics'!B:B,MATCH($C1727,'Policy Characteristics'!$C:$C,0))),"",INDEX('Policy Characteristics'!B:B,MATCH($C1727,'Policy Characteristics'!$C:$C,0)))</f>
        <v>Fuel Taxes or Subsidies</v>
      </c>
      <c r="C1727" t="s">
        <v>559</v>
      </c>
      <c r="D1727" s="253" t="s">
        <v>934</v>
      </c>
      <c r="E1727" s="253" t="s">
        <v>922</v>
      </c>
      <c r="F1727" s="253" t="s">
        <v>935</v>
      </c>
      <c r="G1727" s="253" t="s">
        <v>58</v>
      </c>
      <c r="H1727" s="18">
        <v>78</v>
      </c>
      <c r="I1727" s="367" t="s">
        <v>670</v>
      </c>
      <c r="J1727" s="368" t="str">
        <f>IF(ISBLANK(INDEX('Policy Characteristics'!D:D,MATCH($C1727,'Policy Characteristics'!$C:$C,0))),"",INDEX('Policy Characteristics'!D:D,MATCH($C1727,'Policy Characteristics'!$C:$C,0)))</f>
        <v>Fuel Taxes or Subsidies</v>
      </c>
      <c r="K1727" s="354"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54" t="str">
        <f>IF(ISBLANK(INDEX('Policy Characteristics'!I:I,MATCH($C1727,'Policy Characteristics'!$C:$C,0))),"",INDEX('Policy Characteristics'!I:I,MATCH($C1727,'Policy Characteristics'!$C:$C,0)))</f>
        <v>% of BAU price</v>
      </c>
      <c r="P1727" s="3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7" s="354" t="str">
        <f>IF(ISBLANK(INDEX('Policy Characteristics'!K:K,MATCH($C1727,'Policy Characteristics'!$C:$C,0))),"",INDEX('Policy Characteristics'!K:K,MATCH($C1727,'Policy Characteristics'!$C:$C,0)))</f>
        <v>fuels.html#fuel-taxes</v>
      </c>
      <c r="R1727" s="354" t="str">
        <f>IF(ISBLANK(INDEX('Policy Characteristics'!L:L,MATCH($C1727,'Policy Characteristics'!$C:$C,0))),"",INDEX('Policy Characteristics'!L:L,MATCH($C1727,'Policy Characteristics'!$C:$C,0)))</f>
        <v>fuel-taxes.html</v>
      </c>
    </row>
    <row r="1728" spans="1:18" s="354" customFormat="1" ht="20" customHeight="1">
      <c r="A1728" s="354" t="str">
        <f>IF(ISBLANK(INDEX('Policy Characteristics'!A:A,MATCH($C1728,'Policy Characteristics'!$C:$C,0))),"",INDEX('Policy Characteristics'!A:A,MATCH($C1728,'Policy Characteristics'!$C:$C,0)))</f>
        <v>Cross-Sector</v>
      </c>
      <c r="B1728" s="366" t="str">
        <f>IF(ISBLANK(INDEX('Policy Characteristics'!B:B,MATCH($C1728,'Policy Characteristics'!$C:$C,0))),"",INDEX('Policy Characteristics'!B:B,MATCH($C1728,'Policy Characteristics'!$C:$C,0)))</f>
        <v>Fuel Taxes or Subsidies</v>
      </c>
      <c r="C1728" s="242" t="str">
        <f t="shared" ref="C1728:C1791" si="69">C$1727</f>
        <v>Additional Fuel Tax or Subsidy Rate by Fuel</v>
      </c>
      <c r="D1728" s="348" t="s">
        <v>907</v>
      </c>
      <c r="E1728" s="253" t="s">
        <v>922</v>
      </c>
      <c r="F1728" s="348" t="s">
        <v>737</v>
      </c>
      <c r="G1728" s="253" t="s">
        <v>58</v>
      </c>
      <c r="H1728" s="18">
        <v>79</v>
      </c>
      <c r="I1728" s="369" t="s">
        <v>680</v>
      </c>
      <c r="J1728" s="368" t="str">
        <f>IF(ISBLANK(INDEX('Policy Characteristics'!D:D,MATCH($C1728,'Policy Characteristics'!$C:$C,0))),"",INDEX('Policy Characteristics'!D:D,MATCH($C1728,'Policy Characteristics'!$C:$C,0)))</f>
        <v>Fuel Taxes or Subsidies</v>
      </c>
      <c r="K1728" s="354"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54" t="str">
        <f>IF(ISBLANK(INDEX('Policy Characteristics'!I:I,MATCH($C1728,'Policy Characteristics'!$C:$C,0))),"",INDEX('Policy Characteristics'!I:I,MATCH($C1728,'Policy Characteristics'!$C:$C,0)))</f>
        <v>% of BAU price</v>
      </c>
      <c r="P1728" s="3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8" s="354" t="str">
        <f>IF(ISBLANK(INDEX('Policy Characteristics'!K:K,MATCH($C1728,'Policy Characteristics'!$C:$C,0))),"",INDEX('Policy Characteristics'!K:K,MATCH($C1728,'Policy Characteristics'!$C:$C,0)))</f>
        <v>fuels.html#fuel-taxes</v>
      </c>
      <c r="R1728" s="354" t="str">
        <f>IF(ISBLANK(INDEX('Policy Characteristics'!L:L,MATCH($C1728,'Policy Characteristics'!$C:$C,0))),"",INDEX('Policy Characteristics'!L:L,MATCH($C1728,'Policy Characteristics'!$C:$C,0)))</f>
        <v>fuel-taxes.html</v>
      </c>
    </row>
    <row r="1729" spans="1:18" s="354" customFormat="1" ht="20" customHeight="1">
      <c r="A1729" s="354" t="str">
        <f>IF(ISBLANK(INDEX('Policy Characteristics'!A:A,MATCH($C1729,'Policy Characteristics'!$C:$C,0))),"",INDEX('Policy Characteristics'!A:A,MATCH($C1729,'Policy Characteristics'!$C:$C,0)))</f>
        <v>Cross-Sector</v>
      </c>
      <c r="B1729" s="366" t="str">
        <f>IF(ISBLANK(INDEX('Policy Characteristics'!B:B,MATCH($C1729,'Policy Characteristics'!$C:$C,0))),"",INDEX('Policy Characteristics'!B:B,MATCH($C1729,'Policy Characteristics'!$C:$C,0)))</f>
        <v>Fuel Taxes or Subsidies</v>
      </c>
      <c r="C1729" s="242" t="str">
        <f t="shared" si="69"/>
        <v>Additional Fuel Tax or Subsidy Rate by Fuel</v>
      </c>
      <c r="D1729" s="348" t="s">
        <v>908</v>
      </c>
      <c r="E1729" s="253" t="s">
        <v>922</v>
      </c>
      <c r="F1729" s="348" t="s">
        <v>909</v>
      </c>
      <c r="G1729" s="253" t="s">
        <v>58</v>
      </c>
      <c r="H1729" s="18">
        <v>80</v>
      </c>
      <c r="I1729" s="369" t="s">
        <v>670</v>
      </c>
      <c r="J1729" s="368" t="str">
        <f>IF(ISBLANK(INDEX('Policy Characteristics'!D:D,MATCH($C1729,'Policy Characteristics'!$C:$C,0))),"",INDEX('Policy Characteristics'!D:D,MATCH($C1729,'Policy Characteristics'!$C:$C,0)))</f>
        <v>Fuel Taxes or Subsidies</v>
      </c>
      <c r="K1729" s="354"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4" t="str">
        <f>IF(ISBLANK(INDEX('Policy Characteristics'!I:I,MATCH($C1729,'Policy Characteristics'!$C:$C,0))),"",INDEX('Policy Characteristics'!I:I,MATCH($C1729,'Policy Characteristics'!$C:$C,0)))</f>
        <v>% of BAU price</v>
      </c>
      <c r="P1729" s="3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4" t="str">
        <f>IF(ISBLANK(INDEX('Policy Characteristics'!K:K,MATCH($C1729,'Policy Characteristics'!$C:$C,0))),"",INDEX('Policy Characteristics'!K:K,MATCH($C1729,'Policy Characteristics'!$C:$C,0)))</f>
        <v>fuels.html#fuel-taxes</v>
      </c>
      <c r="R1729" s="354" t="str">
        <f>IF(ISBLANK(INDEX('Policy Characteristics'!L:L,MATCH($C1729,'Policy Characteristics'!$C:$C,0))),"",INDEX('Policy Characteristics'!L:L,MATCH($C1729,'Policy Characteristics'!$C:$C,0)))</f>
        <v>fuel-taxes.html</v>
      </c>
    </row>
    <row r="1730" spans="1:18" s="354" customFormat="1" ht="20" customHeight="1">
      <c r="A1730" s="354" t="str">
        <f>IF(ISBLANK(INDEX('Policy Characteristics'!A:A,MATCH($C1730,'Policy Characteristics'!$C:$C,0))),"",INDEX('Policy Characteristics'!A:A,MATCH($C1730,'Policy Characteristics'!$C:$C,0)))</f>
        <v>Cross-Sector</v>
      </c>
      <c r="B1730" s="366" t="str">
        <f>IF(ISBLANK(INDEX('Policy Characteristics'!B:B,MATCH($C1730,'Policy Characteristics'!$C:$C,0))),"",INDEX('Policy Characteristics'!B:B,MATCH($C1730,'Policy Characteristics'!$C:$C,0)))</f>
        <v>Fuel Taxes or Subsidies</v>
      </c>
      <c r="C1730" s="242" t="str">
        <f t="shared" si="69"/>
        <v>Additional Fuel Tax or Subsidy Rate by Fuel</v>
      </c>
      <c r="D1730" s="348" t="s">
        <v>936</v>
      </c>
      <c r="E1730" s="253" t="s">
        <v>922</v>
      </c>
      <c r="F1730" s="348" t="s">
        <v>937</v>
      </c>
      <c r="G1730" s="253" t="s">
        <v>58</v>
      </c>
      <c r="H1730" s="18">
        <v>738</v>
      </c>
      <c r="I1730" s="369" t="s">
        <v>680</v>
      </c>
      <c r="J1730" s="368" t="str">
        <f>IF(ISBLANK(INDEX('Policy Characteristics'!D:D,MATCH($C1730,'Policy Characteristics'!$C:$C,0))),"",INDEX('Policy Characteristics'!D:D,MATCH($C1730,'Policy Characteristics'!$C:$C,0)))</f>
        <v>Fuel Taxes or Subsidies</v>
      </c>
      <c r="K1730" s="354"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4" t="str">
        <f>IF(ISBLANK(INDEX('Policy Characteristics'!I:I,MATCH($C1730,'Policy Characteristics'!$C:$C,0))),"",INDEX('Policy Characteristics'!I:I,MATCH($C1730,'Policy Characteristics'!$C:$C,0)))</f>
        <v>% of BAU price</v>
      </c>
      <c r="P1730" s="3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4" t="str">
        <f>IF(ISBLANK(INDEX('Policy Characteristics'!K:K,MATCH($C1730,'Policy Characteristics'!$C:$C,0))),"",INDEX('Policy Characteristics'!K:K,MATCH($C1730,'Policy Characteristics'!$C:$C,0)))</f>
        <v>fuels.html#fuel-taxes</v>
      </c>
      <c r="R1730" s="354" t="str">
        <f>IF(ISBLANK(INDEX('Policy Characteristics'!L:L,MATCH($C1730,'Policy Characteristics'!$C:$C,0))),"",INDEX('Policy Characteristics'!L:L,MATCH($C1730,'Policy Characteristics'!$C:$C,0)))</f>
        <v>fuel-taxes.html</v>
      </c>
    </row>
    <row r="1731" spans="1:18" s="354" customFormat="1" ht="20" customHeight="1">
      <c r="A1731" s="354" t="str">
        <f>IF(ISBLANK(INDEX('Policy Characteristics'!A:A,MATCH($C1731,'Policy Characteristics'!$C:$C,0))),"",INDEX('Policy Characteristics'!A:A,MATCH($C1731,'Policy Characteristics'!$C:$C,0)))</f>
        <v>Cross-Sector</v>
      </c>
      <c r="B1731" s="366" t="str">
        <f>IF(ISBLANK(INDEX('Policy Characteristics'!B:B,MATCH($C1731,'Policy Characteristics'!$C:$C,0))),"",INDEX('Policy Characteristics'!B:B,MATCH($C1731,'Policy Characteristics'!$C:$C,0)))</f>
        <v>Fuel Taxes or Subsidies</v>
      </c>
      <c r="C1731" s="242" t="str">
        <f t="shared" si="69"/>
        <v>Additional Fuel Tax or Subsidy Rate by Fuel</v>
      </c>
      <c r="D1731" s="348" t="s">
        <v>943</v>
      </c>
      <c r="E1731" s="253" t="s">
        <v>922</v>
      </c>
      <c r="F1731" s="348" t="s">
        <v>753</v>
      </c>
      <c r="G1731" s="253" t="s">
        <v>58</v>
      </c>
      <c r="H1731" s="18">
        <v>739</v>
      </c>
      <c r="I1731" s="369" t="s">
        <v>680</v>
      </c>
      <c r="J1731" s="368" t="str">
        <f>IF(ISBLANK(INDEX('Policy Characteristics'!D:D,MATCH($C1731,'Policy Characteristics'!$C:$C,0))),"",INDEX('Policy Characteristics'!D:D,MATCH($C1731,'Policy Characteristics'!$C:$C,0)))</f>
        <v>Fuel Taxes or Subsidies</v>
      </c>
      <c r="K1731" s="354"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4" t="str">
        <f>IF(ISBLANK(INDEX('Policy Characteristics'!I:I,MATCH($C1731,'Policy Characteristics'!$C:$C,0))),"",INDEX('Policy Characteristics'!I:I,MATCH($C1731,'Policy Characteristics'!$C:$C,0)))</f>
        <v>% of BAU price</v>
      </c>
      <c r="P1731" s="3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4" t="str">
        <f>IF(ISBLANK(INDEX('Policy Characteristics'!K:K,MATCH($C1731,'Policy Characteristics'!$C:$C,0))),"",INDEX('Policy Characteristics'!K:K,MATCH($C1731,'Policy Characteristics'!$C:$C,0)))</f>
        <v>fuels.html#fuel-taxes</v>
      </c>
      <c r="R1731" s="354" t="str">
        <f>IF(ISBLANK(INDEX('Policy Characteristics'!L:L,MATCH($C1731,'Policy Characteristics'!$C:$C,0))),"",INDEX('Policy Characteristics'!L:L,MATCH($C1731,'Policy Characteristics'!$C:$C,0)))</f>
        <v>fuel-taxes.html</v>
      </c>
    </row>
    <row r="1732" spans="1:18" s="354" customFormat="1" ht="20" customHeight="1">
      <c r="A1732" s="354" t="str">
        <f>IF(ISBLANK(INDEX('Policy Characteristics'!A:A,MATCH($C1732,'Policy Characteristics'!$C:$C,0))),"",INDEX('Policy Characteristics'!A:A,MATCH($C1732,'Policy Characteristics'!$C:$C,0)))</f>
        <v>Cross-Sector</v>
      </c>
      <c r="B1732" s="366" t="str">
        <f>IF(ISBLANK(INDEX('Policy Characteristics'!B:B,MATCH($C1732,'Policy Characteristics'!$C:$C,0))),"",INDEX('Policy Characteristics'!B:B,MATCH($C1732,'Policy Characteristics'!$C:$C,0)))</f>
        <v>Fuel Taxes or Subsidies</v>
      </c>
      <c r="C1732" s="242" t="str">
        <f t="shared" si="69"/>
        <v>Additional Fuel Tax or Subsidy Rate by Fuel</v>
      </c>
      <c r="D1732" s="348" t="s">
        <v>910</v>
      </c>
      <c r="E1732" s="253" t="s">
        <v>922</v>
      </c>
      <c r="F1732" s="348" t="s">
        <v>911</v>
      </c>
      <c r="G1732" s="253" t="s">
        <v>58</v>
      </c>
      <c r="H1732" s="18">
        <v>81</v>
      </c>
      <c r="I1732" s="369" t="s">
        <v>670</v>
      </c>
      <c r="J1732" s="368" t="str">
        <f>IF(ISBLANK(INDEX('Policy Characteristics'!D:D,MATCH($C1732,'Policy Characteristics'!$C:$C,0))),"",INDEX('Policy Characteristics'!D:D,MATCH($C1732,'Policy Characteristics'!$C:$C,0)))</f>
        <v>Fuel Taxes or Subsidies</v>
      </c>
      <c r="K1732" s="354"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4" t="str">
        <f>IF(ISBLANK(INDEX('Policy Characteristics'!I:I,MATCH($C1732,'Policy Characteristics'!$C:$C,0))),"",INDEX('Policy Characteristics'!I:I,MATCH($C1732,'Policy Characteristics'!$C:$C,0)))</f>
        <v>% of BAU price</v>
      </c>
      <c r="P1732" s="3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4" t="str">
        <f>IF(ISBLANK(INDEX('Policy Characteristics'!K:K,MATCH($C1732,'Policy Characteristics'!$C:$C,0))),"",INDEX('Policy Characteristics'!K:K,MATCH($C1732,'Policy Characteristics'!$C:$C,0)))</f>
        <v>fuels.html#fuel-taxes</v>
      </c>
      <c r="R1732" s="354" t="str">
        <f>IF(ISBLANK(INDEX('Policy Characteristics'!L:L,MATCH($C1732,'Policy Characteristics'!$C:$C,0))),"",INDEX('Policy Characteristics'!L:L,MATCH($C1732,'Policy Characteristics'!$C:$C,0)))</f>
        <v>fuel-taxes.html</v>
      </c>
    </row>
    <row r="1733" spans="1:18" s="354" customFormat="1" ht="20" customHeight="1">
      <c r="A1733" s="354" t="str">
        <f>IF(ISBLANK(INDEX('Policy Characteristics'!A:A,MATCH($C1733,'Policy Characteristics'!$C:$C,0))),"",INDEX('Policy Characteristics'!A:A,MATCH($C1733,'Policy Characteristics'!$C:$C,0)))</f>
        <v>Cross-Sector</v>
      </c>
      <c r="B1733" s="366" t="str">
        <f>IF(ISBLANK(INDEX('Policy Characteristics'!B:B,MATCH($C1733,'Policy Characteristics'!$C:$C,0))),"",INDEX('Policy Characteristics'!B:B,MATCH($C1733,'Policy Characteristics'!$C:$C,0)))</f>
        <v>Fuel Taxes or Subsidies</v>
      </c>
      <c r="C1733" s="242" t="str">
        <f t="shared" si="69"/>
        <v>Additional Fuel Tax or Subsidy Rate by Fuel</v>
      </c>
      <c r="D1733" s="348" t="s">
        <v>912</v>
      </c>
      <c r="E1733" s="253" t="s">
        <v>922</v>
      </c>
      <c r="F1733" s="348" t="s">
        <v>913</v>
      </c>
      <c r="G1733" s="253" t="s">
        <v>58</v>
      </c>
      <c r="H1733" s="18">
        <v>82</v>
      </c>
      <c r="I1733" s="369" t="s">
        <v>670</v>
      </c>
      <c r="J1733" s="368" t="str">
        <f>IF(ISBLANK(INDEX('Policy Characteristics'!D:D,MATCH($C1733,'Policy Characteristics'!$C:$C,0))),"",INDEX('Policy Characteristics'!D:D,MATCH($C1733,'Policy Characteristics'!$C:$C,0)))</f>
        <v>Fuel Taxes or Subsidies</v>
      </c>
      <c r="K1733" s="354"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4" t="str">
        <f>IF(ISBLANK(INDEX('Policy Characteristics'!I:I,MATCH($C1733,'Policy Characteristics'!$C:$C,0))),"",INDEX('Policy Characteristics'!I:I,MATCH($C1733,'Policy Characteristics'!$C:$C,0)))</f>
        <v>% of BAU price</v>
      </c>
      <c r="P1733" s="3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4" t="str">
        <f>IF(ISBLANK(INDEX('Policy Characteristics'!K:K,MATCH($C1733,'Policy Characteristics'!$C:$C,0))),"",INDEX('Policy Characteristics'!K:K,MATCH($C1733,'Policy Characteristics'!$C:$C,0)))</f>
        <v>fuels.html#fuel-taxes</v>
      </c>
      <c r="R1733" s="354" t="str">
        <f>IF(ISBLANK(INDEX('Policy Characteristics'!L:L,MATCH($C1733,'Policy Characteristics'!$C:$C,0))),"",INDEX('Policy Characteristics'!L:L,MATCH($C1733,'Policy Characteristics'!$C:$C,0)))</f>
        <v>fuel-taxes.html</v>
      </c>
    </row>
    <row r="1734" spans="1:18" s="354" customFormat="1" ht="20" customHeight="1">
      <c r="A1734" s="354" t="str">
        <f>IF(ISBLANK(INDEX('Policy Characteristics'!A:A,MATCH($C1734,'Policy Characteristics'!$C:$C,0))),"",INDEX('Policy Characteristics'!A:A,MATCH($C1734,'Policy Characteristics'!$C:$C,0)))</f>
        <v>Cross-Sector</v>
      </c>
      <c r="B1734" s="366" t="str">
        <f>IF(ISBLANK(INDEX('Policy Characteristics'!B:B,MATCH($C1734,'Policy Characteristics'!$C:$C,0))),"",INDEX('Policy Characteristics'!B:B,MATCH($C1734,'Policy Characteristics'!$C:$C,0)))</f>
        <v>Fuel Taxes or Subsidies</v>
      </c>
      <c r="C1734" s="242" t="str">
        <f t="shared" si="69"/>
        <v>Additional Fuel Tax or Subsidy Rate by Fuel</v>
      </c>
      <c r="D1734" s="348" t="s">
        <v>944</v>
      </c>
      <c r="E1734" s="253" t="s">
        <v>922</v>
      </c>
      <c r="F1734" s="348" t="s">
        <v>945</v>
      </c>
      <c r="G1734" s="253" t="s">
        <v>58</v>
      </c>
      <c r="H1734" s="18">
        <v>740</v>
      </c>
      <c r="I1734" s="369" t="s">
        <v>670</v>
      </c>
      <c r="J1734" s="368" t="str">
        <f>IF(ISBLANK(INDEX('Policy Characteristics'!D:D,MATCH($C1734,'Policy Characteristics'!$C:$C,0))),"",INDEX('Policy Characteristics'!D:D,MATCH($C1734,'Policy Characteristics'!$C:$C,0)))</f>
        <v>Fuel Taxes or Subsidies</v>
      </c>
      <c r="K1734" s="354"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4" t="str">
        <f>IF(ISBLANK(INDEX('Policy Characteristics'!I:I,MATCH($C1734,'Policy Characteristics'!$C:$C,0))),"",INDEX('Policy Characteristics'!I:I,MATCH($C1734,'Policy Characteristics'!$C:$C,0)))</f>
        <v>% of BAU price</v>
      </c>
      <c r="P1734" s="3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4" t="str">
        <f>IF(ISBLANK(INDEX('Policy Characteristics'!K:K,MATCH($C1734,'Policy Characteristics'!$C:$C,0))),"",INDEX('Policy Characteristics'!K:K,MATCH($C1734,'Policy Characteristics'!$C:$C,0)))</f>
        <v>fuels.html#fuel-taxes</v>
      </c>
      <c r="R1734" s="354" t="str">
        <f>IF(ISBLANK(INDEX('Policy Characteristics'!L:L,MATCH($C1734,'Policy Characteristics'!$C:$C,0))),"",INDEX('Policy Characteristics'!L:L,MATCH($C1734,'Policy Characteristics'!$C:$C,0)))</f>
        <v>fuel-taxes.html</v>
      </c>
    </row>
    <row r="1735" spans="1:18" s="354" customFormat="1" ht="20" customHeight="1">
      <c r="A1735" s="354" t="str">
        <f>IF(ISBLANK(INDEX('Policy Characteristics'!A:A,MATCH($C1735,'Policy Characteristics'!$C:$C,0))),"",INDEX('Policy Characteristics'!A:A,MATCH($C1735,'Policy Characteristics'!$C:$C,0)))</f>
        <v>Cross-Sector</v>
      </c>
      <c r="B1735" s="366" t="str">
        <f>IF(ISBLANK(INDEX('Policy Characteristics'!B:B,MATCH($C1735,'Policy Characteristics'!$C:$C,0))),"",INDEX('Policy Characteristics'!B:B,MATCH($C1735,'Policy Characteristics'!$C:$C,0)))</f>
        <v>Fuel Taxes or Subsidies</v>
      </c>
      <c r="C1735" s="242" t="str">
        <f t="shared" si="69"/>
        <v>Additional Fuel Tax or Subsidy Rate by Fuel</v>
      </c>
      <c r="D1735" s="348" t="s">
        <v>946</v>
      </c>
      <c r="E1735" s="253" t="s">
        <v>922</v>
      </c>
      <c r="F1735" s="348" t="s">
        <v>947</v>
      </c>
      <c r="G1735" s="253" t="s">
        <v>58</v>
      </c>
      <c r="H1735" s="18">
        <v>741</v>
      </c>
      <c r="I1735" s="369" t="s">
        <v>670</v>
      </c>
      <c r="J1735" s="368" t="str">
        <f>IF(ISBLANK(INDEX('Policy Characteristics'!D:D,MATCH($C1735,'Policy Characteristics'!$C:$C,0))),"",INDEX('Policy Characteristics'!D:D,MATCH($C1735,'Policy Characteristics'!$C:$C,0)))</f>
        <v>Fuel Taxes or Subsidies</v>
      </c>
      <c r="K1735" s="354"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4" t="str">
        <f>IF(ISBLANK(INDEX('Policy Characteristics'!I:I,MATCH($C1735,'Policy Characteristics'!$C:$C,0))),"",INDEX('Policy Characteristics'!I:I,MATCH($C1735,'Policy Characteristics'!$C:$C,0)))</f>
        <v>% of BAU price</v>
      </c>
      <c r="P1735" s="3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4" t="str">
        <f>IF(ISBLANK(INDEX('Policy Characteristics'!K:K,MATCH($C1735,'Policy Characteristics'!$C:$C,0))),"",INDEX('Policy Characteristics'!K:K,MATCH($C1735,'Policy Characteristics'!$C:$C,0)))</f>
        <v>fuels.html#fuel-taxes</v>
      </c>
      <c r="R1735" s="354" t="str">
        <f>IF(ISBLANK(INDEX('Policy Characteristics'!L:L,MATCH($C1735,'Policy Characteristics'!$C:$C,0))),"",INDEX('Policy Characteristics'!L:L,MATCH($C1735,'Policy Characteristics'!$C:$C,0)))</f>
        <v>fuel-taxes.html</v>
      </c>
    </row>
    <row r="1736" spans="1:18" ht="20" customHeight="1">
      <c r="A1736" s="354" t="str">
        <f>IF(ISBLANK(INDEX('Policy Characteristics'!A:A,MATCH($C1736,'Policy Characteristics'!$C:$C,0))),"",INDEX('Policy Characteristics'!A:A,MATCH($C1736,'Policy Characteristics'!$C:$C,0)))</f>
        <v>Cross-Sector</v>
      </c>
      <c r="B1736" s="366" t="str">
        <f>IF(ISBLANK(INDEX('Policy Characteristics'!B:B,MATCH($C1736,'Policy Characteristics'!$C:$C,0))),"",INDEX('Policy Characteristics'!B:B,MATCH($C1736,'Policy Characteristics'!$C:$C,0)))</f>
        <v>Fuel Taxes or Subsidies</v>
      </c>
      <c r="C1736" s="242" t="str">
        <f t="shared" si="69"/>
        <v>Additional Fuel Tax or Subsidy Rate by Fuel</v>
      </c>
      <c r="D1736" s="348" t="s">
        <v>914</v>
      </c>
      <c r="E1736" s="253" t="s">
        <v>922</v>
      </c>
      <c r="F1736" s="348" t="s">
        <v>915</v>
      </c>
      <c r="G1736" s="253" t="s">
        <v>58</v>
      </c>
      <c r="H1736" s="18">
        <v>742</v>
      </c>
      <c r="I1736" s="369" t="s">
        <v>670</v>
      </c>
      <c r="J1736" s="368" t="str">
        <f>IF(ISBLANK(INDEX('Policy Characteristics'!D:D,MATCH($C1736,'Policy Characteristics'!$C:$C,0))),"",INDEX('Policy Characteristics'!D:D,MATCH($C1736,'Policy Characteristics'!$C:$C,0)))</f>
        <v>Fuel Taxes or Subsidies</v>
      </c>
      <c r="K1736" s="354"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4" t="str">
        <f>IF(ISBLANK(INDEX('Policy Characteristics'!I:I,MATCH($C1736,'Policy Characteristics'!$C:$C,0))),"",INDEX('Policy Characteristics'!I:I,MATCH($C1736,'Policy Characteristics'!$C:$C,0)))</f>
        <v>% of BAU price</v>
      </c>
      <c r="P1736" s="3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4" t="str">
        <f>IF(ISBLANK(INDEX('Policy Characteristics'!K:K,MATCH($C1736,'Policy Characteristics'!$C:$C,0))),"",INDEX('Policy Characteristics'!K:K,MATCH($C1736,'Policy Characteristics'!$C:$C,0)))</f>
        <v>fuels.html#fuel-taxes</v>
      </c>
      <c r="R1736" s="354" t="str">
        <f>IF(ISBLANK(INDEX('Policy Characteristics'!L:L,MATCH($C1736,'Policy Characteristics'!$C:$C,0))),"",INDEX('Policy Characteristics'!L:L,MATCH($C1736,'Policy Characteristics'!$C:$C,0)))</f>
        <v>fuel-taxes.html</v>
      </c>
    </row>
    <row r="1737" spans="1:18" ht="20" customHeight="1">
      <c r="A1737" s="354" t="str">
        <f>IF(ISBLANK(INDEX('Policy Characteristics'!A:A,MATCH($C1737,'Policy Characteristics'!$C:$C,0))),"",INDEX('Policy Characteristics'!A:A,MATCH($C1737,'Policy Characteristics'!$C:$C,0)))</f>
        <v>Cross-Sector</v>
      </c>
      <c r="B1737" s="366" t="str">
        <f>IF(ISBLANK(INDEX('Policy Characteristics'!B:B,MATCH($C1737,'Policy Characteristics'!$C:$C,0))),"",INDEX('Policy Characteristics'!B:B,MATCH($C1737,'Policy Characteristics'!$C:$C,0)))</f>
        <v>Fuel Taxes or Subsidies</v>
      </c>
      <c r="C1737" s="242" t="str">
        <f t="shared" si="69"/>
        <v>Additional Fuel Tax or Subsidy Rate by Fuel</v>
      </c>
      <c r="D1737" s="348" t="s">
        <v>948</v>
      </c>
      <c r="E1737" s="253" t="s">
        <v>922</v>
      </c>
      <c r="F1737" s="348" t="s">
        <v>949</v>
      </c>
      <c r="G1737" s="253" t="s">
        <v>58</v>
      </c>
      <c r="H1737" s="18">
        <v>743</v>
      </c>
      <c r="I1737" s="369" t="s">
        <v>680</v>
      </c>
      <c r="J1737" s="368" t="str">
        <f>IF(ISBLANK(INDEX('Policy Characteristics'!D:D,MATCH($C1737,'Policy Characteristics'!$C:$C,0))),"",INDEX('Policy Characteristics'!D:D,MATCH($C1737,'Policy Characteristics'!$C:$C,0)))</f>
        <v>Fuel Taxes or Subsidies</v>
      </c>
      <c r="K1737" s="354"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4" t="str">
        <f>IF(ISBLANK(INDEX('Policy Characteristics'!I:I,MATCH($C1737,'Policy Characteristics'!$C:$C,0))),"",INDEX('Policy Characteristics'!I:I,MATCH($C1737,'Policy Characteristics'!$C:$C,0)))</f>
        <v>% of BAU price</v>
      </c>
      <c r="P1737" s="3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4" t="str">
        <f>IF(ISBLANK(INDEX('Policy Characteristics'!K:K,MATCH($C1737,'Policy Characteristics'!$C:$C,0))),"",INDEX('Policy Characteristics'!K:K,MATCH($C1737,'Policy Characteristics'!$C:$C,0)))</f>
        <v>fuels.html#fuel-taxes</v>
      </c>
      <c r="R1737" s="354" t="str">
        <f>IF(ISBLANK(INDEX('Policy Characteristics'!L:L,MATCH($C1737,'Policy Characteristics'!$C:$C,0))),"",INDEX('Policy Characteristics'!L:L,MATCH($C1737,'Policy Characteristics'!$C:$C,0)))</f>
        <v>fuel-taxes.html</v>
      </c>
    </row>
    <row r="1738" spans="1:18" ht="20" customHeight="1">
      <c r="A1738" s="354" t="str">
        <f>IF(ISBLANK(INDEX('Policy Characteristics'!A:A,MATCH($C1738,'Policy Characteristics'!$C:$C,0))),"",INDEX('Policy Characteristics'!A:A,MATCH($C1738,'Policy Characteristics'!$C:$C,0)))</f>
        <v>Cross-Sector</v>
      </c>
      <c r="B1738" s="366" t="str">
        <f>IF(ISBLANK(INDEX('Policy Characteristics'!B:B,MATCH($C1738,'Policy Characteristics'!$C:$C,0))),"",INDEX('Policy Characteristics'!B:B,MATCH($C1738,'Policy Characteristics'!$C:$C,0)))</f>
        <v>Fuel Taxes or Subsidies</v>
      </c>
      <c r="C1738" s="242" t="str">
        <f t="shared" si="69"/>
        <v>Additional Fuel Tax or Subsidy Rate by Fuel</v>
      </c>
      <c r="D1738" s="348" t="s">
        <v>916</v>
      </c>
      <c r="E1738" s="253" t="s">
        <v>922</v>
      </c>
      <c r="F1738" s="348" t="s">
        <v>761</v>
      </c>
      <c r="G1738" s="253" t="s">
        <v>58</v>
      </c>
      <c r="H1738" s="18">
        <v>744</v>
      </c>
      <c r="I1738" s="369" t="s">
        <v>680</v>
      </c>
      <c r="J1738" s="368" t="str">
        <f>IF(ISBLANK(INDEX('Policy Characteristics'!D:D,MATCH($C1738,'Policy Characteristics'!$C:$C,0))),"",INDEX('Policy Characteristics'!D:D,MATCH($C1738,'Policy Characteristics'!$C:$C,0)))</f>
        <v>Fuel Taxes or Subsidies</v>
      </c>
      <c r="K1738" s="354"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4" t="str">
        <f>IF(ISBLANK(INDEX('Policy Characteristics'!I:I,MATCH($C1738,'Policy Characteristics'!$C:$C,0))),"",INDEX('Policy Characteristics'!I:I,MATCH($C1738,'Policy Characteristics'!$C:$C,0)))</f>
        <v>% of BAU price</v>
      </c>
      <c r="P1738" s="3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4" t="str">
        <f>IF(ISBLANK(INDEX('Policy Characteristics'!K:K,MATCH($C1738,'Policy Characteristics'!$C:$C,0))),"",INDEX('Policy Characteristics'!K:K,MATCH($C1738,'Policy Characteristics'!$C:$C,0)))</f>
        <v>fuels.html#fuel-taxes</v>
      </c>
      <c r="R1738" s="354" t="str">
        <f>IF(ISBLANK(INDEX('Policy Characteristics'!L:L,MATCH($C1738,'Policy Characteristics'!$C:$C,0))),"",INDEX('Policy Characteristics'!L:L,MATCH($C1738,'Policy Characteristics'!$C:$C,0)))</f>
        <v>fuel-taxes.html</v>
      </c>
    </row>
    <row r="1739" spans="1:18" ht="20" customHeight="1">
      <c r="A1739" s="354" t="str">
        <f>IF(ISBLANK(INDEX('Policy Characteristics'!A:A,MATCH($C1739,'Policy Characteristics'!$C:$C,0))),"",INDEX('Policy Characteristics'!A:A,MATCH($C1739,'Policy Characteristics'!$C:$C,0)))</f>
        <v>Cross-Sector</v>
      </c>
      <c r="B1739" s="366" t="str">
        <f>IF(ISBLANK(INDEX('Policy Characteristics'!B:B,MATCH($C1739,'Policy Characteristics'!$C:$C,0))),"",INDEX('Policy Characteristics'!B:B,MATCH($C1739,'Policy Characteristics'!$C:$C,0)))</f>
        <v>Fuel Taxes or Subsidies</v>
      </c>
      <c r="C1739" s="242" t="str">
        <f t="shared" si="69"/>
        <v>Additional Fuel Tax or Subsidy Rate by Fuel</v>
      </c>
      <c r="D1739" s="348" t="s">
        <v>917</v>
      </c>
      <c r="E1739" s="253" t="s">
        <v>922</v>
      </c>
      <c r="F1739" s="348" t="s">
        <v>765</v>
      </c>
      <c r="G1739" s="253" t="s">
        <v>58</v>
      </c>
      <c r="H1739" s="18">
        <v>745</v>
      </c>
      <c r="I1739" s="369" t="s">
        <v>680</v>
      </c>
      <c r="J1739" s="368" t="str">
        <f>IF(ISBLANK(INDEX('Policy Characteristics'!D:D,MATCH($C1739,'Policy Characteristics'!$C:$C,0))),"",INDEX('Policy Characteristics'!D:D,MATCH($C1739,'Policy Characteristics'!$C:$C,0)))</f>
        <v>Fuel Taxes or Subsidies</v>
      </c>
      <c r="K1739" s="354"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4" t="str">
        <f>IF(ISBLANK(INDEX('Policy Characteristics'!I:I,MATCH($C1739,'Policy Characteristics'!$C:$C,0))),"",INDEX('Policy Characteristics'!I:I,MATCH($C1739,'Policy Characteristics'!$C:$C,0)))</f>
        <v>% of BAU price</v>
      </c>
      <c r="P1739" s="3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4" t="str">
        <f>IF(ISBLANK(INDEX('Policy Characteristics'!K:K,MATCH($C1739,'Policy Characteristics'!$C:$C,0))),"",INDEX('Policy Characteristics'!K:K,MATCH($C1739,'Policy Characteristics'!$C:$C,0)))</f>
        <v>fuels.html#fuel-taxes</v>
      </c>
      <c r="R1739" s="354" t="str">
        <f>IF(ISBLANK(INDEX('Policy Characteristics'!L:L,MATCH($C1739,'Policy Characteristics'!$C:$C,0))),"",INDEX('Policy Characteristics'!L:L,MATCH($C1739,'Policy Characteristics'!$C:$C,0)))</f>
        <v>fuel-taxes.html</v>
      </c>
    </row>
    <row r="1740" spans="1:18" ht="20" customHeight="1">
      <c r="A1740" s="354" t="str">
        <f>IF(ISBLANK(INDEX('Policy Characteristics'!A:A,MATCH($C1740,'Policy Characteristics'!$C:$C,0))),"",INDEX('Policy Characteristics'!A:A,MATCH($C1740,'Policy Characteristics'!$C:$C,0)))</f>
        <v>Cross-Sector</v>
      </c>
      <c r="B1740" s="366" t="str">
        <f>IF(ISBLANK(INDEX('Policy Characteristics'!B:B,MATCH($C1740,'Policy Characteristics'!$C:$C,0))),"",INDEX('Policy Characteristics'!B:B,MATCH($C1740,'Policy Characteristics'!$C:$C,0)))</f>
        <v>Fuel Taxes or Subsidies</v>
      </c>
      <c r="C1740" s="242" t="str">
        <f t="shared" si="69"/>
        <v>Additional Fuel Tax or Subsidy Rate by Fuel</v>
      </c>
      <c r="D1740" s="348" t="s">
        <v>918</v>
      </c>
      <c r="E1740" s="253" t="s">
        <v>922</v>
      </c>
      <c r="F1740" s="348" t="s">
        <v>919</v>
      </c>
      <c r="G1740" s="253" t="s">
        <v>58</v>
      </c>
      <c r="H1740" s="18">
        <v>746</v>
      </c>
      <c r="I1740" s="369" t="s">
        <v>680</v>
      </c>
      <c r="J1740" s="368" t="str">
        <f>IF(ISBLANK(INDEX('Policy Characteristics'!D:D,MATCH($C1740,'Policy Characteristics'!$C:$C,0))),"",INDEX('Policy Characteristics'!D:D,MATCH($C1740,'Policy Characteristics'!$C:$C,0)))</f>
        <v>Fuel Taxes or Subsidies</v>
      </c>
      <c r="K1740" s="354"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4" t="str">
        <f>IF(ISBLANK(INDEX('Policy Characteristics'!I:I,MATCH($C1740,'Policy Characteristics'!$C:$C,0))),"",INDEX('Policy Characteristics'!I:I,MATCH($C1740,'Policy Characteristics'!$C:$C,0)))</f>
        <v>% of BAU price</v>
      </c>
      <c r="P1740" s="3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4" t="str">
        <f>IF(ISBLANK(INDEX('Policy Characteristics'!K:K,MATCH($C1740,'Policy Characteristics'!$C:$C,0))),"",INDEX('Policy Characteristics'!K:K,MATCH($C1740,'Policy Characteristics'!$C:$C,0)))</f>
        <v>fuels.html#fuel-taxes</v>
      </c>
      <c r="R1740" s="354" t="str">
        <f>IF(ISBLANK(INDEX('Policy Characteristics'!L:L,MATCH($C1740,'Policy Characteristics'!$C:$C,0))),"",INDEX('Policy Characteristics'!L:L,MATCH($C1740,'Policy Characteristics'!$C:$C,0)))</f>
        <v>fuel-taxes.html</v>
      </c>
    </row>
    <row r="1741" spans="1:18" ht="20" customHeight="1">
      <c r="A1741" s="354" t="str">
        <f>IF(ISBLANK(INDEX('Policy Characteristics'!A:A,MATCH($C1741,'Policy Characteristics'!$C:$C,0))),"",INDEX('Policy Characteristics'!A:A,MATCH($C1741,'Policy Characteristics'!$C:$C,0)))</f>
        <v>Cross-Sector</v>
      </c>
      <c r="B1741" s="366" t="str">
        <f>IF(ISBLANK(INDEX('Policy Characteristics'!B:B,MATCH($C1741,'Policy Characteristics'!$C:$C,0))),"",INDEX('Policy Characteristics'!B:B,MATCH($C1741,'Policy Characteristics'!$C:$C,0)))</f>
        <v>Fuel Taxes or Subsidies</v>
      </c>
      <c r="C1741" s="242" t="str">
        <f t="shared" si="69"/>
        <v>Additional Fuel Tax or Subsidy Rate by Fuel</v>
      </c>
      <c r="D1741" s="348" t="s">
        <v>920</v>
      </c>
      <c r="E1741" s="253" t="s">
        <v>922</v>
      </c>
      <c r="F1741" s="348" t="s">
        <v>921</v>
      </c>
      <c r="G1741" s="253" t="s">
        <v>58</v>
      </c>
      <c r="H1741" s="18">
        <v>747</v>
      </c>
      <c r="I1741" s="369" t="s">
        <v>680</v>
      </c>
      <c r="J1741" s="368" t="str">
        <f>IF(ISBLANK(INDEX('Policy Characteristics'!D:D,MATCH($C1741,'Policy Characteristics'!$C:$C,0))),"",INDEX('Policy Characteristics'!D:D,MATCH($C1741,'Policy Characteristics'!$C:$C,0)))</f>
        <v>Fuel Taxes or Subsidies</v>
      </c>
      <c r="K1741" s="354"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4" t="str">
        <f>IF(ISBLANK(INDEX('Policy Characteristics'!I:I,MATCH($C1741,'Policy Characteristics'!$C:$C,0))),"",INDEX('Policy Characteristics'!I:I,MATCH($C1741,'Policy Characteristics'!$C:$C,0)))</f>
        <v>% of BAU price</v>
      </c>
      <c r="P1741" s="3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4" t="str">
        <f>IF(ISBLANK(INDEX('Policy Characteristics'!K:K,MATCH($C1741,'Policy Characteristics'!$C:$C,0))),"",INDEX('Policy Characteristics'!K:K,MATCH($C1741,'Policy Characteristics'!$C:$C,0)))</f>
        <v>fuels.html#fuel-taxes</v>
      </c>
      <c r="R1741" s="354" t="str">
        <f>IF(ISBLANK(INDEX('Policy Characteristics'!L:L,MATCH($C1741,'Policy Characteristics'!$C:$C,0))),"",INDEX('Policy Characteristics'!L:L,MATCH($C1741,'Policy Characteristics'!$C:$C,0)))</f>
        <v>fuel-taxes.html</v>
      </c>
    </row>
    <row r="1742" spans="1:18" ht="20" customHeight="1">
      <c r="A1742" s="354" t="str">
        <f>IF(ISBLANK(INDEX('Policy Characteristics'!A:A,MATCH($C1742,'Policy Characteristics'!$C:$C,0))),"",INDEX('Policy Characteristics'!A:A,MATCH($C1742,'Policy Characteristics'!$C:$C,0)))</f>
        <v>Cross-Sector</v>
      </c>
      <c r="B1742" s="366" t="str">
        <f>IF(ISBLANK(INDEX('Policy Characteristics'!B:B,MATCH($C1742,'Policy Characteristics'!$C:$C,0))),"",INDEX('Policy Characteristics'!B:B,MATCH($C1742,'Policy Characteristics'!$C:$C,0)))</f>
        <v>Fuel Taxes or Subsidies</v>
      </c>
      <c r="C1742" s="242" t="str">
        <f t="shared" si="69"/>
        <v>Additional Fuel Tax or Subsidy Rate by Fuel</v>
      </c>
      <c r="D1742" s="348" t="s">
        <v>951</v>
      </c>
      <c r="E1742" s="253" t="s">
        <v>922</v>
      </c>
      <c r="F1742" s="348" t="s">
        <v>769</v>
      </c>
      <c r="G1742" s="253" t="s">
        <v>58</v>
      </c>
      <c r="H1742" s="18">
        <v>748</v>
      </c>
      <c r="I1742" s="369" t="s">
        <v>680</v>
      </c>
      <c r="J1742" s="368" t="str">
        <f>IF(ISBLANK(INDEX('Policy Characteristics'!D:D,MATCH($C1742,'Policy Characteristics'!$C:$C,0))),"",INDEX('Policy Characteristics'!D:D,MATCH($C1742,'Policy Characteristics'!$C:$C,0)))</f>
        <v>Fuel Taxes or Subsidies</v>
      </c>
      <c r="K1742" s="354"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4" t="str">
        <f>IF(ISBLANK(INDEX('Policy Characteristics'!I:I,MATCH($C1742,'Policy Characteristics'!$C:$C,0))),"",INDEX('Policy Characteristics'!I:I,MATCH($C1742,'Policy Characteristics'!$C:$C,0)))</f>
        <v>% of BAU price</v>
      </c>
      <c r="P1742" s="3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4" t="str">
        <f>IF(ISBLANK(INDEX('Policy Characteristics'!K:K,MATCH($C1742,'Policy Characteristics'!$C:$C,0))),"",INDEX('Policy Characteristics'!K:K,MATCH($C1742,'Policy Characteristics'!$C:$C,0)))</f>
        <v>fuels.html#fuel-taxes</v>
      </c>
      <c r="R1742" s="354" t="str">
        <f>IF(ISBLANK(INDEX('Policy Characteristics'!L:L,MATCH($C1742,'Policy Characteristics'!$C:$C,0))),"",INDEX('Policy Characteristics'!L:L,MATCH($C1742,'Policy Characteristics'!$C:$C,0)))</f>
        <v>fuel-taxes.html</v>
      </c>
    </row>
    <row r="1743" spans="1:18" ht="20" customHeight="1">
      <c r="A1743" s="354" t="str">
        <f>IF(ISBLANK(INDEX('Policy Characteristics'!A:A,MATCH($C1743,'Policy Characteristics'!$C:$C,0))),"",INDEX('Policy Characteristics'!A:A,MATCH($C1743,'Policy Characteristics'!$C:$C,0)))</f>
        <v>Cross-Sector</v>
      </c>
      <c r="B1743" s="366" t="str">
        <f>IF(ISBLANK(INDEX('Policy Characteristics'!B:B,MATCH($C1743,'Policy Characteristics'!$C:$C,0))),"",INDEX('Policy Characteristics'!B:B,MATCH($C1743,'Policy Characteristics'!$C:$C,0)))</f>
        <v>Fuel Taxes or Subsidies</v>
      </c>
      <c r="C1743" s="242" t="str">
        <f t="shared" si="69"/>
        <v>Additional Fuel Tax or Subsidy Rate by Fuel</v>
      </c>
      <c r="D1743" s="348" t="s">
        <v>952</v>
      </c>
      <c r="E1743" s="253" t="s">
        <v>922</v>
      </c>
      <c r="F1743" s="348" t="s">
        <v>953</v>
      </c>
      <c r="G1743" s="253" t="s">
        <v>58</v>
      </c>
      <c r="H1743" s="18">
        <v>749</v>
      </c>
      <c r="I1743" s="369" t="s">
        <v>670</v>
      </c>
      <c r="J1743" s="368" t="str">
        <f>IF(ISBLANK(INDEX('Policy Characteristics'!D:D,MATCH($C1743,'Policy Characteristics'!$C:$C,0))),"",INDEX('Policy Characteristics'!D:D,MATCH($C1743,'Policy Characteristics'!$C:$C,0)))</f>
        <v>Fuel Taxes or Subsidies</v>
      </c>
      <c r="K1743" s="354"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4" t="str">
        <f>IF(ISBLANK(INDEX('Policy Characteristics'!I:I,MATCH($C1743,'Policy Characteristics'!$C:$C,0))),"",INDEX('Policy Characteristics'!I:I,MATCH($C1743,'Policy Characteristics'!$C:$C,0)))</f>
        <v>% of BAU price</v>
      </c>
      <c r="P1743" s="3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4" t="str">
        <f>IF(ISBLANK(INDEX('Policy Characteristics'!K:K,MATCH($C1743,'Policy Characteristics'!$C:$C,0))),"",INDEX('Policy Characteristics'!K:K,MATCH($C1743,'Policy Characteristics'!$C:$C,0)))</f>
        <v>fuels.html#fuel-taxes</v>
      </c>
      <c r="R1743" s="354" t="str">
        <f>IF(ISBLANK(INDEX('Policy Characteristics'!L:L,MATCH($C1743,'Policy Characteristics'!$C:$C,0))),"",INDEX('Policy Characteristics'!L:L,MATCH($C1743,'Policy Characteristics'!$C:$C,0)))</f>
        <v>fuel-taxes.html</v>
      </c>
    </row>
    <row r="1744" spans="1:18" s="354" customFormat="1" ht="20" customHeight="1">
      <c r="A1744" s="354" t="str">
        <f>IF(ISBLANK(INDEX('Policy Characteristics'!A:A,MATCH($C1744,'Policy Characteristics'!$C:$C,0))),"",INDEX('Policy Characteristics'!A:A,MATCH($C1744,'Policy Characteristics'!$C:$C,0)))</f>
        <v>Cross-Sector</v>
      </c>
      <c r="B1744" s="366" t="str">
        <f>IF(ISBLANK(INDEX('Policy Characteristics'!B:B,MATCH($C1744,'Policy Characteristics'!$C:$C,0))),"",INDEX('Policy Characteristics'!B:B,MATCH($C1744,'Policy Characteristics'!$C:$C,0)))</f>
        <v>Fuel Taxes or Subsidies</v>
      </c>
      <c r="C1744" s="242" t="str">
        <f t="shared" si="69"/>
        <v>Additional Fuel Tax or Subsidy Rate by Fuel</v>
      </c>
      <c r="D1744" s="253" t="s">
        <v>934</v>
      </c>
      <c r="E1744" s="253" t="s">
        <v>924</v>
      </c>
      <c r="F1744" s="253" t="s">
        <v>935</v>
      </c>
      <c r="G1744" s="253" t="s">
        <v>935</v>
      </c>
      <c r="H1744" s="18">
        <v>2314</v>
      </c>
      <c r="I1744" s="367" t="s">
        <v>680</v>
      </c>
      <c r="J1744" s="368" t="str">
        <f>IF(ISBLANK(INDEX('Policy Characteristics'!D:D,MATCH($C1744,'Policy Characteristics'!$C:$C,0))),"",INDEX('Policy Characteristics'!D:D,MATCH($C1744,'Policy Characteristics'!$C:$C,0)))</f>
        <v>Fuel Taxes or Subsidies</v>
      </c>
      <c r="K1744" s="354"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4" t="str">
        <f>IF(ISBLANK(INDEX('Policy Characteristics'!I:I,MATCH($C1744,'Policy Characteristics'!$C:$C,0))),"",INDEX('Policy Characteristics'!I:I,MATCH($C1744,'Policy Characteristics'!$C:$C,0)))</f>
        <v>% of BAU price</v>
      </c>
      <c r="P1744" s="3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4" t="str">
        <f>IF(ISBLANK(INDEX('Policy Characteristics'!K:K,MATCH($C1744,'Policy Characteristics'!$C:$C,0))),"",INDEX('Policy Characteristics'!K:K,MATCH($C1744,'Policy Characteristics'!$C:$C,0)))</f>
        <v>fuels.html#fuel-taxes</v>
      </c>
      <c r="R1744" s="354" t="str">
        <f>IF(ISBLANK(INDEX('Policy Characteristics'!L:L,MATCH($C1744,'Policy Characteristics'!$C:$C,0))),"",INDEX('Policy Characteristics'!L:L,MATCH($C1744,'Policy Characteristics'!$C:$C,0)))</f>
        <v>fuel-taxes.html</v>
      </c>
    </row>
    <row r="1745" spans="1:18" s="354" customFormat="1" ht="20" customHeight="1">
      <c r="A1745" s="354" t="str">
        <f>IF(ISBLANK(INDEX('Policy Characteristics'!A:A,MATCH($C1745,'Policy Characteristics'!$C:$C,0))),"",INDEX('Policy Characteristics'!A:A,MATCH($C1745,'Policy Characteristics'!$C:$C,0)))</f>
        <v>Cross-Sector</v>
      </c>
      <c r="B1745" s="366" t="str">
        <f>IF(ISBLANK(INDEX('Policy Characteristics'!B:B,MATCH($C1745,'Policy Characteristics'!$C:$C,0))),"",INDEX('Policy Characteristics'!B:B,MATCH($C1745,'Policy Characteristics'!$C:$C,0)))</f>
        <v>Fuel Taxes or Subsidies</v>
      </c>
      <c r="C1745" s="242" t="str">
        <f t="shared" si="69"/>
        <v>Additional Fuel Tax or Subsidy Rate by Fuel</v>
      </c>
      <c r="D1745" s="348" t="s">
        <v>907</v>
      </c>
      <c r="E1745" s="253" t="s">
        <v>924</v>
      </c>
      <c r="F1745" s="348" t="s">
        <v>737</v>
      </c>
      <c r="G1745" s="253" t="s">
        <v>935</v>
      </c>
      <c r="H1745" s="18">
        <v>2315</v>
      </c>
      <c r="I1745" s="369" t="s">
        <v>670</v>
      </c>
      <c r="J1745" s="368" t="str">
        <f>IF(ISBLANK(INDEX('Policy Characteristics'!D:D,MATCH($C1745,'Policy Characteristics'!$C:$C,0))),"",INDEX('Policy Characteristics'!D:D,MATCH($C1745,'Policy Characteristics'!$C:$C,0)))</f>
        <v>Fuel Taxes or Subsidies</v>
      </c>
      <c r="K1745" s="354"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4" t="str">
        <f>IF(ISBLANK(INDEX('Policy Characteristics'!I:I,MATCH($C1745,'Policy Characteristics'!$C:$C,0))),"",INDEX('Policy Characteristics'!I:I,MATCH($C1745,'Policy Characteristics'!$C:$C,0)))</f>
        <v>% of BAU price</v>
      </c>
      <c r="P1745" s="3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4" t="str">
        <f>IF(ISBLANK(INDEX('Policy Characteristics'!K:K,MATCH($C1745,'Policy Characteristics'!$C:$C,0))),"",INDEX('Policy Characteristics'!K:K,MATCH($C1745,'Policy Characteristics'!$C:$C,0)))</f>
        <v>fuels.html#fuel-taxes</v>
      </c>
      <c r="R1745" s="354" t="str">
        <f>IF(ISBLANK(INDEX('Policy Characteristics'!L:L,MATCH($C1745,'Policy Characteristics'!$C:$C,0))),"",INDEX('Policy Characteristics'!L:L,MATCH($C1745,'Policy Characteristics'!$C:$C,0)))</f>
        <v>fuel-taxes.html</v>
      </c>
    </row>
    <row r="1746" spans="1:18" s="354" customFormat="1" ht="20" customHeight="1">
      <c r="A1746" s="354" t="str">
        <f>IF(ISBLANK(INDEX('Policy Characteristics'!A:A,MATCH($C1746,'Policy Characteristics'!$C:$C,0))),"",INDEX('Policy Characteristics'!A:A,MATCH($C1746,'Policy Characteristics'!$C:$C,0)))</f>
        <v>Cross-Sector</v>
      </c>
      <c r="B1746" s="366" t="str">
        <f>IF(ISBLANK(INDEX('Policy Characteristics'!B:B,MATCH($C1746,'Policy Characteristics'!$C:$C,0))),"",INDEX('Policy Characteristics'!B:B,MATCH($C1746,'Policy Characteristics'!$C:$C,0)))</f>
        <v>Fuel Taxes or Subsidies</v>
      </c>
      <c r="C1746" s="242" t="str">
        <f t="shared" si="69"/>
        <v>Additional Fuel Tax or Subsidy Rate by Fuel</v>
      </c>
      <c r="D1746" s="348" t="s">
        <v>908</v>
      </c>
      <c r="E1746" s="253" t="s">
        <v>924</v>
      </c>
      <c r="F1746" s="348" t="s">
        <v>909</v>
      </c>
      <c r="G1746" s="253" t="s">
        <v>935</v>
      </c>
      <c r="H1746" s="18">
        <v>2316</v>
      </c>
      <c r="I1746" s="369" t="s">
        <v>670</v>
      </c>
      <c r="J1746" s="368" t="str">
        <f>IF(ISBLANK(INDEX('Policy Characteristics'!D:D,MATCH($C1746,'Policy Characteristics'!$C:$C,0))),"",INDEX('Policy Characteristics'!D:D,MATCH($C1746,'Policy Characteristics'!$C:$C,0)))</f>
        <v>Fuel Taxes or Subsidies</v>
      </c>
      <c r="K1746" s="354"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4" t="str">
        <f>IF(ISBLANK(INDEX('Policy Characteristics'!I:I,MATCH($C1746,'Policy Characteristics'!$C:$C,0))),"",INDEX('Policy Characteristics'!I:I,MATCH($C1746,'Policy Characteristics'!$C:$C,0)))</f>
        <v>% of BAU price</v>
      </c>
      <c r="P1746" s="3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4" t="str">
        <f>IF(ISBLANK(INDEX('Policy Characteristics'!K:K,MATCH($C1746,'Policy Characteristics'!$C:$C,0))),"",INDEX('Policy Characteristics'!K:K,MATCH($C1746,'Policy Characteristics'!$C:$C,0)))</f>
        <v>fuels.html#fuel-taxes</v>
      </c>
      <c r="R1746" s="354" t="str">
        <f>IF(ISBLANK(INDEX('Policy Characteristics'!L:L,MATCH($C1746,'Policy Characteristics'!$C:$C,0))),"",INDEX('Policy Characteristics'!L:L,MATCH($C1746,'Policy Characteristics'!$C:$C,0)))</f>
        <v>fuel-taxes.html</v>
      </c>
    </row>
    <row r="1747" spans="1:18" s="354" customFormat="1" ht="20" customHeight="1">
      <c r="A1747" s="354" t="str">
        <f>IF(ISBLANK(INDEX('Policy Characteristics'!A:A,MATCH($C1747,'Policy Characteristics'!$C:$C,0))),"",INDEX('Policy Characteristics'!A:A,MATCH($C1747,'Policy Characteristics'!$C:$C,0)))</f>
        <v>Cross-Sector</v>
      </c>
      <c r="B1747" s="366" t="str">
        <f>IF(ISBLANK(INDEX('Policy Characteristics'!B:B,MATCH($C1747,'Policy Characteristics'!$C:$C,0))),"",INDEX('Policy Characteristics'!B:B,MATCH($C1747,'Policy Characteristics'!$C:$C,0)))</f>
        <v>Fuel Taxes or Subsidies</v>
      </c>
      <c r="C1747" s="242" t="str">
        <f t="shared" si="69"/>
        <v>Additional Fuel Tax or Subsidy Rate by Fuel</v>
      </c>
      <c r="D1747" s="348" t="s">
        <v>936</v>
      </c>
      <c r="E1747" s="253" t="s">
        <v>924</v>
      </c>
      <c r="F1747" s="348" t="s">
        <v>937</v>
      </c>
      <c r="G1747" s="253" t="s">
        <v>935</v>
      </c>
      <c r="H1747" s="18">
        <v>2317</v>
      </c>
      <c r="I1747" s="369" t="s">
        <v>680</v>
      </c>
      <c r="J1747" s="368" t="str">
        <f>IF(ISBLANK(INDEX('Policy Characteristics'!D:D,MATCH($C1747,'Policy Characteristics'!$C:$C,0))),"",INDEX('Policy Characteristics'!D:D,MATCH($C1747,'Policy Characteristics'!$C:$C,0)))</f>
        <v>Fuel Taxes or Subsidies</v>
      </c>
      <c r="K1747" s="354"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4" t="str">
        <f>IF(ISBLANK(INDEX('Policy Characteristics'!I:I,MATCH($C1747,'Policy Characteristics'!$C:$C,0))),"",INDEX('Policy Characteristics'!I:I,MATCH($C1747,'Policy Characteristics'!$C:$C,0)))</f>
        <v>% of BAU price</v>
      </c>
      <c r="P1747" s="3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4" t="str">
        <f>IF(ISBLANK(INDEX('Policy Characteristics'!K:K,MATCH($C1747,'Policy Characteristics'!$C:$C,0))),"",INDEX('Policy Characteristics'!K:K,MATCH($C1747,'Policy Characteristics'!$C:$C,0)))</f>
        <v>fuels.html#fuel-taxes</v>
      </c>
      <c r="R1747" s="354" t="str">
        <f>IF(ISBLANK(INDEX('Policy Characteristics'!L:L,MATCH($C1747,'Policy Characteristics'!$C:$C,0))),"",INDEX('Policy Characteristics'!L:L,MATCH($C1747,'Policy Characteristics'!$C:$C,0)))</f>
        <v>fuel-taxes.html</v>
      </c>
    </row>
    <row r="1748" spans="1:18" s="354" customFormat="1" ht="20" customHeight="1">
      <c r="A1748" s="354" t="str">
        <f>IF(ISBLANK(INDEX('Policy Characteristics'!A:A,MATCH($C1748,'Policy Characteristics'!$C:$C,0))),"",INDEX('Policy Characteristics'!A:A,MATCH($C1748,'Policy Characteristics'!$C:$C,0)))</f>
        <v>Cross-Sector</v>
      </c>
      <c r="B1748" s="366" t="str">
        <f>IF(ISBLANK(INDEX('Policy Characteristics'!B:B,MATCH($C1748,'Policy Characteristics'!$C:$C,0))),"",INDEX('Policy Characteristics'!B:B,MATCH($C1748,'Policy Characteristics'!$C:$C,0)))</f>
        <v>Fuel Taxes or Subsidies</v>
      </c>
      <c r="C1748" s="242" t="str">
        <f t="shared" si="69"/>
        <v>Additional Fuel Tax or Subsidy Rate by Fuel</v>
      </c>
      <c r="D1748" s="348" t="s">
        <v>943</v>
      </c>
      <c r="E1748" s="253" t="s">
        <v>924</v>
      </c>
      <c r="F1748" s="348" t="s">
        <v>753</v>
      </c>
      <c r="G1748" s="253" t="s">
        <v>935</v>
      </c>
      <c r="H1748" s="18">
        <v>2318</v>
      </c>
      <c r="I1748" s="369" t="s">
        <v>680</v>
      </c>
      <c r="J1748" s="368" t="str">
        <f>IF(ISBLANK(INDEX('Policy Characteristics'!D:D,MATCH($C1748,'Policy Characteristics'!$C:$C,0))),"",INDEX('Policy Characteristics'!D:D,MATCH($C1748,'Policy Characteristics'!$C:$C,0)))</f>
        <v>Fuel Taxes or Subsidies</v>
      </c>
      <c r="K1748" s="354"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4" t="str">
        <f>IF(ISBLANK(INDEX('Policy Characteristics'!I:I,MATCH($C1748,'Policy Characteristics'!$C:$C,0))),"",INDEX('Policy Characteristics'!I:I,MATCH($C1748,'Policy Characteristics'!$C:$C,0)))</f>
        <v>% of BAU price</v>
      </c>
      <c r="P1748" s="3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4" t="str">
        <f>IF(ISBLANK(INDEX('Policy Characteristics'!K:K,MATCH($C1748,'Policy Characteristics'!$C:$C,0))),"",INDEX('Policy Characteristics'!K:K,MATCH($C1748,'Policy Characteristics'!$C:$C,0)))</f>
        <v>fuels.html#fuel-taxes</v>
      </c>
      <c r="R1748" s="354" t="str">
        <f>IF(ISBLANK(INDEX('Policy Characteristics'!L:L,MATCH($C1748,'Policy Characteristics'!$C:$C,0))),"",INDEX('Policy Characteristics'!L:L,MATCH($C1748,'Policy Characteristics'!$C:$C,0)))</f>
        <v>fuel-taxes.html</v>
      </c>
    </row>
    <row r="1749" spans="1:18" s="354" customFormat="1" ht="20" customHeight="1">
      <c r="A1749" s="354" t="str">
        <f>IF(ISBLANK(INDEX('Policy Characteristics'!A:A,MATCH($C1749,'Policy Characteristics'!$C:$C,0))),"",INDEX('Policy Characteristics'!A:A,MATCH($C1749,'Policy Characteristics'!$C:$C,0)))</f>
        <v>Cross-Sector</v>
      </c>
      <c r="B1749" s="366" t="str">
        <f>IF(ISBLANK(INDEX('Policy Characteristics'!B:B,MATCH($C1749,'Policy Characteristics'!$C:$C,0))),"",INDEX('Policy Characteristics'!B:B,MATCH($C1749,'Policy Characteristics'!$C:$C,0)))</f>
        <v>Fuel Taxes or Subsidies</v>
      </c>
      <c r="C1749" s="242" t="str">
        <f t="shared" si="69"/>
        <v>Additional Fuel Tax or Subsidy Rate by Fuel</v>
      </c>
      <c r="D1749" s="348" t="s">
        <v>910</v>
      </c>
      <c r="E1749" s="253" t="s">
        <v>924</v>
      </c>
      <c r="F1749" s="348" t="s">
        <v>911</v>
      </c>
      <c r="G1749" s="253" t="s">
        <v>935</v>
      </c>
      <c r="H1749" s="18">
        <v>2319</v>
      </c>
      <c r="I1749" s="369" t="s">
        <v>680</v>
      </c>
      <c r="J1749" s="368" t="str">
        <f>IF(ISBLANK(INDEX('Policy Characteristics'!D:D,MATCH($C1749,'Policy Characteristics'!$C:$C,0))),"",INDEX('Policy Characteristics'!D:D,MATCH($C1749,'Policy Characteristics'!$C:$C,0)))</f>
        <v>Fuel Taxes or Subsidies</v>
      </c>
      <c r="K1749" s="354"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4" t="str">
        <f>IF(ISBLANK(INDEX('Policy Characteristics'!I:I,MATCH($C1749,'Policy Characteristics'!$C:$C,0))),"",INDEX('Policy Characteristics'!I:I,MATCH($C1749,'Policy Characteristics'!$C:$C,0)))</f>
        <v>% of BAU price</v>
      </c>
      <c r="P1749" s="3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4" t="str">
        <f>IF(ISBLANK(INDEX('Policy Characteristics'!K:K,MATCH($C1749,'Policy Characteristics'!$C:$C,0))),"",INDEX('Policy Characteristics'!K:K,MATCH($C1749,'Policy Characteristics'!$C:$C,0)))</f>
        <v>fuels.html#fuel-taxes</v>
      </c>
      <c r="R1749" s="354" t="str">
        <f>IF(ISBLANK(INDEX('Policy Characteristics'!L:L,MATCH($C1749,'Policy Characteristics'!$C:$C,0))),"",INDEX('Policy Characteristics'!L:L,MATCH($C1749,'Policy Characteristics'!$C:$C,0)))</f>
        <v>fuel-taxes.html</v>
      </c>
    </row>
    <row r="1750" spans="1:18" s="354" customFormat="1" ht="20" customHeight="1">
      <c r="A1750" s="354" t="str">
        <f>IF(ISBLANK(INDEX('Policy Characteristics'!A:A,MATCH($C1750,'Policy Characteristics'!$C:$C,0))),"",INDEX('Policy Characteristics'!A:A,MATCH($C1750,'Policy Characteristics'!$C:$C,0)))</f>
        <v>Cross-Sector</v>
      </c>
      <c r="B1750" s="366" t="str">
        <f>IF(ISBLANK(INDEX('Policy Characteristics'!B:B,MATCH($C1750,'Policy Characteristics'!$C:$C,0))),"",INDEX('Policy Characteristics'!B:B,MATCH($C1750,'Policy Characteristics'!$C:$C,0)))</f>
        <v>Fuel Taxes or Subsidies</v>
      </c>
      <c r="C1750" s="242" t="str">
        <f t="shared" si="69"/>
        <v>Additional Fuel Tax or Subsidy Rate by Fuel</v>
      </c>
      <c r="D1750" s="348" t="s">
        <v>912</v>
      </c>
      <c r="E1750" s="253" t="s">
        <v>924</v>
      </c>
      <c r="F1750" s="348" t="s">
        <v>913</v>
      </c>
      <c r="G1750" s="253" t="s">
        <v>935</v>
      </c>
      <c r="H1750" s="18">
        <v>2320</v>
      </c>
      <c r="I1750" s="369" t="s">
        <v>680</v>
      </c>
      <c r="J1750" s="368" t="str">
        <f>IF(ISBLANK(INDEX('Policy Characteristics'!D:D,MATCH($C1750,'Policy Characteristics'!$C:$C,0))),"",INDEX('Policy Characteristics'!D:D,MATCH($C1750,'Policy Characteristics'!$C:$C,0)))</f>
        <v>Fuel Taxes or Subsidies</v>
      </c>
      <c r="K1750" s="354"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4" t="str">
        <f>IF(ISBLANK(INDEX('Policy Characteristics'!I:I,MATCH($C1750,'Policy Characteristics'!$C:$C,0))),"",INDEX('Policy Characteristics'!I:I,MATCH($C1750,'Policy Characteristics'!$C:$C,0)))</f>
        <v>% of BAU price</v>
      </c>
      <c r="P1750" s="3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4" t="str">
        <f>IF(ISBLANK(INDEX('Policy Characteristics'!K:K,MATCH($C1750,'Policy Characteristics'!$C:$C,0))),"",INDEX('Policy Characteristics'!K:K,MATCH($C1750,'Policy Characteristics'!$C:$C,0)))</f>
        <v>fuels.html#fuel-taxes</v>
      </c>
      <c r="R1750" s="354" t="str">
        <f>IF(ISBLANK(INDEX('Policy Characteristics'!L:L,MATCH($C1750,'Policy Characteristics'!$C:$C,0))),"",INDEX('Policy Characteristics'!L:L,MATCH($C1750,'Policy Characteristics'!$C:$C,0)))</f>
        <v>fuel-taxes.html</v>
      </c>
    </row>
    <row r="1751" spans="1:18" s="354" customFormat="1" ht="20" customHeight="1">
      <c r="A1751" s="354" t="str">
        <f>IF(ISBLANK(INDEX('Policy Characteristics'!A:A,MATCH($C1751,'Policy Characteristics'!$C:$C,0))),"",INDEX('Policy Characteristics'!A:A,MATCH($C1751,'Policy Characteristics'!$C:$C,0)))</f>
        <v>Cross-Sector</v>
      </c>
      <c r="B1751" s="366" t="str">
        <f>IF(ISBLANK(INDEX('Policy Characteristics'!B:B,MATCH($C1751,'Policy Characteristics'!$C:$C,0))),"",INDEX('Policy Characteristics'!B:B,MATCH($C1751,'Policy Characteristics'!$C:$C,0)))</f>
        <v>Fuel Taxes or Subsidies</v>
      </c>
      <c r="C1751" s="242" t="str">
        <f t="shared" si="69"/>
        <v>Additional Fuel Tax or Subsidy Rate by Fuel</v>
      </c>
      <c r="D1751" s="348" t="s">
        <v>944</v>
      </c>
      <c r="E1751" s="253" t="s">
        <v>924</v>
      </c>
      <c r="F1751" s="348" t="s">
        <v>945</v>
      </c>
      <c r="G1751" s="253" t="s">
        <v>935</v>
      </c>
      <c r="H1751" s="18">
        <v>2321</v>
      </c>
      <c r="I1751" s="369" t="s">
        <v>680</v>
      </c>
      <c r="J1751" s="368" t="str">
        <f>IF(ISBLANK(INDEX('Policy Characteristics'!D:D,MATCH($C1751,'Policy Characteristics'!$C:$C,0))),"",INDEX('Policy Characteristics'!D:D,MATCH($C1751,'Policy Characteristics'!$C:$C,0)))</f>
        <v>Fuel Taxes or Subsidies</v>
      </c>
      <c r="K1751" s="354"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4" t="str">
        <f>IF(ISBLANK(INDEX('Policy Characteristics'!I:I,MATCH($C1751,'Policy Characteristics'!$C:$C,0))),"",INDEX('Policy Characteristics'!I:I,MATCH($C1751,'Policy Characteristics'!$C:$C,0)))</f>
        <v>% of BAU price</v>
      </c>
      <c r="P1751" s="3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4" t="str">
        <f>IF(ISBLANK(INDEX('Policy Characteristics'!K:K,MATCH($C1751,'Policy Characteristics'!$C:$C,0))),"",INDEX('Policy Characteristics'!K:K,MATCH($C1751,'Policy Characteristics'!$C:$C,0)))</f>
        <v>fuels.html#fuel-taxes</v>
      </c>
      <c r="R1751" s="354" t="str">
        <f>IF(ISBLANK(INDEX('Policy Characteristics'!L:L,MATCH($C1751,'Policy Characteristics'!$C:$C,0))),"",INDEX('Policy Characteristics'!L:L,MATCH($C1751,'Policy Characteristics'!$C:$C,0)))</f>
        <v>fuel-taxes.html</v>
      </c>
    </row>
    <row r="1752" spans="1:18" s="354" customFormat="1" ht="20" customHeight="1">
      <c r="A1752" s="354" t="str">
        <f>IF(ISBLANK(INDEX('Policy Characteristics'!A:A,MATCH($C1752,'Policy Characteristics'!$C:$C,0))),"",INDEX('Policy Characteristics'!A:A,MATCH($C1752,'Policy Characteristics'!$C:$C,0)))</f>
        <v>Cross-Sector</v>
      </c>
      <c r="B1752" s="366" t="str">
        <f>IF(ISBLANK(INDEX('Policy Characteristics'!B:B,MATCH($C1752,'Policy Characteristics'!$C:$C,0))),"",INDEX('Policy Characteristics'!B:B,MATCH($C1752,'Policy Characteristics'!$C:$C,0)))</f>
        <v>Fuel Taxes or Subsidies</v>
      </c>
      <c r="C1752" s="242" t="str">
        <f t="shared" si="69"/>
        <v>Additional Fuel Tax or Subsidy Rate by Fuel</v>
      </c>
      <c r="D1752" s="348" t="s">
        <v>946</v>
      </c>
      <c r="E1752" s="253" t="s">
        <v>924</v>
      </c>
      <c r="F1752" s="348" t="s">
        <v>947</v>
      </c>
      <c r="G1752" s="253" t="s">
        <v>935</v>
      </c>
      <c r="H1752" s="18">
        <v>2322</v>
      </c>
      <c r="I1752" s="369" t="s">
        <v>680</v>
      </c>
      <c r="J1752" s="368" t="str">
        <f>IF(ISBLANK(INDEX('Policy Characteristics'!D:D,MATCH($C1752,'Policy Characteristics'!$C:$C,0))),"",INDEX('Policy Characteristics'!D:D,MATCH($C1752,'Policy Characteristics'!$C:$C,0)))</f>
        <v>Fuel Taxes or Subsidies</v>
      </c>
      <c r="K1752" s="354"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4" t="str">
        <f>IF(ISBLANK(INDEX('Policy Characteristics'!I:I,MATCH($C1752,'Policy Characteristics'!$C:$C,0))),"",INDEX('Policy Characteristics'!I:I,MATCH($C1752,'Policy Characteristics'!$C:$C,0)))</f>
        <v>% of BAU price</v>
      </c>
      <c r="P1752" s="3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4" t="str">
        <f>IF(ISBLANK(INDEX('Policy Characteristics'!K:K,MATCH($C1752,'Policy Characteristics'!$C:$C,0))),"",INDEX('Policy Characteristics'!K:K,MATCH($C1752,'Policy Characteristics'!$C:$C,0)))</f>
        <v>fuels.html#fuel-taxes</v>
      </c>
      <c r="R1752" s="354" t="str">
        <f>IF(ISBLANK(INDEX('Policy Characteristics'!L:L,MATCH($C1752,'Policy Characteristics'!$C:$C,0))),"",INDEX('Policy Characteristics'!L:L,MATCH($C1752,'Policy Characteristics'!$C:$C,0)))</f>
        <v>fuel-taxes.html</v>
      </c>
    </row>
    <row r="1753" spans="1:18" ht="20" customHeight="1">
      <c r="A1753" s="354" t="str">
        <f>IF(ISBLANK(INDEX('Policy Characteristics'!A:A,MATCH($C1753,'Policy Characteristics'!$C:$C,0))),"",INDEX('Policy Characteristics'!A:A,MATCH($C1753,'Policy Characteristics'!$C:$C,0)))</f>
        <v>Cross-Sector</v>
      </c>
      <c r="B1753" s="366" t="str">
        <f>IF(ISBLANK(INDEX('Policy Characteristics'!B:B,MATCH($C1753,'Policy Characteristics'!$C:$C,0))),"",INDEX('Policy Characteristics'!B:B,MATCH($C1753,'Policy Characteristics'!$C:$C,0)))</f>
        <v>Fuel Taxes or Subsidies</v>
      </c>
      <c r="C1753" s="242" t="str">
        <f t="shared" si="69"/>
        <v>Additional Fuel Tax or Subsidy Rate by Fuel</v>
      </c>
      <c r="D1753" s="348" t="s">
        <v>914</v>
      </c>
      <c r="E1753" s="253" t="s">
        <v>924</v>
      </c>
      <c r="F1753" s="348" t="s">
        <v>915</v>
      </c>
      <c r="G1753" s="253" t="s">
        <v>935</v>
      </c>
      <c r="H1753" s="18">
        <v>2323</v>
      </c>
      <c r="I1753" s="369" t="s">
        <v>680</v>
      </c>
      <c r="J1753" s="368" t="str">
        <f>IF(ISBLANK(INDEX('Policy Characteristics'!D:D,MATCH($C1753,'Policy Characteristics'!$C:$C,0))),"",INDEX('Policy Characteristics'!D:D,MATCH($C1753,'Policy Characteristics'!$C:$C,0)))</f>
        <v>Fuel Taxes or Subsidies</v>
      </c>
      <c r="K1753" s="354"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4" t="str">
        <f>IF(ISBLANK(INDEX('Policy Characteristics'!I:I,MATCH($C1753,'Policy Characteristics'!$C:$C,0))),"",INDEX('Policy Characteristics'!I:I,MATCH($C1753,'Policy Characteristics'!$C:$C,0)))</f>
        <v>% of BAU price</v>
      </c>
      <c r="P1753" s="3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4" t="str">
        <f>IF(ISBLANK(INDEX('Policy Characteristics'!K:K,MATCH($C1753,'Policy Characteristics'!$C:$C,0))),"",INDEX('Policy Characteristics'!K:K,MATCH($C1753,'Policy Characteristics'!$C:$C,0)))</f>
        <v>fuels.html#fuel-taxes</v>
      </c>
      <c r="R1753" s="354" t="str">
        <f>IF(ISBLANK(INDEX('Policy Characteristics'!L:L,MATCH($C1753,'Policy Characteristics'!$C:$C,0))),"",INDEX('Policy Characteristics'!L:L,MATCH($C1753,'Policy Characteristics'!$C:$C,0)))</f>
        <v>fuel-taxes.html</v>
      </c>
    </row>
    <row r="1754" spans="1:18" ht="20" customHeight="1">
      <c r="A1754" s="354" t="str">
        <f>IF(ISBLANK(INDEX('Policy Characteristics'!A:A,MATCH($C1754,'Policy Characteristics'!$C:$C,0))),"",INDEX('Policy Characteristics'!A:A,MATCH($C1754,'Policy Characteristics'!$C:$C,0)))</f>
        <v>Cross-Sector</v>
      </c>
      <c r="B1754" s="366" t="str">
        <f>IF(ISBLANK(INDEX('Policy Characteristics'!B:B,MATCH($C1754,'Policy Characteristics'!$C:$C,0))),"",INDEX('Policy Characteristics'!B:B,MATCH($C1754,'Policy Characteristics'!$C:$C,0)))</f>
        <v>Fuel Taxes or Subsidies</v>
      </c>
      <c r="C1754" s="242" t="str">
        <f t="shared" si="69"/>
        <v>Additional Fuel Tax or Subsidy Rate by Fuel</v>
      </c>
      <c r="D1754" s="348" t="s">
        <v>948</v>
      </c>
      <c r="E1754" s="253" t="s">
        <v>924</v>
      </c>
      <c r="F1754" s="348" t="s">
        <v>949</v>
      </c>
      <c r="G1754" s="253" t="s">
        <v>935</v>
      </c>
      <c r="H1754" s="18">
        <v>2324</v>
      </c>
      <c r="I1754" s="369" t="s">
        <v>680</v>
      </c>
      <c r="J1754" s="368" t="str">
        <f>IF(ISBLANK(INDEX('Policy Characteristics'!D:D,MATCH($C1754,'Policy Characteristics'!$C:$C,0))),"",INDEX('Policy Characteristics'!D:D,MATCH($C1754,'Policy Characteristics'!$C:$C,0)))</f>
        <v>Fuel Taxes or Subsidies</v>
      </c>
      <c r="K1754" s="354"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4" t="str">
        <f>IF(ISBLANK(INDEX('Policy Characteristics'!I:I,MATCH($C1754,'Policy Characteristics'!$C:$C,0))),"",INDEX('Policy Characteristics'!I:I,MATCH($C1754,'Policy Characteristics'!$C:$C,0)))</f>
        <v>% of BAU price</v>
      </c>
      <c r="P1754" s="3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4" t="str">
        <f>IF(ISBLANK(INDEX('Policy Characteristics'!K:K,MATCH($C1754,'Policy Characteristics'!$C:$C,0))),"",INDEX('Policy Characteristics'!K:K,MATCH($C1754,'Policy Characteristics'!$C:$C,0)))</f>
        <v>fuels.html#fuel-taxes</v>
      </c>
      <c r="R1754" s="354" t="str">
        <f>IF(ISBLANK(INDEX('Policy Characteristics'!L:L,MATCH($C1754,'Policy Characteristics'!$C:$C,0))),"",INDEX('Policy Characteristics'!L:L,MATCH($C1754,'Policy Characteristics'!$C:$C,0)))</f>
        <v>fuel-taxes.html</v>
      </c>
    </row>
    <row r="1755" spans="1:18" ht="20" customHeight="1">
      <c r="A1755" s="354" t="str">
        <f>IF(ISBLANK(INDEX('Policy Characteristics'!A:A,MATCH($C1755,'Policy Characteristics'!$C:$C,0))),"",INDEX('Policy Characteristics'!A:A,MATCH($C1755,'Policy Characteristics'!$C:$C,0)))</f>
        <v>Cross-Sector</v>
      </c>
      <c r="B1755" s="366" t="str">
        <f>IF(ISBLANK(INDEX('Policy Characteristics'!B:B,MATCH($C1755,'Policy Characteristics'!$C:$C,0))),"",INDEX('Policy Characteristics'!B:B,MATCH($C1755,'Policy Characteristics'!$C:$C,0)))</f>
        <v>Fuel Taxes or Subsidies</v>
      </c>
      <c r="C1755" s="242" t="str">
        <f t="shared" si="69"/>
        <v>Additional Fuel Tax or Subsidy Rate by Fuel</v>
      </c>
      <c r="D1755" s="348" t="s">
        <v>916</v>
      </c>
      <c r="E1755" s="253" t="s">
        <v>924</v>
      </c>
      <c r="F1755" s="348" t="s">
        <v>761</v>
      </c>
      <c r="G1755" s="253" t="s">
        <v>935</v>
      </c>
      <c r="H1755" s="18">
        <v>2325</v>
      </c>
      <c r="I1755" s="369" t="s">
        <v>680</v>
      </c>
      <c r="J1755" s="368" t="str">
        <f>IF(ISBLANK(INDEX('Policy Characteristics'!D:D,MATCH($C1755,'Policy Characteristics'!$C:$C,0))),"",INDEX('Policy Characteristics'!D:D,MATCH($C1755,'Policy Characteristics'!$C:$C,0)))</f>
        <v>Fuel Taxes or Subsidies</v>
      </c>
      <c r="K1755" s="354"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4" t="str">
        <f>IF(ISBLANK(INDEX('Policy Characteristics'!I:I,MATCH($C1755,'Policy Characteristics'!$C:$C,0))),"",INDEX('Policy Characteristics'!I:I,MATCH($C1755,'Policy Characteristics'!$C:$C,0)))</f>
        <v>% of BAU price</v>
      </c>
      <c r="P1755" s="3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4" t="str">
        <f>IF(ISBLANK(INDEX('Policy Characteristics'!K:K,MATCH($C1755,'Policy Characteristics'!$C:$C,0))),"",INDEX('Policy Characteristics'!K:K,MATCH($C1755,'Policy Characteristics'!$C:$C,0)))</f>
        <v>fuels.html#fuel-taxes</v>
      </c>
      <c r="R1755" s="354" t="str">
        <f>IF(ISBLANK(INDEX('Policy Characteristics'!L:L,MATCH($C1755,'Policy Characteristics'!$C:$C,0))),"",INDEX('Policy Characteristics'!L:L,MATCH($C1755,'Policy Characteristics'!$C:$C,0)))</f>
        <v>fuel-taxes.html</v>
      </c>
    </row>
    <row r="1756" spans="1:18" ht="20" customHeight="1">
      <c r="A1756" s="354" t="str">
        <f>IF(ISBLANK(INDEX('Policy Characteristics'!A:A,MATCH($C1756,'Policy Characteristics'!$C:$C,0))),"",INDEX('Policy Characteristics'!A:A,MATCH($C1756,'Policy Characteristics'!$C:$C,0)))</f>
        <v>Cross-Sector</v>
      </c>
      <c r="B1756" s="366" t="str">
        <f>IF(ISBLANK(INDEX('Policy Characteristics'!B:B,MATCH($C1756,'Policy Characteristics'!$C:$C,0))),"",INDEX('Policy Characteristics'!B:B,MATCH($C1756,'Policy Characteristics'!$C:$C,0)))</f>
        <v>Fuel Taxes or Subsidies</v>
      </c>
      <c r="C1756" s="242" t="str">
        <f t="shared" si="69"/>
        <v>Additional Fuel Tax or Subsidy Rate by Fuel</v>
      </c>
      <c r="D1756" s="348" t="s">
        <v>917</v>
      </c>
      <c r="E1756" s="253" t="s">
        <v>924</v>
      </c>
      <c r="F1756" s="348" t="s">
        <v>765</v>
      </c>
      <c r="G1756" s="253" t="s">
        <v>935</v>
      </c>
      <c r="H1756" s="18">
        <v>2326</v>
      </c>
      <c r="I1756" s="369" t="s">
        <v>680</v>
      </c>
      <c r="J1756" s="368" t="str">
        <f>IF(ISBLANK(INDEX('Policy Characteristics'!D:D,MATCH($C1756,'Policy Characteristics'!$C:$C,0))),"",INDEX('Policy Characteristics'!D:D,MATCH($C1756,'Policy Characteristics'!$C:$C,0)))</f>
        <v>Fuel Taxes or Subsidies</v>
      </c>
      <c r="K1756" s="354"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4" t="str">
        <f>IF(ISBLANK(INDEX('Policy Characteristics'!I:I,MATCH($C1756,'Policy Characteristics'!$C:$C,0))),"",INDEX('Policy Characteristics'!I:I,MATCH($C1756,'Policy Characteristics'!$C:$C,0)))</f>
        <v>% of BAU price</v>
      </c>
      <c r="P1756" s="3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4" t="str">
        <f>IF(ISBLANK(INDEX('Policy Characteristics'!K:K,MATCH($C1756,'Policy Characteristics'!$C:$C,0))),"",INDEX('Policy Characteristics'!K:K,MATCH($C1756,'Policy Characteristics'!$C:$C,0)))</f>
        <v>fuels.html#fuel-taxes</v>
      </c>
      <c r="R1756" s="354" t="str">
        <f>IF(ISBLANK(INDEX('Policy Characteristics'!L:L,MATCH($C1756,'Policy Characteristics'!$C:$C,0))),"",INDEX('Policy Characteristics'!L:L,MATCH($C1756,'Policy Characteristics'!$C:$C,0)))</f>
        <v>fuel-taxes.html</v>
      </c>
    </row>
    <row r="1757" spans="1:18" ht="20" customHeight="1">
      <c r="A1757" s="354" t="str">
        <f>IF(ISBLANK(INDEX('Policy Characteristics'!A:A,MATCH($C1757,'Policy Characteristics'!$C:$C,0))),"",INDEX('Policy Characteristics'!A:A,MATCH($C1757,'Policy Characteristics'!$C:$C,0)))</f>
        <v>Cross-Sector</v>
      </c>
      <c r="B1757" s="366" t="str">
        <f>IF(ISBLANK(INDEX('Policy Characteristics'!B:B,MATCH($C1757,'Policy Characteristics'!$C:$C,0))),"",INDEX('Policy Characteristics'!B:B,MATCH($C1757,'Policy Characteristics'!$C:$C,0)))</f>
        <v>Fuel Taxes or Subsidies</v>
      </c>
      <c r="C1757" s="242" t="str">
        <f t="shared" si="69"/>
        <v>Additional Fuel Tax or Subsidy Rate by Fuel</v>
      </c>
      <c r="D1757" s="348" t="s">
        <v>918</v>
      </c>
      <c r="E1757" s="253" t="s">
        <v>924</v>
      </c>
      <c r="F1757" s="348" t="s">
        <v>919</v>
      </c>
      <c r="G1757" s="253" t="s">
        <v>935</v>
      </c>
      <c r="H1757" s="18">
        <v>2327</v>
      </c>
      <c r="I1757" s="369" t="s">
        <v>680</v>
      </c>
      <c r="J1757" s="368" t="str">
        <f>IF(ISBLANK(INDEX('Policy Characteristics'!D:D,MATCH($C1757,'Policy Characteristics'!$C:$C,0))),"",INDEX('Policy Characteristics'!D:D,MATCH($C1757,'Policy Characteristics'!$C:$C,0)))</f>
        <v>Fuel Taxes or Subsidies</v>
      </c>
      <c r="K1757" s="354"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4" t="str">
        <f>IF(ISBLANK(INDEX('Policy Characteristics'!I:I,MATCH($C1757,'Policy Characteristics'!$C:$C,0))),"",INDEX('Policy Characteristics'!I:I,MATCH($C1757,'Policy Characteristics'!$C:$C,0)))</f>
        <v>% of BAU price</v>
      </c>
      <c r="P1757" s="3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4" t="str">
        <f>IF(ISBLANK(INDEX('Policy Characteristics'!K:K,MATCH($C1757,'Policy Characteristics'!$C:$C,0))),"",INDEX('Policy Characteristics'!K:K,MATCH($C1757,'Policy Characteristics'!$C:$C,0)))</f>
        <v>fuels.html#fuel-taxes</v>
      </c>
      <c r="R1757" s="354" t="str">
        <f>IF(ISBLANK(INDEX('Policy Characteristics'!L:L,MATCH($C1757,'Policy Characteristics'!$C:$C,0))),"",INDEX('Policy Characteristics'!L:L,MATCH($C1757,'Policy Characteristics'!$C:$C,0)))</f>
        <v>fuel-taxes.html</v>
      </c>
    </row>
    <row r="1758" spans="1:18" ht="20" customHeight="1">
      <c r="A1758" s="354" t="str">
        <f>IF(ISBLANK(INDEX('Policy Characteristics'!A:A,MATCH($C1758,'Policy Characteristics'!$C:$C,0))),"",INDEX('Policy Characteristics'!A:A,MATCH($C1758,'Policy Characteristics'!$C:$C,0)))</f>
        <v>Cross-Sector</v>
      </c>
      <c r="B1758" s="366" t="str">
        <f>IF(ISBLANK(INDEX('Policy Characteristics'!B:B,MATCH($C1758,'Policy Characteristics'!$C:$C,0))),"",INDEX('Policy Characteristics'!B:B,MATCH($C1758,'Policy Characteristics'!$C:$C,0)))</f>
        <v>Fuel Taxes or Subsidies</v>
      </c>
      <c r="C1758" s="242" t="str">
        <f t="shared" si="69"/>
        <v>Additional Fuel Tax or Subsidy Rate by Fuel</v>
      </c>
      <c r="D1758" s="348" t="s">
        <v>920</v>
      </c>
      <c r="E1758" s="253" t="s">
        <v>924</v>
      </c>
      <c r="F1758" s="348" t="s">
        <v>921</v>
      </c>
      <c r="G1758" s="253" t="s">
        <v>935</v>
      </c>
      <c r="H1758" s="18">
        <v>2328</v>
      </c>
      <c r="I1758" s="369" t="s">
        <v>680</v>
      </c>
      <c r="J1758" s="368" t="str">
        <f>IF(ISBLANK(INDEX('Policy Characteristics'!D:D,MATCH($C1758,'Policy Characteristics'!$C:$C,0))),"",INDEX('Policy Characteristics'!D:D,MATCH($C1758,'Policy Characteristics'!$C:$C,0)))</f>
        <v>Fuel Taxes or Subsidies</v>
      </c>
      <c r="K1758" s="354"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4" t="str">
        <f>IF(ISBLANK(INDEX('Policy Characteristics'!I:I,MATCH($C1758,'Policy Characteristics'!$C:$C,0))),"",INDEX('Policy Characteristics'!I:I,MATCH($C1758,'Policy Characteristics'!$C:$C,0)))</f>
        <v>% of BAU price</v>
      </c>
      <c r="P1758" s="3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4" t="str">
        <f>IF(ISBLANK(INDEX('Policy Characteristics'!K:K,MATCH($C1758,'Policy Characteristics'!$C:$C,0))),"",INDEX('Policy Characteristics'!K:K,MATCH($C1758,'Policy Characteristics'!$C:$C,0)))</f>
        <v>fuels.html#fuel-taxes</v>
      </c>
      <c r="R1758" s="354" t="str">
        <f>IF(ISBLANK(INDEX('Policy Characteristics'!L:L,MATCH($C1758,'Policy Characteristics'!$C:$C,0))),"",INDEX('Policy Characteristics'!L:L,MATCH($C1758,'Policy Characteristics'!$C:$C,0)))</f>
        <v>fuel-taxes.html</v>
      </c>
    </row>
    <row r="1759" spans="1:18" ht="20" customHeight="1">
      <c r="A1759" s="354" t="str">
        <f>IF(ISBLANK(INDEX('Policy Characteristics'!A:A,MATCH($C1759,'Policy Characteristics'!$C:$C,0))),"",INDEX('Policy Characteristics'!A:A,MATCH($C1759,'Policy Characteristics'!$C:$C,0)))</f>
        <v>Cross-Sector</v>
      </c>
      <c r="B1759" s="366" t="str">
        <f>IF(ISBLANK(INDEX('Policy Characteristics'!B:B,MATCH($C1759,'Policy Characteristics'!$C:$C,0))),"",INDEX('Policy Characteristics'!B:B,MATCH($C1759,'Policy Characteristics'!$C:$C,0)))</f>
        <v>Fuel Taxes or Subsidies</v>
      </c>
      <c r="C1759" s="242" t="str">
        <f t="shared" si="69"/>
        <v>Additional Fuel Tax or Subsidy Rate by Fuel</v>
      </c>
      <c r="D1759" s="348" t="s">
        <v>951</v>
      </c>
      <c r="E1759" s="253" t="s">
        <v>924</v>
      </c>
      <c r="F1759" s="348" t="s">
        <v>769</v>
      </c>
      <c r="G1759" s="253" t="s">
        <v>935</v>
      </c>
      <c r="H1759" s="18">
        <v>2329</v>
      </c>
      <c r="I1759" s="369" t="s">
        <v>680</v>
      </c>
      <c r="J1759" s="368" t="str">
        <f>IF(ISBLANK(INDEX('Policy Characteristics'!D:D,MATCH($C1759,'Policy Characteristics'!$C:$C,0))),"",INDEX('Policy Characteristics'!D:D,MATCH($C1759,'Policy Characteristics'!$C:$C,0)))</f>
        <v>Fuel Taxes or Subsidies</v>
      </c>
      <c r="K1759" s="354"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4" t="str">
        <f>IF(ISBLANK(INDEX('Policy Characteristics'!I:I,MATCH($C1759,'Policy Characteristics'!$C:$C,0))),"",INDEX('Policy Characteristics'!I:I,MATCH($C1759,'Policy Characteristics'!$C:$C,0)))</f>
        <v>% of BAU price</v>
      </c>
      <c r="P1759" s="3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4" t="str">
        <f>IF(ISBLANK(INDEX('Policy Characteristics'!K:K,MATCH($C1759,'Policy Characteristics'!$C:$C,0))),"",INDEX('Policy Characteristics'!K:K,MATCH($C1759,'Policy Characteristics'!$C:$C,0)))</f>
        <v>fuels.html#fuel-taxes</v>
      </c>
      <c r="R1759" s="354" t="str">
        <f>IF(ISBLANK(INDEX('Policy Characteristics'!L:L,MATCH($C1759,'Policy Characteristics'!$C:$C,0))),"",INDEX('Policy Characteristics'!L:L,MATCH($C1759,'Policy Characteristics'!$C:$C,0)))</f>
        <v>fuel-taxes.html</v>
      </c>
    </row>
    <row r="1760" spans="1:18" ht="20" customHeight="1">
      <c r="A1760" s="354" t="str">
        <f>IF(ISBLANK(INDEX('Policy Characteristics'!A:A,MATCH($C1760,'Policy Characteristics'!$C:$C,0))),"",INDEX('Policy Characteristics'!A:A,MATCH($C1760,'Policy Characteristics'!$C:$C,0)))</f>
        <v>Cross-Sector</v>
      </c>
      <c r="B1760" s="366" t="str">
        <f>IF(ISBLANK(INDEX('Policy Characteristics'!B:B,MATCH($C1760,'Policy Characteristics'!$C:$C,0))),"",INDEX('Policy Characteristics'!B:B,MATCH($C1760,'Policy Characteristics'!$C:$C,0)))</f>
        <v>Fuel Taxes or Subsidies</v>
      </c>
      <c r="C1760" s="242" t="str">
        <f t="shared" si="69"/>
        <v>Additional Fuel Tax or Subsidy Rate by Fuel</v>
      </c>
      <c r="D1760" s="348" t="s">
        <v>952</v>
      </c>
      <c r="E1760" s="253" t="s">
        <v>924</v>
      </c>
      <c r="F1760" s="348" t="s">
        <v>953</v>
      </c>
      <c r="G1760" s="253" t="s">
        <v>935</v>
      </c>
      <c r="H1760" s="18">
        <v>2330</v>
      </c>
      <c r="I1760" s="369" t="s">
        <v>670</v>
      </c>
      <c r="J1760" s="368" t="str">
        <f>IF(ISBLANK(INDEX('Policy Characteristics'!D:D,MATCH($C1760,'Policy Characteristics'!$C:$C,0))),"",INDEX('Policy Characteristics'!D:D,MATCH($C1760,'Policy Characteristics'!$C:$C,0)))</f>
        <v>Fuel Taxes or Subsidies</v>
      </c>
      <c r="K1760" s="354"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4" t="str">
        <f>IF(ISBLANK(INDEX('Policy Characteristics'!I:I,MATCH($C1760,'Policy Characteristics'!$C:$C,0))),"",INDEX('Policy Characteristics'!I:I,MATCH($C1760,'Policy Characteristics'!$C:$C,0)))</f>
        <v>% of BAU price</v>
      </c>
      <c r="P1760" s="3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4" t="str">
        <f>IF(ISBLANK(INDEX('Policy Characteristics'!K:K,MATCH($C1760,'Policy Characteristics'!$C:$C,0))),"",INDEX('Policy Characteristics'!K:K,MATCH($C1760,'Policy Characteristics'!$C:$C,0)))</f>
        <v>fuels.html#fuel-taxes</v>
      </c>
      <c r="R1760" s="354" t="str">
        <f>IF(ISBLANK(INDEX('Policy Characteristics'!L:L,MATCH($C1760,'Policy Characteristics'!$C:$C,0))),"",INDEX('Policy Characteristics'!L:L,MATCH($C1760,'Policy Characteristics'!$C:$C,0)))</f>
        <v>fuel-taxes.html</v>
      </c>
    </row>
    <row r="1761" spans="1:18" s="354" customFormat="1" ht="20" customHeight="1">
      <c r="A1761" s="354" t="str">
        <f>IF(ISBLANK(INDEX('Policy Characteristics'!A:A,MATCH($C1761,'Policy Characteristics'!$C:$C,0))),"",INDEX('Policy Characteristics'!A:A,MATCH($C1761,'Policy Characteristics'!$C:$C,0)))</f>
        <v>Cross-Sector</v>
      </c>
      <c r="B1761" s="366" t="str">
        <f>IF(ISBLANK(INDEX('Policy Characteristics'!B:B,MATCH($C1761,'Policy Characteristics'!$C:$C,0))),"",INDEX('Policy Characteristics'!B:B,MATCH($C1761,'Policy Characteristics'!$C:$C,0)))</f>
        <v>Fuel Taxes or Subsidies</v>
      </c>
      <c r="C1761" s="242" t="str">
        <f t="shared" si="69"/>
        <v>Additional Fuel Tax or Subsidy Rate by Fuel</v>
      </c>
      <c r="D1761" s="253" t="s">
        <v>934</v>
      </c>
      <c r="E1761" s="253" t="s">
        <v>926</v>
      </c>
      <c r="F1761" s="253" t="s">
        <v>935</v>
      </c>
      <c r="G1761" s="253" t="s">
        <v>954</v>
      </c>
      <c r="H1761" s="18">
        <v>2331</v>
      </c>
      <c r="I1761" s="367" t="s">
        <v>670</v>
      </c>
      <c r="J1761" s="368" t="str">
        <f>IF(ISBLANK(INDEX('Policy Characteristics'!D:D,MATCH($C1761,'Policy Characteristics'!$C:$C,0))),"",INDEX('Policy Characteristics'!D:D,MATCH($C1761,'Policy Characteristics'!$C:$C,0)))</f>
        <v>Fuel Taxes or Subsidies</v>
      </c>
      <c r="K1761" s="354"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4" t="str">
        <f>IF(ISBLANK(INDEX('Policy Characteristics'!I:I,MATCH($C1761,'Policy Characteristics'!$C:$C,0))),"",INDEX('Policy Characteristics'!I:I,MATCH($C1761,'Policy Characteristics'!$C:$C,0)))</f>
        <v>% of BAU price</v>
      </c>
      <c r="P1761" s="3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4" t="str">
        <f>IF(ISBLANK(INDEX('Policy Characteristics'!K:K,MATCH($C1761,'Policy Characteristics'!$C:$C,0))),"",INDEX('Policy Characteristics'!K:K,MATCH($C1761,'Policy Characteristics'!$C:$C,0)))</f>
        <v>fuels.html#fuel-taxes</v>
      </c>
      <c r="R1761" s="354" t="str">
        <f>IF(ISBLANK(INDEX('Policy Characteristics'!L:L,MATCH($C1761,'Policy Characteristics'!$C:$C,0))),"",INDEX('Policy Characteristics'!L:L,MATCH($C1761,'Policy Characteristics'!$C:$C,0)))</f>
        <v>fuel-taxes.html</v>
      </c>
    </row>
    <row r="1762" spans="1:18" s="354" customFormat="1" ht="20" customHeight="1">
      <c r="A1762" s="354" t="str">
        <f>IF(ISBLANK(INDEX('Policy Characteristics'!A:A,MATCH($C1762,'Policy Characteristics'!$C:$C,0))),"",INDEX('Policy Characteristics'!A:A,MATCH($C1762,'Policy Characteristics'!$C:$C,0)))</f>
        <v>Cross-Sector</v>
      </c>
      <c r="B1762" s="366" t="str">
        <f>IF(ISBLANK(INDEX('Policy Characteristics'!B:B,MATCH($C1762,'Policy Characteristics'!$C:$C,0))),"",INDEX('Policy Characteristics'!B:B,MATCH($C1762,'Policy Characteristics'!$C:$C,0)))</f>
        <v>Fuel Taxes or Subsidies</v>
      </c>
      <c r="C1762" s="242" t="str">
        <f t="shared" si="69"/>
        <v>Additional Fuel Tax or Subsidy Rate by Fuel</v>
      </c>
      <c r="D1762" s="348" t="s">
        <v>907</v>
      </c>
      <c r="E1762" s="253" t="s">
        <v>926</v>
      </c>
      <c r="F1762" s="348" t="s">
        <v>737</v>
      </c>
      <c r="G1762" s="253" t="s">
        <v>954</v>
      </c>
      <c r="H1762" s="18">
        <v>2332</v>
      </c>
      <c r="I1762" s="369" t="s">
        <v>680</v>
      </c>
      <c r="J1762" s="368" t="str">
        <f>IF(ISBLANK(INDEX('Policy Characteristics'!D:D,MATCH($C1762,'Policy Characteristics'!$C:$C,0))),"",INDEX('Policy Characteristics'!D:D,MATCH($C1762,'Policy Characteristics'!$C:$C,0)))</f>
        <v>Fuel Taxes or Subsidies</v>
      </c>
      <c r="K1762" s="354"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4" t="str">
        <f>IF(ISBLANK(INDEX('Policy Characteristics'!I:I,MATCH($C1762,'Policy Characteristics'!$C:$C,0))),"",INDEX('Policy Characteristics'!I:I,MATCH($C1762,'Policy Characteristics'!$C:$C,0)))</f>
        <v>% of BAU price</v>
      </c>
      <c r="P1762" s="3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4" t="str">
        <f>IF(ISBLANK(INDEX('Policy Characteristics'!K:K,MATCH($C1762,'Policy Characteristics'!$C:$C,0))),"",INDEX('Policy Characteristics'!K:K,MATCH($C1762,'Policy Characteristics'!$C:$C,0)))</f>
        <v>fuels.html#fuel-taxes</v>
      </c>
      <c r="R1762" s="354" t="str">
        <f>IF(ISBLANK(INDEX('Policy Characteristics'!L:L,MATCH($C1762,'Policy Characteristics'!$C:$C,0))),"",INDEX('Policy Characteristics'!L:L,MATCH($C1762,'Policy Characteristics'!$C:$C,0)))</f>
        <v>fuel-taxes.html</v>
      </c>
    </row>
    <row r="1763" spans="1:18" s="354" customFormat="1" ht="20" customHeight="1">
      <c r="A1763" s="354" t="str">
        <f>IF(ISBLANK(INDEX('Policy Characteristics'!A:A,MATCH($C1763,'Policy Characteristics'!$C:$C,0))),"",INDEX('Policy Characteristics'!A:A,MATCH($C1763,'Policy Characteristics'!$C:$C,0)))</f>
        <v>Cross-Sector</v>
      </c>
      <c r="B1763" s="366" t="str">
        <f>IF(ISBLANK(INDEX('Policy Characteristics'!B:B,MATCH($C1763,'Policy Characteristics'!$C:$C,0))),"",INDEX('Policy Characteristics'!B:B,MATCH($C1763,'Policy Characteristics'!$C:$C,0)))</f>
        <v>Fuel Taxes or Subsidies</v>
      </c>
      <c r="C1763" s="242" t="str">
        <f t="shared" si="69"/>
        <v>Additional Fuel Tax or Subsidy Rate by Fuel</v>
      </c>
      <c r="D1763" s="348" t="s">
        <v>908</v>
      </c>
      <c r="E1763" s="253" t="s">
        <v>926</v>
      </c>
      <c r="F1763" s="348" t="s">
        <v>909</v>
      </c>
      <c r="G1763" s="253" t="s">
        <v>954</v>
      </c>
      <c r="H1763" s="18">
        <v>2333</v>
      </c>
      <c r="I1763" s="369" t="s">
        <v>670</v>
      </c>
      <c r="J1763" s="368" t="str">
        <f>IF(ISBLANK(INDEX('Policy Characteristics'!D:D,MATCH($C1763,'Policy Characteristics'!$C:$C,0))),"",INDEX('Policy Characteristics'!D:D,MATCH($C1763,'Policy Characteristics'!$C:$C,0)))</f>
        <v>Fuel Taxes or Subsidies</v>
      </c>
      <c r="K1763" s="354"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4" t="str">
        <f>IF(ISBLANK(INDEX('Policy Characteristics'!I:I,MATCH($C1763,'Policy Characteristics'!$C:$C,0))),"",INDEX('Policy Characteristics'!I:I,MATCH($C1763,'Policy Characteristics'!$C:$C,0)))</f>
        <v>% of BAU price</v>
      </c>
      <c r="P1763" s="3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4" t="str">
        <f>IF(ISBLANK(INDEX('Policy Characteristics'!K:K,MATCH($C1763,'Policy Characteristics'!$C:$C,0))),"",INDEX('Policy Characteristics'!K:K,MATCH($C1763,'Policy Characteristics'!$C:$C,0)))</f>
        <v>fuels.html#fuel-taxes</v>
      </c>
      <c r="R1763" s="354" t="str">
        <f>IF(ISBLANK(INDEX('Policy Characteristics'!L:L,MATCH($C1763,'Policy Characteristics'!$C:$C,0))),"",INDEX('Policy Characteristics'!L:L,MATCH($C1763,'Policy Characteristics'!$C:$C,0)))</f>
        <v>fuel-taxes.html</v>
      </c>
    </row>
    <row r="1764" spans="1:18" s="354" customFormat="1" ht="20" customHeight="1">
      <c r="A1764" s="354" t="str">
        <f>IF(ISBLANK(INDEX('Policy Characteristics'!A:A,MATCH($C1764,'Policy Characteristics'!$C:$C,0))),"",INDEX('Policy Characteristics'!A:A,MATCH($C1764,'Policy Characteristics'!$C:$C,0)))</f>
        <v>Cross-Sector</v>
      </c>
      <c r="B1764" s="366" t="str">
        <f>IF(ISBLANK(INDEX('Policy Characteristics'!B:B,MATCH($C1764,'Policy Characteristics'!$C:$C,0))),"",INDEX('Policy Characteristics'!B:B,MATCH($C1764,'Policy Characteristics'!$C:$C,0)))</f>
        <v>Fuel Taxes or Subsidies</v>
      </c>
      <c r="C1764" s="242" t="str">
        <f t="shared" si="69"/>
        <v>Additional Fuel Tax or Subsidy Rate by Fuel</v>
      </c>
      <c r="D1764" s="348" t="s">
        <v>936</v>
      </c>
      <c r="E1764" s="253" t="s">
        <v>926</v>
      </c>
      <c r="F1764" s="348" t="s">
        <v>937</v>
      </c>
      <c r="G1764" s="253" t="s">
        <v>954</v>
      </c>
      <c r="H1764" s="18">
        <v>2334</v>
      </c>
      <c r="I1764" s="369" t="s">
        <v>680</v>
      </c>
      <c r="J1764" s="368" t="str">
        <f>IF(ISBLANK(INDEX('Policy Characteristics'!D:D,MATCH($C1764,'Policy Characteristics'!$C:$C,0))),"",INDEX('Policy Characteristics'!D:D,MATCH($C1764,'Policy Characteristics'!$C:$C,0)))</f>
        <v>Fuel Taxes or Subsidies</v>
      </c>
      <c r="K1764" s="354"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4" t="str">
        <f>IF(ISBLANK(INDEX('Policy Characteristics'!I:I,MATCH($C1764,'Policy Characteristics'!$C:$C,0))),"",INDEX('Policy Characteristics'!I:I,MATCH($C1764,'Policy Characteristics'!$C:$C,0)))</f>
        <v>% of BAU price</v>
      </c>
      <c r="P1764" s="3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4" t="str">
        <f>IF(ISBLANK(INDEX('Policy Characteristics'!K:K,MATCH($C1764,'Policy Characteristics'!$C:$C,0))),"",INDEX('Policy Characteristics'!K:K,MATCH($C1764,'Policy Characteristics'!$C:$C,0)))</f>
        <v>fuels.html#fuel-taxes</v>
      </c>
      <c r="R1764" s="354" t="str">
        <f>IF(ISBLANK(INDEX('Policy Characteristics'!L:L,MATCH($C1764,'Policy Characteristics'!$C:$C,0))),"",INDEX('Policy Characteristics'!L:L,MATCH($C1764,'Policy Characteristics'!$C:$C,0)))</f>
        <v>fuel-taxes.html</v>
      </c>
    </row>
    <row r="1765" spans="1:18" s="354" customFormat="1" ht="20" customHeight="1">
      <c r="A1765" s="354" t="str">
        <f>IF(ISBLANK(INDEX('Policy Characteristics'!A:A,MATCH($C1765,'Policy Characteristics'!$C:$C,0))),"",INDEX('Policy Characteristics'!A:A,MATCH($C1765,'Policy Characteristics'!$C:$C,0)))</f>
        <v>Cross-Sector</v>
      </c>
      <c r="B1765" s="366" t="str">
        <f>IF(ISBLANK(INDEX('Policy Characteristics'!B:B,MATCH($C1765,'Policy Characteristics'!$C:$C,0))),"",INDEX('Policy Characteristics'!B:B,MATCH($C1765,'Policy Characteristics'!$C:$C,0)))</f>
        <v>Fuel Taxes or Subsidies</v>
      </c>
      <c r="C1765" s="242" t="str">
        <f t="shared" si="69"/>
        <v>Additional Fuel Tax or Subsidy Rate by Fuel</v>
      </c>
      <c r="D1765" s="348" t="s">
        <v>943</v>
      </c>
      <c r="E1765" s="253" t="s">
        <v>926</v>
      </c>
      <c r="F1765" s="348" t="s">
        <v>753</v>
      </c>
      <c r="G1765" s="253" t="s">
        <v>954</v>
      </c>
      <c r="H1765" s="18">
        <v>2335</v>
      </c>
      <c r="I1765" s="369" t="s">
        <v>680</v>
      </c>
      <c r="J1765" s="368" t="str">
        <f>IF(ISBLANK(INDEX('Policy Characteristics'!D:D,MATCH($C1765,'Policy Characteristics'!$C:$C,0))),"",INDEX('Policy Characteristics'!D:D,MATCH($C1765,'Policy Characteristics'!$C:$C,0)))</f>
        <v>Fuel Taxes or Subsidies</v>
      </c>
      <c r="K1765" s="354"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4" t="str">
        <f>IF(ISBLANK(INDEX('Policy Characteristics'!I:I,MATCH($C1765,'Policy Characteristics'!$C:$C,0))),"",INDEX('Policy Characteristics'!I:I,MATCH($C1765,'Policy Characteristics'!$C:$C,0)))</f>
        <v>% of BAU price</v>
      </c>
      <c r="P1765" s="3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4" t="str">
        <f>IF(ISBLANK(INDEX('Policy Characteristics'!K:K,MATCH($C1765,'Policy Characteristics'!$C:$C,0))),"",INDEX('Policy Characteristics'!K:K,MATCH($C1765,'Policy Characteristics'!$C:$C,0)))</f>
        <v>fuels.html#fuel-taxes</v>
      </c>
      <c r="R1765" s="354" t="str">
        <f>IF(ISBLANK(INDEX('Policy Characteristics'!L:L,MATCH($C1765,'Policy Characteristics'!$C:$C,0))),"",INDEX('Policy Characteristics'!L:L,MATCH($C1765,'Policy Characteristics'!$C:$C,0)))</f>
        <v>fuel-taxes.html</v>
      </c>
    </row>
    <row r="1766" spans="1:18" s="354" customFormat="1" ht="20" customHeight="1">
      <c r="A1766" s="354" t="str">
        <f>IF(ISBLANK(INDEX('Policy Characteristics'!A:A,MATCH($C1766,'Policy Characteristics'!$C:$C,0))),"",INDEX('Policy Characteristics'!A:A,MATCH($C1766,'Policy Characteristics'!$C:$C,0)))</f>
        <v>Cross-Sector</v>
      </c>
      <c r="B1766" s="366" t="str">
        <f>IF(ISBLANK(INDEX('Policy Characteristics'!B:B,MATCH($C1766,'Policy Characteristics'!$C:$C,0))),"",INDEX('Policy Characteristics'!B:B,MATCH($C1766,'Policy Characteristics'!$C:$C,0)))</f>
        <v>Fuel Taxes or Subsidies</v>
      </c>
      <c r="C1766" s="242" t="str">
        <f t="shared" si="69"/>
        <v>Additional Fuel Tax or Subsidy Rate by Fuel</v>
      </c>
      <c r="D1766" s="348" t="s">
        <v>910</v>
      </c>
      <c r="E1766" s="253" t="s">
        <v>926</v>
      </c>
      <c r="F1766" s="348" t="s">
        <v>911</v>
      </c>
      <c r="G1766" s="253" t="s">
        <v>954</v>
      </c>
      <c r="H1766" s="18">
        <v>2336</v>
      </c>
      <c r="I1766" s="369" t="s">
        <v>680</v>
      </c>
      <c r="J1766" s="368" t="str">
        <f>IF(ISBLANK(INDEX('Policy Characteristics'!D:D,MATCH($C1766,'Policy Characteristics'!$C:$C,0))),"",INDEX('Policy Characteristics'!D:D,MATCH($C1766,'Policy Characteristics'!$C:$C,0)))</f>
        <v>Fuel Taxes or Subsidies</v>
      </c>
      <c r="K1766" s="354"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4" t="str">
        <f>IF(ISBLANK(INDEX('Policy Characteristics'!I:I,MATCH($C1766,'Policy Characteristics'!$C:$C,0))),"",INDEX('Policy Characteristics'!I:I,MATCH($C1766,'Policy Characteristics'!$C:$C,0)))</f>
        <v>% of BAU price</v>
      </c>
      <c r="P1766" s="3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4" t="str">
        <f>IF(ISBLANK(INDEX('Policy Characteristics'!K:K,MATCH($C1766,'Policy Characteristics'!$C:$C,0))),"",INDEX('Policy Characteristics'!K:K,MATCH($C1766,'Policy Characteristics'!$C:$C,0)))</f>
        <v>fuels.html#fuel-taxes</v>
      </c>
      <c r="R1766" s="354" t="str">
        <f>IF(ISBLANK(INDEX('Policy Characteristics'!L:L,MATCH($C1766,'Policy Characteristics'!$C:$C,0))),"",INDEX('Policy Characteristics'!L:L,MATCH($C1766,'Policy Characteristics'!$C:$C,0)))</f>
        <v>fuel-taxes.html</v>
      </c>
    </row>
    <row r="1767" spans="1:18" s="354" customFormat="1" ht="20" customHeight="1">
      <c r="A1767" s="354" t="str">
        <f>IF(ISBLANK(INDEX('Policy Characteristics'!A:A,MATCH($C1767,'Policy Characteristics'!$C:$C,0))),"",INDEX('Policy Characteristics'!A:A,MATCH($C1767,'Policy Characteristics'!$C:$C,0)))</f>
        <v>Cross-Sector</v>
      </c>
      <c r="B1767" s="366" t="str">
        <f>IF(ISBLANK(INDEX('Policy Characteristics'!B:B,MATCH($C1767,'Policy Characteristics'!$C:$C,0))),"",INDEX('Policy Characteristics'!B:B,MATCH($C1767,'Policy Characteristics'!$C:$C,0)))</f>
        <v>Fuel Taxes or Subsidies</v>
      </c>
      <c r="C1767" s="242" t="str">
        <f t="shared" si="69"/>
        <v>Additional Fuel Tax or Subsidy Rate by Fuel</v>
      </c>
      <c r="D1767" s="348" t="s">
        <v>912</v>
      </c>
      <c r="E1767" s="253" t="s">
        <v>926</v>
      </c>
      <c r="F1767" s="348" t="s">
        <v>913</v>
      </c>
      <c r="G1767" s="253" t="s">
        <v>954</v>
      </c>
      <c r="H1767" s="18">
        <v>2337</v>
      </c>
      <c r="I1767" s="369" t="s">
        <v>670</v>
      </c>
      <c r="J1767" s="368" t="str">
        <f>IF(ISBLANK(INDEX('Policy Characteristics'!D:D,MATCH($C1767,'Policy Characteristics'!$C:$C,0))),"",INDEX('Policy Characteristics'!D:D,MATCH($C1767,'Policy Characteristics'!$C:$C,0)))</f>
        <v>Fuel Taxes or Subsidies</v>
      </c>
      <c r="K1767" s="354"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4" t="str">
        <f>IF(ISBLANK(INDEX('Policy Characteristics'!I:I,MATCH($C1767,'Policy Characteristics'!$C:$C,0))),"",INDEX('Policy Characteristics'!I:I,MATCH($C1767,'Policy Characteristics'!$C:$C,0)))</f>
        <v>% of BAU price</v>
      </c>
      <c r="P1767" s="3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4" t="str">
        <f>IF(ISBLANK(INDEX('Policy Characteristics'!K:K,MATCH($C1767,'Policy Characteristics'!$C:$C,0))),"",INDEX('Policy Characteristics'!K:K,MATCH($C1767,'Policy Characteristics'!$C:$C,0)))</f>
        <v>fuels.html#fuel-taxes</v>
      </c>
      <c r="R1767" s="354" t="str">
        <f>IF(ISBLANK(INDEX('Policy Characteristics'!L:L,MATCH($C1767,'Policy Characteristics'!$C:$C,0))),"",INDEX('Policy Characteristics'!L:L,MATCH($C1767,'Policy Characteristics'!$C:$C,0)))</f>
        <v>fuel-taxes.html</v>
      </c>
    </row>
    <row r="1768" spans="1:18" s="354" customFormat="1" ht="20" customHeight="1">
      <c r="A1768" s="354" t="str">
        <f>IF(ISBLANK(INDEX('Policy Characteristics'!A:A,MATCH($C1768,'Policy Characteristics'!$C:$C,0))),"",INDEX('Policy Characteristics'!A:A,MATCH($C1768,'Policy Characteristics'!$C:$C,0)))</f>
        <v>Cross-Sector</v>
      </c>
      <c r="B1768" s="366" t="str">
        <f>IF(ISBLANK(INDEX('Policy Characteristics'!B:B,MATCH($C1768,'Policy Characteristics'!$C:$C,0))),"",INDEX('Policy Characteristics'!B:B,MATCH($C1768,'Policy Characteristics'!$C:$C,0)))</f>
        <v>Fuel Taxes or Subsidies</v>
      </c>
      <c r="C1768" s="242" t="str">
        <f t="shared" si="69"/>
        <v>Additional Fuel Tax or Subsidy Rate by Fuel</v>
      </c>
      <c r="D1768" s="348" t="s">
        <v>944</v>
      </c>
      <c r="E1768" s="253" t="s">
        <v>926</v>
      </c>
      <c r="F1768" s="348" t="s">
        <v>945</v>
      </c>
      <c r="G1768" s="253" t="s">
        <v>954</v>
      </c>
      <c r="H1768" s="18">
        <v>2338</v>
      </c>
      <c r="I1768" s="369" t="s">
        <v>680</v>
      </c>
      <c r="J1768" s="368" t="str">
        <f>IF(ISBLANK(INDEX('Policy Characteristics'!D:D,MATCH($C1768,'Policy Characteristics'!$C:$C,0))),"",INDEX('Policy Characteristics'!D:D,MATCH($C1768,'Policy Characteristics'!$C:$C,0)))</f>
        <v>Fuel Taxes or Subsidies</v>
      </c>
      <c r="K1768" s="354"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4" t="str">
        <f>IF(ISBLANK(INDEX('Policy Characteristics'!I:I,MATCH($C1768,'Policy Characteristics'!$C:$C,0))),"",INDEX('Policy Characteristics'!I:I,MATCH($C1768,'Policy Characteristics'!$C:$C,0)))</f>
        <v>% of BAU price</v>
      </c>
      <c r="P1768" s="3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4" t="str">
        <f>IF(ISBLANK(INDEX('Policy Characteristics'!K:K,MATCH($C1768,'Policy Characteristics'!$C:$C,0))),"",INDEX('Policy Characteristics'!K:K,MATCH($C1768,'Policy Characteristics'!$C:$C,0)))</f>
        <v>fuels.html#fuel-taxes</v>
      </c>
      <c r="R1768" s="354" t="str">
        <f>IF(ISBLANK(INDEX('Policy Characteristics'!L:L,MATCH($C1768,'Policy Characteristics'!$C:$C,0))),"",INDEX('Policy Characteristics'!L:L,MATCH($C1768,'Policy Characteristics'!$C:$C,0)))</f>
        <v>fuel-taxes.html</v>
      </c>
    </row>
    <row r="1769" spans="1:18" s="354" customFormat="1" ht="20" customHeight="1">
      <c r="A1769" s="354" t="str">
        <f>IF(ISBLANK(INDEX('Policy Characteristics'!A:A,MATCH($C1769,'Policy Characteristics'!$C:$C,0))),"",INDEX('Policy Characteristics'!A:A,MATCH($C1769,'Policy Characteristics'!$C:$C,0)))</f>
        <v>Cross-Sector</v>
      </c>
      <c r="B1769" s="366" t="str">
        <f>IF(ISBLANK(INDEX('Policy Characteristics'!B:B,MATCH($C1769,'Policy Characteristics'!$C:$C,0))),"",INDEX('Policy Characteristics'!B:B,MATCH($C1769,'Policy Characteristics'!$C:$C,0)))</f>
        <v>Fuel Taxes or Subsidies</v>
      </c>
      <c r="C1769" s="242" t="str">
        <f t="shared" si="69"/>
        <v>Additional Fuel Tax or Subsidy Rate by Fuel</v>
      </c>
      <c r="D1769" s="348" t="s">
        <v>946</v>
      </c>
      <c r="E1769" s="253" t="s">
        <v>926</v>
      </c>
      <c r="F1769" s="348" t="s">
        <v>947</v>
      </c>
      <c r="G1769" s="253" t="s">
        <v>954</v>
      </c>
      <c r="H1769" s="18">
        <v>2339</v>
      </c>
      <c r="I1769" s="369" t="s">
        <v>680</v>
      </c>
      <c r="J1769" s="368" t="str">
        <f>IF(ISBLANK(INDEX('Policy Characteristics'!D:D,MATCH($C1769,'Policy Characteristics'!$C:$C,0))),"",INDEX('Policy Characteristics'!D:D,MATCH($C1769,'Policy Characteristics'!$C:$C,0)))</f>
        <v>Fuel Taxes or Subsidies</v>
      </c>
      <c r="K1769" s="354"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4" t="str">
        <f>IF(ISBLANK(INDEX('Policy Characteristics'!I:I,MATCH($C1769,'Policy Characteristics'!$C:$C,0))),"",INDEX('Policy Characteristics'!I:I,MATCH($C1769,'Policy Characteristics'!$C:$C,0)))</f>
        <v>% of BAU price</v>
      </c>
      <c r="P1769" s="3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4" t="str">
        <f>IF(ISBLANK(INDEX('Policy Characteristics'!K:K,MATCH($C1769,'Policy Characteristics'!$C:$C,0))),"",INDEX('Policy Characteristics'!K:K,MATCH($C1769,'Policy Characteristics'!$C:$C,0)))</f>
        <v>fuels.html#fuel-taxes</v>
      </c>
      <c r="R1769" s="354" t="str">
        <f>IF(ISBLANK(INDEX('Policy Characteristics'!L:L,MATCH($C1769,'Policy Characteristics'!$C:$C,0))),"",INDEX('Policy Characteristics'!L:L,MATCH($C1769,'Policy Characteristics'!$C:$C,0)))</f>
        <v>fuel-taxes.html</v>
      </c>
    </row>
    <row r="1770" spans="1:18" ht="20" customHeight="1">
      <c r="A1770" s="354" t="str">
        <f>IF(ISBLANK(INDEX('Policy Characteristics'!A:A,MATCH($C1770,'Policy Characteristics'!$C:$C,0))),"",INDEX('Policy Characteristics'!A:A,MATCH($C1770,'Policy Characteristics'!$C:$C,0)))</f>
        <v>Cross-Sector</v>
      </c>
      <c r="B1770" s="366" t="str">
        <f>IF(ISBLANK(INDEX('Policy Characteristics'!B:B,MATCH($C1770,'Policy Characteristics'!$C:$C,0))),"",INDEX('Policy Characteristics'!B:B,MATCH($C1770,'Policy Characteristics'!$C:$C,0)))</f>
        <v>Fuel Taxes or Subsidies</v>
      </c>
      <c r="C1770" s="242" t="str">
        <f t="shared" si="69"/>
        <v>Additional Fuel Tax or Subsidy Rate by Fuel</v>
      </c>
      <c r="D1770" s="348" t="s">
        <v>914</v>
      </c>
      <c r="E1770" s="253" t="s">
        <v>926</v>
      </c>
      <c r="F1770" s="348" t="s">
        <v>915</v>
      </c>
      <c r="G1770" s="253" t="s">
        <v>954</v>
      </c>
      <c r="H1770" s="18">
        <v>2340</v>
      </c>
      <c r="I1770" s="369" t="s">
        <v>680</v>
      </c>
      <c r="J1770" s="368" t="str">
        <f>IF(ISBLANK(INDEX('Policy Characteristics'!D:D,MATCH($C1770,'Policy Characteristics'!$C:$C,0))),"",INDEX('Policy Characteristics'!D:D,MATCH($C1770,'Policy Characteristics'!$C:$C,0)))</f>
        <v>Fuel Taxes or Subsidies</v>
      </c>
      <c r="K1770" s="354"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4" t="str">
        <f>IF(ISBLANK(INDEX('Policy Characteristics'!I:I,MATCH($C1770,'Policy Characteristics'!$C:$C,0))),"",INDEX('Policy Characteristics'!I:I,MATCH($C1770,'Policy Characteristics'!$C:$C,0)))</f>
        <v>% of BAU price</v>
      </c>
      <c r="P1770" s="3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4" t="str">
        <f>IF(ISBLANK(INDEX('Policy Characteristics'!K:K,MATCH($C1770,'Policy Characteristics'!$C:$C,0))),"",INDEX('Policy Characteristics'!K:K,MATCH($C1770,'Policy Characteristics'!$C:$C,0)))</f>
        <v>fuels.html#fuel-taxes</v>
      </c>
      <c r="R1770" s="354" t="str">
        <f>IF(ISBLANK(INDEX('Policy Characteristics'!L:L,MATCH($C1770,'Policy Characteristics'!$C:$C,0))),"",INDEX('Policy Characteristics'!L:L,MATCH($C1770,'Policy Characteristics'!$C:$C,0)))</f>
        <v>fuel-taxes.html</v>
      </c>
    </row>
    <row r="1771" spans="1:18" ht="20" customHeight="1">
      <c r="A1771" s="354" t="str">
        <f>IF(ISBLANK(INDEX('Policy Characteristics'!A:A,MATCH($C1771,'Policy Characteristics'!$C:$C,0))),"",INDEX('Policy Characteristics'!A:A,MATCH($C1771,'Policy Characteristics'!$C:$C,0)))</f>
        <v>Cross-Sector</v>
      </c>
      <c r="B1771" s="366" t="str">
        <f>IF(ISBLANK(INDEX('Policy Characteristics'!B:B,MATCH($C1771,'Policy Characteristics'!$C:$C,0))),"",INDEX('Policy Characteristics'!B:B,MATCH($C1771,'Policy Characteristics'!$C:$C,0)))</f>
        <v>Fuel Taxes or Subsidies</v>
      </c>
      <c r="C1771" s="242" t="str">
        <f t="shared" si="69"/>
        <v>Additional Fuel Tax or Subsidy Rate by Fuel</v>
      </c>
      <c r="D1771" s="348" t="s">
        <v>948</v>
      </c>
      <c r="E1771" s="253" t="s">
        <v>926</v>
      </c>
      <c r="F1771" s="348" t="s">
        <v>949</v>
      </c>
      <c r="G1771" s="253" t="s">
        <v>954</v>
      </c>
      <c r="H1771" s="18">
        <v>2341</v>
      </c>
      <c r="I1771" s="369" t="s">
        <v>680</v>
      </c>
      <c r="J1771" s="368" t="str">
        <f>IF(ISBLANK(INDEX('Policy Characteristics'!D:D,MATCH($C1771,'Policy Characteristics'!$C:$C,0))),"",INDEX('Policy Characteristics'!D:D,MATCH($C1771,'Policy Characteristics'!$C:$C,0)))</f>
        <v>Fuel Taxes or Subsidies</v>
      </c>
      <c r="K1771" s="354"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4" t="str">
        <f>IF(ISBLANK(INDEX('Policy Characteristics'!I:I,MATCH($C1771,'Policy Characteristics'!$C:$C,0))),"",INDEX('Policy Characteristics'!I:I,MATCH($C1771,'Policy Characteristics'!$C:$C,0)))</f>
        <v>% of BAU price</v>
      </c>
      <c r="P1771" s="3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4" t="str">
        <f>IF(ISBLANK(INDEX('Policy Characteristics'!K:K,MATCH($C1771,'Policy Characteristics'!$C:$C,0))),"",INDEX('Policy Characteristics'!K:K,MATCH($C1771,'Policy Characteristics'!$C:$C,0)))</f>
        <v>fuels.html#fuel-taxes</v>
      </c>
      <c r="R1771" s="354" t="str">
        <f>IF(ISBLANK(INDEX('Policy Characteristics'!L:L,MATCH($C1771,'Policy Characteristics'!$C:$C,0))),"",INDEX('Policy Characteristics'!L:L,MATCH($C1771,'Policy Characteristics'!$C:$C,0)))</f>
        <v>fuel-taxes.html</v>
      </c>
    </row>
    <row r="1772" spans="1:18" ht="20" customHeight="1">
      <c r="A1772" s="354" t="str">
        <f>IF(ISBLANK(INDEX('Policy Characteristics'!A:A,MATCH($C1772,'Policy Characteristics'!$C:$C,0))),"",INDEX('Policy Characteristics'!A:A,MATCH($C1772,'Policy Characteristics'!$C:$C,0)))</f>
        <v>Cross-Sector</v>
      </c>
      <c r="B1772" s="366" t="str">
        <f>IF(ISBLANK(INDEX('Policy Characteristics'!B:B,MATCH($C1772,'Policy Characteristics'!$C:$C,0))),"",INDEX('Policy Characteristics'!B:B,MATCH($C1772,'Policy Characteristics'!$C:$C,0)))</f>
        <v>Fuel Taxes or Subsidies</v>
      </c>
      <c r="C1772" s="242" t="str">
        <f t="shared" si="69"/>
        <v>Additional Fuel Tax or Subsidy Rate by Fuel</v>
      </c>
      <c r="D1772" s="348" t="s">
        <v>916</v>
      </c>
      <c r="E1772" s="253" t="s">
        <v>926</v>
      </c>
      <c r="F1772" s="348" t="s">
        <v>761</v>
      </c>
      <c r="G1772" s="253" t="s">
        <v>954</v>
      </c>
      <c r="H1772" s="18">
        <v>2342</v>
      </c>
      <c r="I1772" s="369" t="s">
        <v>680</v>
      </c>
      <c r="J1772" s="368" t="str">
        <f>IF(ISBLANK(INDEX('Policy Characteristics'!D:D,MATCH($C1772,'Policy Characteristics'!$C:$C,0))),"",INDEX('Policy Characteristics'!D:D,MATCH($C1772,'Policy Characteristics'!$C:$C,0)))</f>
        <v>Fuel Taxes or Subsidies</v>
      </c>
      <c r="K1772" s="354"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4" t="str">
        <f>IF(ISBLANK(INDEX('Policy Characteristics'!I:I,MATCH($C1772,'Policy Characteristics'!$C:$C,0))),"",INDEX('Policy Characteristics'!I:I,MATCH($C1772,'Policy Characteristics'!$C:$C,0)))</f>
        <v>% of BAU price</v>
      </c>
      <c r="P1772" s="3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4" t="str">
        <f>IF(ISBLANK(INDEX('Policy Characteristics'!K:K,MATCH($C1772,'Policy Characteristics'!$C:$C,0))),"",INDEX('Policy Characteristics'!K:K,MATCH($C1772,'Policy Characteristics'!$C:$C,0)))</f>
        <v>fuels.html#fuel-taxes</v>
      </c>
      <c r="R1772" s="354" t="str">
        <f>IF(ISBLANK(INDEX('Policy Characteristics'!L:L,MATCH($C1772,'Policy Characteristics'!$C:$C,0))),"",INDEX('Policy Characteristics'!L:L,MATCH($C1772,'Policy Characteristics'!$C:$C,0)))</f>
        <v>fuel-taxes.html</v>
      </c>
    </row>
    <row r="1773" spans="1:18" ht="20" customHeight="1">
      <c r="A1773" s="354" t="str">
        <f>IF(ISBLANK(INDEX('Policy Characteristics'!A:A,MATCH($C1773,'Policy Characteristics'!$C:$C,0))),"",INDEX('Policy Characteristics'!A:A,MATCH($C1773,'Policy Characteristics'!$C:$C,0)))</f>
        <v>Cross-Sector</v>
      </c>
      <c r="B1773" s="366" t="str">
        <f>IF(ISBLANK(INDEX('Policy Characteristics'!B:B,MATCH($C1773,'Policy Characteristics'!$C:$C,0))),"",INDEX('Policy Characteristics'!B:B,MATCH($C1773,'Policy Characteristics'!$C:$C,0)))</f>
        <v>Fuel Taxes or Subsidies</v>
      </c>
      <c r="C1773" s="242" t="str">
        <f t="shared" si="69"/>
        <v>Additional Fuel Tax or Subsidy Rate by Fuel</v>
      </c>
      <c r="D1773" s="348" t="s">
        <v>917</v>
      </c>
      <c r="E1773" s="253" t="s">
        <v>926</v>
      </c>
      <c r="F1773" s="348" t="s">
        <v>765</v>
      </c>
      <c r="G1773" s="253" t="s">
        <v>954</v>
      </c>
      <c r="H1773" s="18">
        <v>2343</v>
      </c>
      <c r="I1773" s="369" t="s">
        <v>680</v>
      </c>
      <c r="J1773" s="368" t="str">
        <f>IF(ISBLANK(INDEX('Policy Characteristics'!D:D,MATCH($C1773,'Policy Characteristics'!$C:$C,0))),"",INDEX('Policy Characteristics'!D:D,MATCH($C1773,'Policy Characteristics'!$C:$C,0)))</f>
        <v>Fuel Taxes or Subsidies</v>
      </c>
      <c r="K1773" s="354"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4" t="str">
        <f>IF(ISBLANK(INDEX('Policy Characteristics'!I:I,MATCH($C1773,'Policy Characteristics'!$C:$C,0))),"",INDEX('Policy Characteristics'!I:I,MATCH($C1773,'Policy Characteristics'!$C:$C,0)))</f>
        <v>% of BAU price</v>
      </c>
      <c r="P1773" s="3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4" t="str">
        <f>IF(ISBLANK(INDEX('Policy Characteristics'!K:K,MATCH($C1773,'Policy Characteristics'!$C:$C,0))),"",INDEX('Policy Characteristics'!K:K,MATCH($C1773,'Policy Characteristics'!$C:$C,0)))</f>
        <v>fuels.html#fuel-taxes</v>
      </c>
      <c r="R1773" s="354" t="str">
        <f>IF(ISBLANK(INDEX('Policy Characteristics'!L:L,MATCH($C1773,'Policy Characteristics'!$C:$C,0))),"",INDEX('Policy Characteristics'!L:L,MATCH($C1773,'Policy Characteristics'!$C:$C,0)))</f>
        <v>fuel-taxes.html</v>
      </c>
    </row>
    <row r="1774" spans="1:18" ht="20" customHeight="1">
      <c r="A1774" s="354" t="str">
        <f>IF(ISBLANK(INDEX('Policy Characteristics'!A:A,MATCH($C1774,'Policy Characteristics'!$C:$C,0))),"",INDEX('Policy Characteristics'!A:A,MATCH($C1774,'Policy Characteristics'!$C:$C,0)))</f>
        <v>Cross-Sector</v>
      </c>
      <c r="B1774" s="366" t="str">
        <f>IF(ISBLANK(INDEX('Policy Characteristics'!B:B,MATCH($C1774,'Policy Characteristics'!$C:$C,0))),"",INDEX('Policy Characteristics'!B:B,MATCH($C1774,'Policy Characteristics'!$C:$C,0)))</f>
        <v>Fuel Taxes or Subsidies</v>
      </c>
      <c r="C1774" s="242" t="str">
        <f t="shared" si="69"/>
        <v>Additional Fuel Tax or Subsidy Rate by Fuel</v>
      </c>
      <c r="D1774" s="348" t="s">
        <v>918</v>
      </c>
      <c r="E1774" s="253" t="s">
        <v>926</v>
      </c>
      <c r="F1774" s="348" t="s">
        <v>919</v>
      </c>
      <c r="G1774" s="253" t="s">
        <v>954</v>
      </c>
      <c r="H1774" s="18">
        <v>2344</v>
      </c>
      <c r="I1774" s="369" t="s">
        <v>680</v>
      </c>
      <c r="J1774" s="368" t="str">
        <f>IF(ISBLANK(INDEX('Policy Characteristics'!D:D,MATCH($C1774,'Policy Characteristics'!$C:$C,0))),"",INDEX('Policy Characteristics'!D:D,MATCH($C1774,'Policy Characteristics'!$C:$C,0)))</f>
        <v>Fuel Taxes or Subsidies</v>
      </c>
      <c r="K1774" s="354"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4" t="str">
        <f>IF(ISBLANK(INDEX('Policy Characteristics'!I:I,MATCH($C1774,'Policy Characteristics'!$C:$C,0))),"",INDEX('Policy Characteristics'!I:I,MATCH($C1774,'Policy Characteristics'!$C:$C,0)))</f>
        <v>% of BAU price</v>
      </c>
      <c r="P1774" s="3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4" t="str">
        <f>IF(ISBLANK(INDEX('Policy Characteristics'!K:K,MATCH($C1774,'Policy Characteristics'!$C:$C,0))),"",INDEX('Policy Characteristics'!K:K,MATCH($C1774,'Policy Characteristics'!$C:$C,0)))</f>
        <v>fuels.html#fuel-taxes</v>
      </c>
      <c r="R1774" s="354" t="str">
        <f>IF(ISBLANK(INDEX('Policy Characteristics'!L:L,MATCH($C1774,'Policy Characteristics'!$C:$C,0))),"",INDEX('Policy Characteristics'!L:L,MATCH($C1774,'Policy Characteristics'!$C:$C,0)))</f>
        <v>fuel-taxes.html</v>
      </c>
    </row>
    <row r="1775" spans="1:18" ht="20" customHeight="1">
      <c r="A1775" s="354" t="str">
        <f>IF(ISBLANK(INDEX('Policy Characteristics'!A:A,MATCH($C1775,'Policy Characteristics'!$C:$C,0))),"",INDEX('Policy Characteristics'!A:A,MATCH($C1775,'Policy Characteristics'!$C:$C,0)))</f>
        <v>Cross-Sector</v>
      </c>
      <c r="B1775" s="366" t="str">
        <f>IF(ISBLANK(INDEX('Policy Characteristics'!B:B,MATCH($C1775,'Policy Characteristics'!$C:$C,0))),"",INDEX('Policy Characteristics'!B:B,MATCH($C1775,'Policy Characteristics'!$C:$C,0)))</f>
        <v>Fuel Taxes or Subsidies</v>
      </c>
      <c r="C1775" s="242" t="str">
        <f t="shared" si="69"/>
        <v>Additional Fuel Tax or Subsidy Rate by Fuel</v>
      </c>
      <c r="D1775" s="348" t="s">
        <v>920</v>
      </c>
      <c r="E1775" s="253" t="s">
        <v>926</v>
      </c>
      <c r="F1775" s="348" t="s">
        <v>921</v>
      </c>
      <c r="G1775" s="253" t="s">
        <v>954</v>
      </c>
      <c r="H1775" s="18">
        <v>2345</v>
      </c>
      <c r="I1775" s="369" t="s">
        <v>680</v>
      </c>
      <c r="J1775" s="368" t="str">
        <f>IF(ISBLANK(INDEX('Policy Characteristics'!D:D,MATCH($C1775,'Policy Characteristics'!$C:$C,0))),"",INDEX('Policy Characteristics'!D:D,MATCH($C1775,'Policy Characteristics'!$C:$C,0)))</f>
        <v>Fuel Taxes or Subsidies</v>
      </c>
      <c r="K1775" s="354"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4" t="str">
        <f>IF(ISBLANK(INDEX('Policy Characteristics'!I:I,MATCH($C1775,'Policy Characteristics'!$C:$C,0))),"",INDEX('Policy Characteristics'!I:I,MATCH($C1775,'Policy Characteristics'!$C:$C,0)))</f>
        <v>% of BAU price</v>
      </c>
      <c r="P1775" s="3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4" t="str">
        <f>IF(ISBLANK(INDEX('Policy Characteristics'!K:K,MATCH($C1775,'Policy Characteristics'!$C:$C,0))),"",INDEX('Policy Characteristics'!K:K,MATCH($C1775,'Policy Characteristics'!$C:$C,0)))</f>
        <v>fuels.html#fuel-taxes</v>
      </c>
      <c r="R1775" s="354" t="str">
        <f>IF(ISBLANK(INDEX('Policy Characteristics'!L:L,MATCH($C1775,'Policy Characteristics'!$C:$C,0))),"",INDEX('Policy Characteristics'!L:L,MATCH($C1775,'Policy Characteristics'!$C:$C,0)))</f>
        <v>fuel-taxes.html</v>
      </c>
    </row>
    <row r="1776" spans="1:18" ht="20" customHeight="1">
      <c r="A1776" s="354" t="str">
        <f>IF(ISBLANK(INDEX('Policy Characteristics'!A:A,MATCH($C1776,'Policy Characteristics'!$C:$C,0))),"",INDEX('Policy Characteristics'!A:A,MATCH($C1776,'Policy Characteristics'!$C:$C,0)))</f>
        <v>Cross-Sector</v>
      </c>
      <c r="B1776" s="366" t="str">
        <f>IF(ISBLANK(INDEX('Policy Characteristics'!B:B,MATCH($C1776,'Policy Characteristics'!$C:$C,0))),"",INDEX('Policy Characteristics'!B:B,MATCH($C1776,'Policy Characteristics'!$C:$C,0)))</f>
        <v>Fuel Taxes or Subsidies</v>
      </c>
      <c r="C1776" s="242" t="str">
        <f t="shared" si="69"/>
        <v>Additional Fuel Tax or Subsidy Rate by Fuel</v>
      </c>
      <c r="D1776" s="348" t="s">
        <v>951</v>
      </c>
      <c r="E1776" s="253" t="s">
        <v>926</v>
      </c>
      <c r="F1776" s="348" t="s">
        <v>769</v>
      </c>
      <c r="G1776" s="253" t="s">
        <v>954</v>
      </c>
      <c r="H1776" s="18">
        <v>2346</v>
      </c>
      <c r="I1776" s="369" t="s">
        <v>680</v>
      </c>
      <c r="J1776" s="368" t="str">
        <f>IF(ISBLANK(INDEX('Policy Characteristics'!D:D,MATCH($C1776,'Policy Characteristics'!$C:$C,0))),"",INDEX('Policy Characteristics'!D:D,MATCH($C1776,'Policy Characteristics'!$C:$C,0)))</f>
        <v>Fuel Taxes or Subsidies</v>
      </c>
      <c r="K1776" s="354"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4" t="str">
        <f>IF(ISBLANK(INDEX('Policy Characteristics'!I:I,MATCH($C1776,'Policy Characteristics'!$C:$C,0))),"",INDEX('Policy Characteristics'!I:I,MATCH($C1776,'Policy Characteristics'!$C:$C,0)))</f>
        <v>% of BAU price</v>
      </c>
      <c r="P1776" s="3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4" t="str">
        <f>IF(ISBLANK(INDEX('Policy Characteristics'!K:K,MATCH($C1776,'Policy Characteristics'!$C:$C,0))),"",INDEX('Policy Characteristics'!K:K,MATCH($C1776,'Policy Characteristics'!$C:$C,0)))</f>
        <v>fuels.html#fuel-taxes</v>
      </c>
      <c r="R1776" s="354" t="str">
        <f>IF(ISBLANK(INDEX('Policy Characteristics'!L:L,MATCH($C1776,'Policy Characteristics'!$C:$C,0))),"",INDEX('Policy Characteristics'!L:L,MATCH($C1776,'Policy Characteristics'!$C:$C,0)))</f>
        <v>fuel-taxes.html</v>
      </c>
    </row>
    <row r="1777" spans="1:18" ht="20" customHeight="1">
      <c r="A1777" s="354" t="str">
        <f>IF(ISBLANK(INDEX('Policy Characteristics'!A:A,MATCH($C1777,'Policy Characteristics'!$C:$C,0))),"",INDEX('Policy Characteristics'!A:A,MATCH($C1777,'Policy Characteristics'!$C:$C,0)))</f>
        <v>Cross-Sector</v>
      </c>
      <c r="B1777" s="366" t="str">
        <f>IF(ISBLANK(INDEX('Policy Characteristics'!B:B,MATCH($C1777,'Policy Characteristics'!$C:$C,0))),"",INDEX('Policy Characteristics'!B:B,MATCH($C1777,'Policy Characteristics'!$C:$C,0)))</f>
        <v>Fuel Taxes or Subsidies</v>
      </c>
      <c r="C1777" s="242" t="str">
        <f t="shared" si="69"/>
        <v>Additional Fuel Tax or Subsidy Rate by Fuel</v>
      </c>
      <c r="D1777" s="348" t="s">
        <v>952</v>
      </c>
      <c r="E1777" s="253" t="s">
        <v>926</v>
      </c>
      <c r="F1777" s="348" t="s">
        <v>953</v>
      </c>
      <c r="G1777" s="253" t="s">
        <v>954</v>
      </c>
      <c r="H1777" s="18">
        <v>2347</v>
      </c>
      <c r="I1777" s="369" t="s">
        <v>680</v>
      </c>
      <c r="J1777" s="368" t="str">
        <f>IF(ISBLANK(INDEX('Policy Characteristics'!D:D,MATCH($C1777,'Policy Characteristics'!$C:$C,0))),"",INDEX('Policy Characteristics'!D:D,MATCH($C1777,'Policy Characteristics'!$C:$C,0)))</f>
        <v>Fuel Taxes or Subsidies</v>
      </c>
      <c r="K1777" s="354"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4" t="str">
        <f>IF(ISBLANK(INDEX('Policy Characteristics'!I:I,MATCH($C1777,'Policy Characteristics'!$C:$C,0))),"",INDEX('Policy Characteristics'!I:I,MATCH($C1777,'Policy Characteristics'!$C:$C,0)))</f>
        <v>% of BAU price</v>
      </c>
      <c r="P1777" s="3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4" t="str">
        <f>IF(ISBLANK(INDEX('Policy Characteristics'!K:K,MATCH($C1777,'Policy Characteristics'!$C:$C,0))),"",INDEX('Policy Characteristics'!K:K,MATCH($C1777,'Policy Characteristics'!$C:$C,0)))</f>
        <v>fuels.html#fuel-taxes</v>
      </c>
      <c r="R1777" s="354" t="str">
        <f>IF(ISBLANK(INDEX('Policy Characteristics'!L:L,MATCH($C1777,'Policy Characteristics'!$C:$C,0))),"",INDEX('Policy Characteristics'!L:L,MATCH($C1777,'Policy Characteristics'!$C:$C,0)))</f>
        <v>fuel-taxes.html</v>
      </c>
    </row>
    <row r="1778" spans="1:18" s="354" customFormat="1" ht="20" customHeight="1">
      <c r="A1778" s="354" t="str">
        <f>IF(ISBLANK(INDEX('Policy Characteristics'!A:A,MATCH($C1778,'Policy Characteristics'!$C:$C,0))),"",INDEX('Policy Characteristics'!A:A,MATCH($C1778,'Policy Characteristics'!$C:$C,0)))</f>
        <v>Cross-Sector</v>
      </c>
      <c r="B1778" s="366" t="str">
        <f>IF(ISBLANK(INDEX('Policy Characteristics'!B:B,MATCH($C1778,'Policy Characteristics'!$C:$C,0))),"",INDEX('Policy Characteristics'!B:B,MATCH($C1778,'Policy Characteristics'!$C:$C,0)))</f>
        <v>Fuel Taxes or Subsidies</v>
      </c>
      <c r="C1778" s="242" t="str">
        <f t="shared" si="69"/>
        <v>Additional Fuel Tax or Subsidy Rate by Fuel</v>
      </c>
      <c r="D1778" s="253" t="s">
        <v>934</v>
      </c>
      <c r="E1778" s="253" t="s">
        <v>928</v>
      </c>
      <c r="F1778" s="253" t="s">
        <v>935</v>
      </c>
      <c r="G1778" s="253" t="s">
        <v>955</v>
      </c>
      <c r="H1778" s="18">
        <v>2348</v>
      </c>
      <c r="I1778" s="367" t="s">
        <v>670</v>
      </c>
      <c r="J1778" s="368" t="str">
        <f>IF(ISBLANK(INDEX('Policy Characteristics'!D:D,MATCH($C1778,'Policy Characteristics'!$C:$C,0))),"",INDEX('Policy Characteristics'!D:D,MATCH($C1778,'Policy Characteristics'!$C:$C,0)))</f>
        <v>Fuel Taxes or Subsidies</v>
      </c>
      <c r="K1778" s="354"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4" t="str">
        <f>IF(ISBLANK(INDEX('Policy Characteristics'!I:I,MATCH($C1778,'Policy Characteristics'!$C:$C,0))),"",INDEX('Policy Characteristics'!I:I,MATCH($C1778,'Policy Characteristics'!$C:$C,0)))</f>
        <v>% of BAU price</v>
      </c>
      <c r="P1778" s="3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4" t="str">
        <f>IF(ISBLANK(INDEX('Policy Characteristics'!K:K,MATCH($C1778,'Policy Characteristics'!$C:$C,0))),"",INDEX('Policy Characteristics'!K:K,MATCH($C1778,'Policy Characteristics'!$C:$C,0)))</f>
        <v>fuels.html#fuel-taxes</v>
      </c>
      <c r="R1778" s="354" t="str">
        <f>IF(ISBLANK(INDEX('Policy Characteristics'!L:L,MATCH($C1778,'Policy Characteristics'!$C:$C,0))),"",INDEX('Policy Characteristics'!L:L,MATCH($C1778,'Policy Characteristics'!$C:$C,0)))</f>
        <v>fuel-taxes.html</v>
      </c>
    </row>
    <row r="1779" spans="1:18" s="354" customFormat="1" ht="20" customHeight="1">
      <c r="A1779" s="354" t="str">
        <f>IF(ISBLANK(INDEX('Policy Characteristics'!A:A,MATCH($C1779,'Policy Characteristics'!$C:$C,0))),"",INDEX('Policy Characteristics'!A:A,MATCH($C1779,'Policy Characteristics'!$C:$C,0)))</f>
        <v>Cross-Sector</v>
      </c>
      <c r="B1779" s="366" t="str">
        <f>IF(ISBLANK(INDEX('Policy Characteristics'!B:B,MATCH($C1779,'Policy Characteristics'!$C:$C,0))),"",INDEX('Policy Characteristics'!B:B,MATCH($C1779,'Policy Characteristics'!$C:$C,0)))</f>
        <v>Fuel Taxes or Subsidies</v>
      </c>
      <c r="C1779" s="242" t="str">
        <f t="shared" si="69"/>
        <v>Additional Fuel Tax or Subsidy Rate by Fuel</v>
      </c>
      <c r="D1779" s="348" t="s">
        <v>907</v>
      </c>
      <c r="E1779" s="253" t="s">
        <v>928</v>
      </c>
      <c r="F1779" s="348" t="s">
        <v>737</v>
      </c>
      <c r="G1779" s="253" t="s">
        <v>955</v>
      </c>
      <c r="H1779" s="18">
        <v>2349</v>
      </c>
      <c r="I1779" s="369" t="s">
        <v>680</v>
      </c>
      <c r="J1779" s="368" t="str">
        <f>IF(ISBLANK(INDEX('Policy Characteristics'!D:D,MATCH($C1779,'Policy Characteristics'!$C:$C,0))),"",INDEX('Policy Characteristics'!D:D,MATCH($C1779,'Policy Characteristics'!$C:$C,0)))</f>
        <v>Fuel Taxes or Subsidies</v>
      </c>
      <c r="K1779" s="354"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4" t="str">
        <f>IF(ISBLANK(INDEX('Policy Characteristics'!I:I,MATCH($C1779,'Policy Characteristics'!$C:$C,0))),"",INDEX('Policy Characteristics'!I:I,MATCH($C1779,'Policy Characteristics'!$C:$C,0)))</f>
        <v>% of BAU price</v>
      </c>
      <c r="P1779" s="3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4" t="str">
        <f>IF(ISBLANK(INDEX('Policy Characteristics'!K:K,MATCH($C1779,'Policy Characteristics'!$C:$C,0))),"",INDEX('Policy Characteristics'!K:K,MATCH($C1779,'Policy Characteristics'!$C:$C,0)))</f>
        <v>fuels.html#fuel-taxes</v>
      </c>
      <c r="R1779" s="354" t="str">
        <f>IF(ISBLANK(INDEX('Policy Characteristics'!L:L,MATCH($C1779,'Policy Characteristics'!$C:$C,0))),"",INDEX('Policy Characteristics'!L:L,MATCH($C1779,'Policy Characteristics'!$C:$C,0)))</f>
        <v>fuel-taxes.html</v>
      </c>
    </row>
    <row r="1780" spans="1:18" s="354" customFormat="1" ht="20" customHeight="1">
      <c r="A1780" s="354" t="str">
        <f>IF(ISBLANK(INDEX('Policy Characteristics'!A:A,MATCH($C1780,'Policy Characteristics'!$C:$C,0))),"",INDEX('Policy Characteristics'!A:A,MATCH($C1780,'Policy Characteristics'!$C:$C,0)))</f>
        <v>Cross-Sector</v>
      </c>
      <c r="B1780" s="366" t="str">
        <f>IF(ISBLANK(INDEX('Policy Characteristics'!B:B,MATCH($C1780,'Policy Characteristics'!$C:$C,0))),"",INDEX('Policy Characteristics'!B:B,MATCH($C1780,'Policy Characteristics'!$C:$C,0)))</f>
        <v>Fuel Taxes or Subsidies</v>
      </c>
      <c r="C1780" s="242" t="str">
        <f t="shared" si="69"/>
        <v>Additional Fuel Tax or Subsidy Rate by Fuel</v>
      </c>
      <c r="D1780" s="348" t="s">
        <v>908</v>
      </c>
      <c r="E1780" s="253" t="s">
        <v>928</v>
      </c>
      <c r="F1780" s="348" t="s">
        <v>909</v>
      </c>
      <c r="G1780" s="253" t="s">
        <v>955</v>
      </c>
      <c r="H1780" s="18">
        <v>2350</v>
      </c>
      <c r="I1780" s="369" t="s">
        <v>670</v>
      </c>
      <c r="J1780" s="368" t="str">
        <f>IF(ISBLANK(INDEX('Policy Characteristics'!D:D,MATCH($C1780,'Policy Characteristics'!$C:$C,0))),"",INDEX('Policy Characteristics'!D:D,MATCH($C1780,'Policy Characteristics'!$C:$C,0)))</f>
        <v>Fuel Taxes or Subsidies</v>
      </c>
      <c r="K1780" s="354"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4" t="str">
        <f>IF(ISBLANK(INDEX('Policy Characteristics'!I:I,MATCH($C1780,'Policy Characteristics'!$C:$C,0))),"",INDEX('Policy Characteristics'!I:I,MATCH($C1780,'Policy Characteristics'!$C:$C,0)))</f>
        <v>% of BAU price</v>
      </c>
      <c r="P1780" s="3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4" t="str">
        <f>IF(ISBLANK(INDEX('Policy Characteristics'!K:K,MATCH($C1780,'Policy Characteristics'!$C:$C,0))),"",INDEX('Policy Characteristics'!K:K,MATCH($C1780,'Policy Characteristics'!$C:$C,0)))</f>
        <v>fuels.html#fuel-taxes</v>
      </c>
      <c r="R1780" s="354" t="str">
        <f>IF(ISBLANK(INDEX('Policy Characteristics'!L:L,MATCH($C1780,'Policy Characteristics'!$C:$C,0))),"",INDEX('Policy Characteristics'!L:L,MATCH($C1780,'Policy Characteristics'!$C:$C,0)))</f>
        <v>fuel-taxes.html</v>
      </c>
    </row>
    <row r="1781" spans="1:18" s="354" customFormat="1" ht="20" customHeight="1">
      <c r="A1781" s="354" t="str">
        <f>IF(ISBLANK(INDEX('Policy Characteristics'!A:A,MATCH($C1781,'Policy Characteristics'!$C:$C,0))),"",INDEX('Policy Characteristics'!A:A,MATCH($C1781,'Policy Characteristics'!$C:$C,0)))</f>
        <v>Cross-Sector</v>
      </c>
      <c r="B1781" s="366" t="str">
        <f>IF(ISBLANK(INDEX('Policy Characteristics'!B:B,MATCH($C1781,'Policy Characteristics'!$C:$C,0))),"",INDEX('Policy Characteristics'!B:B,MATCH($C1781,'Policy Characteristics'!$C:$C,0)))</f>
        <v>Fuel Taxes or Subsidies</v>
      </c>
      <c r="C1781" s="242" t="str">
        <f t="shared" si="69"/>
        <v>Additional Fuel Tax or Subsidy Rate by Fuel</v>
      </c>
      <c r="D1781" s="348" t="s">
        <v>936</v>
      </c>
      <c r="E1781" s="253" t="s">
        <v>928</v>
      </c>
      <c r="F1781" s="348" t="s">
        <v>937</v>
      </c>
      <c r="G1781" s="253" t="s">
        <v>955</v>
      </c>
      <c r="H1781" s="18">
        <v>2351</v>
      </c>
      <c r="I1781" s="369" t="s">
        <v>680</v>
      </c>
      <c r="J1781" s="368" t="str">
        <f>IF(ISBLANK(INDEX('Policy Characteristics'!D:D,MATCH($C1781,'Policy Characteristics'!$C:$C,0))),"",INDEX('Policy Characteristics'!D:D,MATCH($C1781,'Policy Characteristics'!$C:$C,0)))</f>
        <v>Fuel Taxes or Subsidies</v>
      </c>
      <c r="K1781" s="354"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4" t="str">
        <f>IF(ISBLANK(INDEX('Policy Characteristics'!I:I,MATCH($C1781,'Policy Characteristics'!$C:$C,0))),"",INDEX('Policy Characteristics'!I:I,MATCH($C1781,'Policy Characteristics'!$C:$C,0)))</f>
        <v>% of BAU price</v>
      </c>
      <c r="P1781" s="3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4" t="str">
        <f>IF(ISBLANK(INDEX('Policy Characteristics'!K:K,MATCH($C1781,'Policy Characteristics'!$C:$C,0))),"",INDEX('Policy Characteristics'!K:K,MATCH($C1781,'Policy Characteristics'!$C:$C,0)))</f>
        <v>fuels.html#fuel-taxes</v>
      </c>
      <c r="R1781" s="354" t="str">
        <f>IF(ISBLANK(INDEX('Policy Characteristics'!L:L,MATCH($C1781,'Policy Characteristics'!$C:$C,0))),"",INDEX('Policy Characteristics'!L:L,MATCH($C1781,'Policy Characteristics'!$C:$C,0)))</f>
        <v>fuel-taxes.html</v>
      </c>
    </row>
    <row r="1782" spans="1:18" s="354" customFormat="1" ht="20" customHeight="1">
      <c r="A1782" s="354" t="str">
        <f>IF(ISBLANK(INDEX('Policy Characteristics'!A:A,MATCH($C1782,'Policy Characteristics'!$C:$C,0))),"",INDEX('Policy Characteristics'!A:A,MATCH($C1782,'Policy Characteristics'!$C:$C,0)))</f>
        <v>Cross-Sector</v>
      </c>
      <c r="B1782" s="366" t="str">
        <f>IF(ISBLANK(INDEX('Policy Characteristics'!B:B,MATCH($C1782,'Policy Characteristics'!$C:$C,0))),"",INDEX('Policy Characteristics'!B:B,MATCH($C1782,'Policy Characteristics'!$C:$C,0)))</f>
        <v>Fuel Taxes or Subsidies</v>
      </c>
      <c r="C1782" s="242" t="str">
        <f t="shared" si="69"/>
        <v>Additional Fuel Tax or Subsidy Rate by Fuel</v>
      </c>
      <c r="D1782" s="348" t="s">
        <v>943</v>
      </c>
      <c r="E1782" s="253" t="s">
        <v>928</v>
      </c>
      <c r="F1782" s="348" t="s">
        <v>753</v>
      </c>
      <c r="G1782" s="253" t="s">
        <v>955</v>
      </c>
      <c r="H1782" s="18">
        <v>2352</v>
      </c>
      <c r="I1782" s="369" t="s">
        <v>680</v>
      </c>
      <c r="J1782" s="368" t="str">
        <f>IF(ISBLANK(INDEX('Policy Characteristics'!D:D,MATCH($C1782,'Policy Characteristics'!$C:$C,0))),"",INDEX('Policy Characteristics'!D:D,MATCH($C1782,'Policy Characteristics'!$C:$C,0)))</f>
        <v>Fuel Taxes or Subsidies</v>
      </c>
      <c r="K1782" s="354"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4" t="str">
        <f>IF(ISBLANK(INDEX('Policy Characteristics'!I:I,MATCH($C1782,'Policy Characteristics'!$C:$C,0))),"",INDEX('Policy Characteristics'!I:I,MATCH($C1782,'Policy Characteristics'!$C:$C,0)))</f>
        <v>% of BAU price</v>
      </c>
      <c r="P1782" s="3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4" t="str">
        <f>IF(ISBLANK(INDEX('Policy Characteristics'!K:K,MATCH($C1782,'Policy Characteristics'!$C:$C,0))),"",INDEX('Policy Characteristics'!K:K,MATCH($C1782,'Policy Characteristics'!$C:$C,0)))</f>
        <v>fuels.html#fuel-taxes</v>
      </c>
      <c r="R1782" s="354" t="str">
        <f>IF(ISBLANK(INDEX('Policy Characteristics'!L:L,MATCH($C1782,'Policy Characteristics'!$C:$C,0))),"",INDEX('Policy Characteristics'!L:L,MATCH($C1782,'Policy Characteristics'!$C:$C,0)))</f>
        <v>fuel-taxes.html</v>
      </c>
    </row>
    <row r="1783" spans="1:18" s="354" customFormat="1" ht="20" customHeight="1">
      <c r="A1783" s="354" t="str">
        <f>IF(ISBLANK(INDEX('Policy Characteristics'!A:A,MATCH($C1783,'Policy Characteristics'!$C:$C,0))),"",INDEX('Policy Characteristics'!A:A,MATCH($C1783,'Policy Characteristics'!$C:$C,0)))</f>
        <v>Cross-Sector</v>
      </c>
      <c r="B1783" s="366" t="str">
        <f>IF(ISBLANK(INDEX('Policy Characteristics'!B:B,MATCH($C1783,'Policy Characteristics'!$C:$C,0))),"",INDEX('Policy Characteristics'!B:B,MATCH($C1783,'Policy Characteristics'!$C:$C,0)))</f>
        <v>Fuel Taxes or Subsidies</v>
      </c>
      <c r="C1783" s="242" t="str">
        <f t="shared" si="69"/>
        <v>Additional Fuel Tax or Subsidy Rate by Fuel</v>
      </c>
      <c r="D1783" s="348" t="s">
        <v>910</v>
      </c>
      <c r="E1783" s="253" t="s">
        <v>928</v>
      </c>
      <c r="F1783" s="348" t="s">
        <v>911</v>
      </c>
      <c r="G1783" s="253" t="s">
        <v>955</v>
      </c>
      <c r="H1783" s="18">
        <v>2353</v>
      </c>
      <c r="I1783" s="369" t="s">
        <v>680</v>
      </c>
      <c r="J1783" s="368" t="str">
        <f>IF(ISBLANK(INDEX('Policy Characteristics'!D:D,MATCH($C1783,'Policy Characteristics'!$C:$C,0))),"",INDEX('Policy Characteristics'!D:D,MATCH($C1783,'Policy Characteristics'!$C:$C,0)))</f>
        <v>Fuel Taxes or Subsidies</v>
      </c>
      <c r="K1783" s="354"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4" t="str">
        <f>IF(ISBLANK(INDEX('Policy Characteristics'!I:I,MATCH($C1783,'Policy Characteristics'!$C:$C,0))),"",INDEX('Policy Characteristics'!I:I,MATCH($C1783,'Policy Characteristics'!$C:$C,0)))</f>
        <v>% of BAU price</v>
      </c>
      <c r="P1783" s="3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4" t="str">
        <f>IF(ISBLANK(INDEX('Policy Characteristics'!K:K,MATCH($C1783,'Policy Characteristics'!$C:$C,0))),"",INDEX('Policy Characteristics'!K:K,MATCH($C1783,'Policy Characteristics'!$C:$C,0)))</f>
        <v>fuels.html#fuel-taxes</v>
      </c>
      <c r="R1783" s="354" t="str">
        <f>IF(ISBLANK(INDEX('Policy Characteristics'!L:L,MATCH($C1783,'Policy Characteristics'!$C:$C,0))),"",INDEX('Policy Characteristics'!L:L,MATCH($C1783,'Policy Characteristics'!$C:$C,0)))</f>
        <v>fuel-taxes.html</v>
      </c>
    </row>
    <row r="1784" spans="1:18" s="354" customFormat="1" ht="20" customHeight="1">
      <c r="A1784" s="354" t="str">
        <f>IF(ISBLANK(INDEX('Policy Characteristics'!A:A,MATCH($C1784,'Policy Characteristics'!$C:$C,0))),"",INDEX('Policy Characteristics'!A:A,MATCH($C1784,'Policy Characteristics'!$C:$C,0)))</f>
        <v>Cross-Sector</v>
      </c>
      <c r="B1784" s="366" t="str">
        <f>IF(ISBLANK(INDEX('Policy Characteristics'!B:B,MATCH($C1784,'Policy Characteristics'!$C:$C,0))),"",INDEX('Policy Characteristics'!B:B,MATCH($C1784,'Policy Characteristics'!$C:$C,0)))</f>
        <v>Fuel Taxes or Subsidies</v>
      </c>
      <c r="C1784" s="242" t="str">
        <f t="shared" si="69"/>
        <v>Additional Fuel Tax or Subsidy Rate by Fuel</v>
      </c>
      <c r="D1784" s="348" t="s">
        <v>912</v>
      </c>
      <c r="E1784" s="253" t="s">
        <v>928</v>
      </c>
      <c r="F1784" s="348" t="s">
        <v>913</v>
      </c>
      <c r="G1784" s="253" t="s">
        <v>955</v>
      </c>
      <c r="H1784" s="18">
        <v>2354</v>
      </c>
      <c r="I1784" s="369" t="s">
        <v>670</v>
      </c>
      <c r="J1784" s="368" t="str">
        <f>IF(ISBLANK(INDEX('Policy Characteristics'!D:D,MATCH($C1784,'Policy Characteristics'!$C:$C,0))),"",INDEX('Policy Characteristics'!D:D,MATCH($C1784,'Policy Characteristics'!$C:$C,0)))</f>
        <v>Fuel Taxes or Subsidies</v>
      </c>
      <c r="K1784" s="354"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4" t="str">
        <f>IF(ISBLANK(INDEX('Policy Characteristics'!I:I,MATCH($C1784,'Policy Characteristics'!$C:$C,0))),"",INDEX('Policy Characteristics'!I:I,MATCH($C1784,'Policy Characteristics'!$C:$C,0)))</f>
        <v>% of BAU price</v>
      </c>
      <c r="P1784" s="3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4" t="str">
        <f>IF(ISBLANK(INDEX('Policy Characteristics'!K:K,MATCH($C1784,'Policy Characteristics'!$C:$C,0))),"",INDEX('Policy Characteristics'!K:K,MATCH($C1784,'Policy Characteristics'!$C:$C,0)))</f>
        <v>fuels.html#fuel-taxes</v>
      </c>
      <c r="R1784" s="354" t="str">
        <f>IF(ISBLANK(INDEX('Policy Characteristics'!L:L,MATCH($C1784,'Policy Characteristics'!$C:$C,0))),"",INDEX('Policy Characteristics'!L:L,MATCH($C1784,'Policy Characteristics'!$C:$C,0)))</f>
        <v>fuel-taxes.html</v>
      </c>
    </row>
    <row r="1785" spans="1:18" s="354" customFormat="1" ht="20" customHeight="1">
      <c r="A1785" s="354" t="str">
        <f>IF(ISBLANK(INDEX('Policy Characteristics'!A:A,MATCH($C1785,'Policy Characteristics'!$C:$C,0))),"",INDEX('Policy Characteristics'!A:A,MATCH($C1785,'Policy Characteristics'!$C:$C,0)))</f>
        <v>Cross-Sector</v>
      </c>
      <c r="B1785" s="366" t="str">
        <f>IF(ISBLANK(INDEX('Policy Characteristics'!B:B,MATCH($C1785,'Policy Characteristics'!$C:$C,0))),"",INDEX('Policy Characteristics'!B:B,MATCH($C1785,'Policy Characteristics'!$C:$C,0)))</f>
        <v>Fuel Taxes or Subsidies</v>
      </c>
      <c r="C1785" s="242" t="str">
        <f t="shared" si="69"/>
        <v>Additional Fuel Tax or Subsidy Rate by Fuel</v>
      </c>
      <c r="D1785" s="348" t="s">
        <v>944</v>
      </c>
      <c r="E1785" s="253" t="s">
        <v>928</v>
      </c>
      <c r="F1785" s="348" t="s">
        <v>945</v>
      </c>
      <c r="G1785" s="253" t="s">
        <v>955</v>
      </c>
      <c r="H1785" s="18">
        <v>2355</v>
      </c>
      <c r="I1785" s="369" t="s">
        <v>680</v>
      </c>
      <c r="J1785" s="368" t="str">
        <f>IF(ISBLANK(INDEX('Policy Characteristics'!D:D,MATCH($C1785,'Policy Characteristics'!$C:$C,0))),"",INDEX('Policy Characteristics'!D:D,MATCH($C1785,'Policy Characteristics'!$C:$C,0)))</f>
        <v>Fuel Taxes or Subsidies</v>
      </c>
      <c r="K1785" s="354"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4" t="str">
        <f>IF(ISBLANK(INDEX('Policy Characteristics'!I:I,MATCH($C1785,'Policy Characteristics'!$C:$C,0))),"",INDEX('Policy Characteristics'!I:I,MATCH($C1785,'Policy Characteristics'!$C:$C,0)))</f>
        <v>% of BAU price</v>
      </c>
      <c r="P1785" s="3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4" t="str">
        <f>IF(ISBLANK(INDEX('Policy Characteristics'!K:K,MATCH($C1785,'Policy Characteristics'!$C:$C,0))),"",INDEX('Policy Characteristics'!K:K,MATCH($C1785,'Policy Characteristics'!$C:$C,0)))</f>
        <v>fuels.html#fuel-taxes</v>
      </c>
      <c r="R1785" s="354" t="str">
        <f>IF(ISBLANK(INDEX('Policy Characteristics'!L:L,MATCH($C1785,'Policy Characteristics'!$C:$C,0))),"",INDEX('Policy Characteristics'!L:L,MATCH($C1785,'Policy Characteristics'!$C:$C,0)))</f>
        <v>fuel-taxes.html</v>
      </c>
    </row>
    <row r="1786" spans="1:18" s="354" customFormat="1" ht="20" customHeight="1">
      <c r="A1786" s="354" t="str">
        <f>IF(ISBLANK(INDEX('Policy Characteristics'!A:A,MATCH($C1786,'Policy Characteristics'!$C:$C,0))),"",INDEX('Policy Characteristics'!A:A,MATCH($C1786,'Policy Characteristics'!$C:$C,0)))</f>
        <v>Cross-Sector</v>
      </c>
      <c r="B1786" s="366" t="str">
        <f>IF(ISBLANK(INDEX('Policy Characteristics'!B:B,MATCH($C1786,'Policy Characteristics'!$C:$C,0))),"",INDEX('Policy Characteristics'!B:B,MATCH($C1786,'Policy Characteristics'!$C:$C,0)))</f>
        <v>Fuel Taxes or Subsidies</v>
      </c>
      <c r="C1786" s="242" t="str">
        <f t="shared" si="69"/>
        <v>Additional Fuel Tax or Subsidy Rate by Fuel</v>
      </c>
      <c r="D1786" s="348" t="s">
        <v>946</v>
      </c>
      <c r="E1786" s="253" t="s">
        <v>928</v>
      </c>
      <c r="F1786" s="348" t="s">
        <v>947</v>
      </c>
      <c r="G1786" s="253" t="s">
        <v>955</v>
      </c>
      <c r="H1786" s="18">
        <v>2356</v>
      </c>
      <c r="I1786" s="369" t="s">
        <v>680</v>
      </c>
      <c r="J1786" s="368" t="str">
        <f>IF(ISBLANK(INDEX('Policy Characteristics'!D:D,MATCH($C1786,'Policy Characteristics'!$C:$C,0))),"",INDEX('Policy Characteristics'!D:D,MATCH($C1786,'Policy Characteristics'!$C:$C,0)))</f>
        <v>Fuel Taxes or Subsidies</v>
      </c>
      <c r="K1786" s="354"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4" t="str">
        <f>IF(ISBLANK(INDEX('Policy Characteristics'!I:I,MATCH($C1786,'Policy Characteristics'!$C:$C,0))),"",INDEX('Policy Characteristics'!I:I,MATCH($C1786,'Policy Characteristics'!$C:$C,0)))</f>
        <v>% of BAU price</v>
      </c>
      <c r="P1786" s="3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4" t="str">
        <f>IF(ISBLANK(INDEX('Policy Characteristics'!K:K,MATCH($C1786,'Policy Characteristics'!$C:$C,0))),"",INDEX('Policy Characteristics'!K:K,MATCH($C1786,'Policy Characteristics'!$C:$C,0)))</f>
        <v>fuels.html#fuel-taxes</v>
      </c>
      <c r="R1786" s="354" t="str">
        <f>IF(ISBLANK(INDEX('Policy Characteristics'!L:L,MATCH($C1786,'Policy Characteristics'!$C:$C,0))),"",INDEX('Policy Characteristics'!L:L,MATCH($C1786,'Policy Characteristics'!$C:$C,0)))</f>
        <v>fuel-taxes.html</v>
      </c>
    </row>
    <row r="1787" spans="1:18" ht="20" customHeight="1">
      <c r="A1787" s="354" t="str">
        <f>IF(ISBLANK(INDEX('Policy Characteristics'!A:A,MATCH($C1787,'Policy Characteristics'!$C:$C,0))),"",INDEX('Policy Characteristics'!A:A,MATCH($C1787,'Policy Characteristics'!$C:$C,0)))</f>
        <v>Cross-Sector</v>
      </c>
      <c r="B1787" s="366" t="str">
        <f>IF(ISBLANK(INDEX('Policy Characteristics'!B:B,MATCH($C1787,'Policy Characteristics'!$C:$C,0))),"",INDEX('Policy Characteristics'!B:B,MATCH($C1787,'Policy Characteristics'!$C:$C,0)))</f>
        <v>Fuel Taxes or Subsidies</v>
      </c>
      <c r="C1787" s="242" t="str">
        <f t="shared" si="69"/>
        <v>Additional Fuel Tax or Subsidy Rate by Fuel</v>
      </c>
      <c r="D1787" s="348" t="s">
        <v>914</v>
      </c>
      <c r="E1787" s="253" t="s">
        <v>928</v>
      </c>
      <c r="F1787" s="348" t="s">
        <v>915</v>
      </c>
      <c r="G1787" s="253" t="s">
        <v>955</v>
      </c>
      <c r="H1787" s="18">
        <v>2357</v>
      </c>
      <c r="I1787" s="369" t="s">
        <v>680</v>
      </c>
      <c r="J1787" s="368" t="str">
        <f>IF(ISBLANK(INDEX('Policy Characteristics'!D:D,MATCH($C1787,'Policy Characteristics'!$C:$C,0))),"",INDEX('Policy Characteristics'!D:D,MATCH($C1787,'Policy Characteristics'!$C:$C,0)))</f>
        <v>Fuel Taxes or Subsidies</v>
      </c>
      <c r="K1787" s="354"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4" t="str">
        <f>IF(ISBLANK(INDEX('Policy Characteristics'!I:I,MATCH($C1787,'Policy Characteristics'!$C:$C,0))),"",INDEX('Policy Characteristics'!I:I,MATCH($C1787,'Policy Characteristics'!$C:$C,0)))</f>
        <v>% of BAU price</v>
      </c>
      <c r="P1787" s="3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4" t="str">
        <f>IF(ISBLANK(INDEX('Policy Characteristics'!K:K,MATCH($C1787,'Policy Characteristics'!$C:$C,0))),"",INDEX('Policy Characteristics'!K:K,MATCH($C1787,'Policy Characteristics'!$C:$C,0)))</f>
        <v>fuels.html#fuel-taxes</v>
      </c>
      <c r="R1787" s="354" t="str">
        <f>IF(ISBLANK(INDEX('Policy Characteristics'!L:L,MATCH($C1787,'Policy Characteristics'!$C:$C,0))),"",INDEX('Policy Characteristics'!L:L,MATCH($C1787,'Policy Characteristics'!$C:$C,0)))</f>
        <v>fuel-taxes.html</v>
      </c>
    </row>
    <row r="1788" spans="1:18" ht="20" customHeight="1">
      <c r="A1788" s="354" t="str">
        <f>IF(ISBLANK(INDEX('Policy Characteristics'!A:A,MATCH($C1788,'Policy Characteristics'!$C:$C,0))),"",INDEX('Policy Characteristics'!A:A,MATCH($C1788,'Policy Characteristics'!$C:$C,0)))</f>
        <v>Cross-Sector</v>
      </c>
      <c r="B1788" s="366" t="str">
        <f>IF(ISBLANK(INDEX('Policy Characteristics'!B:B,MATCH($C1788,'Policy Characteristics'!$C:$C,0))),"",INDEX('Policy Characteristics'!B:B,MATCH($C1788,'Policy Characteristics'!$C:$C,0)))</f>
        <v>Fuel Taxes or Subsidies</v>
      </c>
      <c r="C1788" s="242" t="str">
        <f t="shared" si="69"/>
        <v>Additional Fuel Tax or Subsidy Rate by Fuel</v>
      </c>
      <c r="D1788" s="348" t="s">
        <v>948</v>
      </c>
      <c r="E1788" s="253" t="s">
        <v>928</v>
      </c>
      <c r="F1788" s="348" t="s">
        <v>949</v>
      </c>
      <c r="G1788" s="253" t="s">
        <v>955</v>
      </c>
      <c r="H1788" s="18">
        <v>2358</v>
      </c>
      <c r="I1788" s="369" t="s">
        <v>680</v>
      </c>
      <c r="J1788" s="368" t="str">
        <f>IF(ISBLANK(INDEX('Policy Characteristics'!D:D,MATCH($C1788,'Policy Characteristics'!$C:$C,0))),"",INDEX('Policy Characteristics'!D:D,MATCH($C1788,'Policy Characteristics'!$C:$C,0)))</f>
        <v>Fuel Taxes or Subsidies</v>
      </c>
      <c r="K1788" s="354"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4" t="str">
        <f>IF(ISBLANK(INDEX('Policy Characteristics'!I:I,MATCH($C1788,'Policy Characteristics'!$C:$C,0))),"",INDEX('Policy Characteristics'!I:I,MATCH($C1788,'Policy Characteristics'!$C:$C,0)))</f>
        <v>% of BAU price</v>
      </c>
      <c r="P1788" s="3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4" t="str">
        <f>IF(ISBLANK(INDEX('Policy Characteristics'!K:K,MATCH($C1788,'Policy Characteristics'!$C:$C,0))),"",INDEX('Policy Characteristics'!K:K,MATCH($C1788,'Policy Characteristics'!$C:$C,0)))</f>
        <v>fuels.html#fuel-taxes</v>
      </c>
      <c r="R1788" s="354" t="str">
        <f>IF(ISBLANK(INDEX('Policy Characteristics'!L:L,MATCH($C1788,'Policy Characteristics'!$C:$C,0))),"",INDEX('Policy Characteristics'!L:L,MATCH($C1788,'Policy Characteristics'!$C:$C,0)))</f>
        <v>fuel-taxes.html</v>
      </c>
    </row>
    <row r="1789" spans="1:18" ht="20" customHeight="1">
      <c r="A1789" s="354" t="str">
        <f>IF(ISBLANK(INDEX('Policy Characteristics'!A:A,MATCH($C1789,'Policy Characteristics'!$C:$C,0))),"",INDEX('Policy Characteristics'!A:A,MATCH($C1789,'Policy Characteristics'!$C:$C,0)))</f>
        <v>Cross-Sector</v>
      </c>
      <c r="B1789" s="366" t="str">
        <f>IF(ISBLANK(INDEX('Policy Characteristics'!B:B,MATCH($C1789,'Policy Characteristics'!$C:$C,0))),"",INDEX('Policy Characteristics'!B:B,MATCH($C1789,'Policy Characteristics'!$C:$C,0)))</f>
        <v>Fuel Taxes or Subsidies</v>
      </c>
      <c r="C1789" s="242" t="str">
        <f t="shared" si="69"/>
        <v>Additional Fuel Tax or Subsidy Rate by Fuel</v>
      </c>
      <c r="D1789" s="348" t="s">
        <v>916</v>
      </c>
      <c r="E1789" s="253" t="s">
        <v>928</v>
      </c>
      <c r="F1789" s="348" t="s">
        <v>761</v>
      </c>
      <c r="G1789" s="253" t="s">
        <v>955</v>
      </c>
      <c r="H1789" s="18">
        <v>2359</v>
      </c>
      <c r="I1789" s="369" t="s">
        <v>680</v>
      </c>
      <c r="J1789" s="368" t="str">
        <f>IF(ISBLANK(INDEX('Policy Characteristics'!D:D,MATCH($C1789,'Policy Characteristics'!$C:$C,0))),"",INDEX('Policy Characteristics'!D:D,MATCH($C1789,'Policy Characteristics'!$C:$C,0)))</f>
        <v>Fuel Taxes or Subsidies</v>
      </c>
      <c r="K1789" s="354"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4" t="str">
        <f>IF(ISBLANK(INDEX('Policy Characteristics'!I:I,MATCH($C1789,'Policy Characteristics'!$C:$C,0))),"",INDEX('Policy Characteristics'!I:I,MATCH($C1789,'Policy Characteristics'!$C:$C,0)))</f>
        <v>% of BAU price</v>
      </c>
      <c r="P1789" s="3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4" t="str">
        <f>IF(ISBLANK(INDEX('Policy Characteristics'!K:K,MATCH($C1789,'Policy Characteristics'!$C:$C,0))),"",INDEX('Policy Characteristics'!K:K,MATCH($C1789,'Policy Characteristics'!$C:$C,0)))</f>
        <v>fuels.html#fuel-taxes</v>
      </c>
      <c r="R1789" s="354" t="str">
        <f>IF(ISBLANK(INDEX('Policy Characteristics'!L:L,MATCH($C1789,'Policy Characteristics'!$C:$C,0))),"",INDEX('Policy Characteristics'!L:L,MATCH($C1789,'Policy Characteristics'!$C:$C,0)))</f>
        <v>fuel-taxes.html</v>
      </c>
    </row>
    <row r="1790" spans="1:18" ht="20" customHeight="1">
      <c r="A1790" s="354" t="str">
        <f>IF(ISBLANK(INDEX('Policy Characteristics'!A:A,MATCH($C1790,'Policy Characteristics'!$C:$C,0))),"",INDEX('Policy Characteristics'!A:A,MATCH($C1790,'Policy Characteristics'!$C:$C,0)))</f>
        <v>Cross-Sector</v>
      </c>
      <c r="B1790" s="366" t="str">
        <f>IF(ISBLANK(INDEX('Policy Characteristics'!B:B,MATCH($C1790,'Policy Characteristics'!$C:$C,0))),"",INDEX('Policy Characteristics'!B:B,MATCH($C1790,'Policy Characteristics'!$C:$C,0)))</f>
        <v>Fuel Taxes or Subsidies</v>
      </c>
      <c r="C1790" s="242" t="str">
        <f t="shared" si="69"/>
        <v>Additional Fuel Tax or Subsidy Rate by Fuel</v>
      </c>
      <c r="D1790" s="348" t="s">
        <v>917</v>
      </c>
      <c r="E1790" s="253" t="s">
        <v>928</v>
      </c>
      <c r="F1790" s="348" t="s">
        <v>765</v>
      </c>
      <c r="G1790" s="253" t="s">
        <v>955</v>
      </c>
      <c r="H1790" s="18">
        <v>2360</v>
      </c>
      <c r="I1790" s="369" t="s">
        <v>680</v>
      </c>
      <c r="J1790" s="368" t="str">
        <f>IF(ISBLANK(INDEX('Policy Characteristics'!D:D,MATCH($C1790,'Policy Characteristics'!$C:$C,0))),"",INDEX('Policy Characteristics'!D:D,MATCH($C1790,'Policy Characteristics'!$C:$C,0)))</f>
        <v>Fuel Taxes or Subsidies</v>
      </c>
      <c r="K1790" s="354"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4" t="str">
        <f>IF(ISBLANK(INDEX('Policy Characteristics'!I:I,MATCH($C1790,'Policy Characteristics'!$C:$C,0))),"",INDEX('Policy Characteristics'!I:I,MATCH($C1790,'Policy Characteristics'!$C:$C,0)))</f>
        <v>% of BAU price</v>
      </c>
      <c r="P1790" s="3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4" t="str">
        <f>IF(ISBLANK(INDEX('Policy Characteristics'!K:K,MATCH($C1790,'Policy Characteristics'!$C:$C,0))),"",INDEX('Policy Characteristics'!K:K,MATCH($C1790,'Policy Characteristics'!$C:$C,0)))</f>
        <v>fuels.html#fuel-taxes</v>
      </c>
      <c r="R1790" s="354" t="str">
        <f>IF(ISBLANK(INDEX('Policy Characteristics'!L:L,MATCH($C1790,'Policy Characteristics'!$C:$C,0))),"",INDEX('Policy Characteristics'!L:L,MATCH($C1790,'Policy Characteristics'!$C:$C,0)))</f>
        <v>fuel-taxes.html</v>
      </c>
    </row>
    <row r="1791" spans="1:18" ht="20" customHeight="1">
      <c r="A1791" s="354" t="str">
        <f>IF(ISBLANK(INDEX('Policy Characteristics'!A:A,MATCH($C1791,'Policy Characteristics'!$C:$C,0))),"",INDEX('Policy Characteristics'!A:A,MATCH($C1791,'Policy Characteristics'!$C:$C,0)))</f>
        <v>Cross-Sector</v>
      </c>
      <c r="B1791" s="366" t="str">
        <f>IF(ISBLANK(INDEX('Policy Characteristics'!B:B,MATCH($C1791,'Policy Characteristics'!$C:$C,0))),"",INDEX('Policy Characteristics'!B:B,MATCH($C1791,'Policy Characteristics'!$C:$C,0)))</f>
        <v>Fuel Taxes or Subsidies</v>
      </c>
      <c r="C1791" s="242" t="str">
        <f t="shared" si="69"/>
        <v>Additional Fuel Tax or Subsidy Rate by Fuel</v>
      </c>
      <c r="D1791" s="348" t="s">
        <v>918</v>
      </c>
      <c r="E1791" s="253" t="s">
        <v>928</v>
      </c>
      <c r="F1791" s="348" t="s">
        <v>919</v>
      </c>
      <c r="G1791" s="253" t="s">
        <v>955</v>
      </c>
      <c r="H1791" s="18">
        <v>2361</v>
      </c>
      <c r="I1791" s="369" t="s">
        <v>680</v>
      </c>
      <c r="J1791" s="368" t="str">
        <f>IF(ISBLANK(INDEX('Policy Characteristics'!D:D,MATCH($C1791,'Policy Characteristics'!$C:$C,0))),"",INDEX('Policy Characteristics'!D:D,MATCH($C1791,'Policy Characteristics'!$C:$C,0)))</f>
        <v>Fuel Taxes or Subsidies</v>
      </c>
      <c r="K1791" s="354"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4" t="str">
        <f>IF(ISBLANK(INDEX('Policy Characteristics'!I:I,MATCH($C1791,'Policy Characteristics'!$C:$C,0))),"",INDEX('Policy Characteristics'!I:I,MATCH($C1791,'Policy Characteristics'!$C:$C,0)))</f>
        <v>% of BAU price</v>
      </c>
      <c r="P1791" s="3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4" t="str">
        <f>IF(ISBLANK(INDEX('Policy Characteristics'!K:K,MATCH($C1791,'Policy Characteristics'!$C:$C,0))),"",INDEX('Policy Characteristics'!K:K,MATCH($C1791,'Policy Characteristics'!$C:$C,0)))</f>
        <v>fuels.html#fuel-taxes</v>
      </c>
      <c r="R1791" s="354" t="str">
        <f>IF(ISBLANK(INDEX('Policy Characteristics'!L:L,MATCH($C1791,'Policy Characteristics'!$C:$C,0))),"",INDEX('Policy Characteristics'!L:L,MATCH($C1791,'Policy Characteristics'!$C:$C,0)))</f>
        <v>fuel-taxes.html</v>
      </c>
    </row>
    <row r="1792" spans="1:18" ht="20" customHeight="1">
      <c r="A1792" s="354" t="str">
        <f>IF(ISBLANK(INDEX('Policy Characteristics'!A:A,MATCH($C1792,'Policy Characteristics'!$C:$C,0))),"",INDEX('Policy Characteristics'!A:A,MATCH($C1792,'Policy Characteristics'!$C:$C,0)))</f>
        <v>Cross-Sector</v>
      </c>
      <c r="B1792" s="366" t="str">
        <f>IF(ISBLANK(INDEX('Policy Characteristics'!B:B,MATCH($C1792,'Policy Characteristics'!$C:$C,0))),"",INDEX('Policy Characteristics'!B:B,MATCH($C1792,'Policy Characteristics'!$C:$C,0)))</f>
        <v>Fuel Taxes or Subsidies</v>
      </c>
      <c r="C1792" s="242" t="str">
        <f t="shared" ref="C1792:C1855" si="70">C$1727</f>
        <v>Additional Fuel Tax or Subsidy Rate by Fuel</v>
      </c>
      <c r="D1792" s="348" t="s">
        <v>920</v>
      </c>
      <c r="E1792" s="253" t="s">
        <v>928</v>
      </c>
      <c r="F1792" s="348" t="s">
        <v>921</v>
      </c>
      <c r="G1792" s="253" t="s">
        <v>955</v>
      </c>
      <c r="H1792" s="18">
        <v>2362</v>
      </c>
      <c r="I1792" s="369" t="s">
        <v>680</v>
      </c>
      <c r="J1792" s="368" t="str">
        <f>IF(ISBLANK(INDEX('Policy Characteristics'!D:D,MATCH($C1792,'Policy Characteristics'!$C:$C,0))),"",INDEX('Policy Characteristics'!D:D,MATCH($C1792,'Policy Characteristics'!$C:$C,0)))</f>
        <v>Fuel Taxes or Subsidies</v>
      </c>
      <c r="K1792" s="354"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4" t="str">
        <f>IF(ISBLANK(INDEX('Policy Characteristics'!I:I,MATCH($C1792,'Policy Characteristics'!$C:$C,0))),"",INDEX('Policy Characteristics'!I:I,MATCH($C1792,'Policy Characteristics'!$C:$C,0)))</f>
        <v>% of BAU price</v>
      </c>
      <c r="P1792" s="3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4" t="str">
        <f>IF(ISBLANK(INDEX('Policy Characteristics'!K:K,MATCH($C1792,'Policy Characteristics'!$C:$C,0))),"",INDEX('Policy Characteristics'!K:K,MATCH($C1792,'Policy Characteristics'!$C:$C,0)))</f>
        <v>fuels.html#fuel-taxes</v>
      </c>
      <c r="R1792" s="354" t="str">
        <f>IF(ISBLANK(INDEX('Policy Characteristics'!L:L,MATCH($C1792,'Policy Characteristics'!$C:$C,0))),"",INDEX('Policy Characteristics'!L:L,MATCH($C1792,'Policy Characteristics'!$C:$C,0)))</f>
        <v>fuel-taxes.html</v>
      </c>
    </row>
    <row r="1793" spans="1:18" ht="20" customHeight="1">
      <c r="A1793" s="354" t="str">
        <f>IF(ISBLANK(INDEX('Policy Characteristics'!A:A,MATCH($C1793,'Policy Characteristics'!$C:$C,0))),"",INDEX('Policy Characteristics'!A:A,MATCH($C1793,'Policy Characteristics'!$C:$C,0)))</f>
        <v>Cross-Sector</v>
      </c>
      <c r="B1793" s="366" t="str">
        <f>IF(ISBLANK(INDEX('Policy Characteristics'!B:B,MATCH($C1793,'Policy Characteristics'!$C:$C,0))),"",INDEX('Policy Characteristics'!B:B,MATCH($C1793,'Policy Characteristics'!$C:$C,0)))</f>
        <v>Fuel Taxes or Subsidies</v>
      </c>
      <c r="C1793" s="242" t="str">
        <f t="shared" si="70"/>
        <v>Additional Fuel Tax or Subsidy Rate by Fuel</v>
      </c>
      <c r="D1793" s="348" t="s">
        <v>951</v>
      </c>
      <c r="E1793" s="253" t="s">
        <v>928</v>
      </c>
      <c r="F1793" s="348" t="s">
        <v>769</v>
      </c>
      <c r="G1793" s="253" t="s">
        <v>955</v>
      </c>
      <c r="H1793" s="18">
        <v>2363</v>
      </c>
      <c r="I1793" s="369" t="s">
        <v>680</v>
      </c>
      <c r="J1793" s="368" t="str">
        <f>IF(ISBLANK(INDEX('Policy Characteristics'!D:D,MATCH($C1793,'Policy Characteristics'!$C:$C,0))),"",INDEX('Policy Characteristics'!D:D,MATCH($C1793,'Policy Characteristics'!$C:$C,0)))</f>
        <v>Fuel Taxes or Subsidies</v>
      </c>
      <c r="K1793" s="354"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4" t="str">
        <f>IF(ISBLANK(INDEX('Policy Characteristics'!I:I,MATCH($C1793,'Policy Characteristics'!$C:$C,0))),"",INDEX('Policy Characteristics'!I:I,MATCH($C1793,'Policy Characteristics'!$C:$C,0)))</f>
        <v>% of BAU price</v>
      </c>
      <c r="P1793" s="3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4" t="str">
        <f>IF(ISBLANK(INDEX('Policy Characteristics'!K:K,MATCH($C1793,'Policy Characteristics'!$C:$C,0))),"",INDEX('Policy Characteristics'!K:K,MATCH($C1793,'Policy Characteristics'!$C:$C,0)))</f>
        <v>fuels.html#fuel-taxes</v>
      </c>
      <c r="R1793" s="354" t="str">
        <f>IF(ISBLANK(INDEX('Policy Characteristics'!L:L,MATCH($C1793,'Policy Characteristics'!$C:$C,0))),"",INDEX('Policy Characteristics'!L:L,MATCH($C1793,'Policy Characteristics'!$C:$C,0)))</f>
        <v>fuel-taxes.html</v>
      </c>
    </row>
    <row r="1794" spans="1:18" ht="20" customHeight="1">
      <c r="A1794" s="354" t="str">
        <f>IF(ISBLANK(INDEX('Policy Characteristics'!A:A,MATCH($C1794,'Policy Characteristics'!$C:$C,0))),"",INDEX('Policy Characteristics'!A:A,MATCH($C1794,'Policy Characteristics'!$C:$C,0)))</f>
        <v>Cross-Sector</v>
      </c>
      <c r="B1794" s="366" t="str">
        <f>IF(ISBLANK(INDEX('Policy Characteristics'!B:B,MATCH($C1794,'Policy Characteristics'!$C:$C,0))),"",INDEX('Policy Characteristics'!B:B,MATCH($C1794,'Policy Characteristics'!$C:$C,0)))</f>
        <v>Fuel Taxes or Subsidies</v>
      </c>
      <c r="C1794" s="242" t="str">
        <f t="shared" si="70"/>
        <v>Additional Fuel Tax or Subsidy Rate by Fuel</v>
      </c>
      <c r="D1794" s="348" t="s">
        <v>952</v>
      </c>
      <c r="E1794" s="253" t="s">
        <v>928</v>
      </c>
      <c r="F1794" s="348" t="s">
        <v>953</v>
      </c>
      <c r="G1794" s="253" t="s">
        <v>955</v>
      </c>
      <c r="H1794" s="18">
        <v>2364</v>
      </c>
      <c r="I1794" s="369" t="s">
        <v>680</v>
      </c>
      <c r="J1794" s="368" t="str">
        <f>IF(ISBLANK(INDEX('Policy Characteristics'!D:D,MATCH($C1794,'Policy Characteristics'!$C:$C,0))),"",INDEX('Policy Characteristics'!D:D,MATCH($C1794,'Policy Characteristics'!$C:$C,0)))</f>
        <v>Fuel Taxes or Subsidies</v>
      </c>
      <c r="K1794" s="354"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4" t="str">
        <f>IF(ISBLANK(INDEX('Policy Characteristics'!I:I,MATCH($C1794,'Policy Characteristics'!$C:$C,0))),"",INDEX('Policy Characteristics'!I:I,MATCH($C1794,'Policy Characteristics'!$C:$C,0)))</f>
        <v>% of BAU price</v>
      </c>
      <c r="P1794" s="3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4" t="str">
        <f>IF(ISBLANK(INDEX('Policy Characteristics'!K:K,MATCH($C1794,'Policy Characteristics'!$C:$C,0))),"",INDEX('Policy Characteristics'!K:K,MATCH($C1794,'Policy Characteristics'!$C:$C,0)))</f>
        <v>fuels.html#fuel-taxes</v>
      </c>
      <c r="R1794" s="354" t="str">
        <f>IF(ISBLANK(INDEX('Policy Characteristics'!L:L,MATCH($C1794,'Policy Characteristics'!$C:$C,0))),"",INDEX('Policy Characteristics'!L:L,MATCH($C1794,'Policy Characteristics'!$C:$C,0)))</f>
        <v>fuel-taxes.html</v>
      </c>
    </row>
    <row r="1795" spans="1:18" s="354" customFormat="1" ht="20" customHeight="1">
      <c r="A1795" s="354" t="str">
        <f>IF(ISBLANK(INDEX('Policy Characteristics'!A:A,MATCH($C1795,'Policy Characteristics'!$C:$C,0))),"",INDEX('Policy Characteristics'!A:A,MATCH($C1795,'Policy Characteristics'!$C:$C,0)))</f>
        <v>Cross-Sector</v>
      </c>
      <c r="B1795" s="366" t="str">
        <f>IF(ISBLANK(INDEX('Policy Characteristics'!B:B,MATCH($C1795,'Policy Characteristics'!$C:$C,0))),"",INDEX('Policy Characteristics'!B:B,MATCH($C1795,'Policy Characteristics'!$C:$C,0)))</f>
        <v>Fuel Taxes or Subsidies</v>
      </c>
      <c r="C1795" s="242" t="str">
        <f t="shared" si="70"/>
        <v>Additional Fuel Tax or Subsidy Rate by Fuel</v>
      </c>
      <c r="D1795" s="253" t="s">
        <v>934</v>
      </c>
      <c r="E1795" s="253" t="s">
        <v>930</v>
      </c>
      <c r="F1795" s="253" t="s">
        <v>935</v>
      </c>
      <c r="G1795" s="253" t="s">
        <v>341</v>
      </c>
      <c r="H1795" s="18">
        <v>2365</v>
      </c>
      <c r="I1795" s="367" t="s">
        <v>670</v>
      </c>
      <c r="J1795" s="368" t="str">
        <f>IF(ISBLANK(INDEX('Policy Characteristics'!D:D,MATCH($C1795,'Policy Characteristics'!$C:$C,0))),"",INDEX('Policy Characteristics'!D:D,MATCH($C1795,'Policy Characteristics'!$C:$C,0)))</f>
        <v>Fuel Taxes or Subsidies</v>
      </c>
      <c r="K1795" s="354"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4" t="str">
        <f>IF(ISBLANK(INDEX('Policy Characteristics'!I:I,MATCH($C1795,'Policy Characteristics'!$C:$C,0))),"",INDEX('Policy Characteristics'!I:I,MATCH($C1795,'Policy Characteristics'!$C:$C,0)))</f>
        <v>% of BAU price</v>
      </c>
      <c r="P1795" s="3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4" t="str">
        <f>IF(ISBLANK(INDEX('Policy Characteristics'!K:K,MATCH($C1795,'Policy Characteristics'!$C:$C,0))),"",INDEX('Policy Characteristics'!K:K,MATCH($C1795,'Policy Characteristics'!$C:$C,0)))</f>
        <v>fuels.html#fuel-taxes</v>
      </c>
      <c r="R1795" s="354" t="str">
        <f>IF(ISBLANK(INDEX('Policy Characteristics'!L:L,MATCH($C1795,'Policy Characteristics'!$C:$C,0))),"",INDEX('Policy Characteristics'!L:L,MATCH($C1795,'Policy Characteristics'!$C:$C,0)))</f>
        <v>fuel-taxes.html</v>
      </c>
    </row>
    <row r="1796" spans="1:18" s="354" customFormat="1" ht="20" customHeight="1">
      <c r="A1796" s="354" t="str">
        <f>IF(ISBLANK(INDEX('Policy Characteristics'!A:A,MATCH($C1796,'Policy Characteristics'!$C:$C,0))),"",INDEX('Policy Characteristics'!A:A,MATCH($C1796,'Policy Characteristics'!$C:$C,0)))</f>
        <v>Cross-Sector</v>
      </c>
      <c r="B1796" s="366" t="str">
        <f>IF(ISBLANK(INDEX('Policy Characteristics'!B:B,MATCH($C1796,'Policy Characteristics'!$C:$C,0))),"",INDEX('Policy Characteristics'!B:B,MATCH($C1796,'Policy Characteristics'!$C:$C,0)))</f>
        <v>Fuel Taxes or Subsidies</v>
      </c>
      <c r="C1796" s="242" t="str">
        <f t="shared" si="70"/>
        <v>Additional Fuel Tax or Subsidy Rate by Fuel</v>
      </c>
      <c r="D1796" s="348" t="s">
        <v>907</v>
      </c>
      <c r="E1796" s="253" t="s">
        <v>930</v>
      </c>
      <c r="F1796" s="348" t="s">
        <v>737</v>
      </c>
      <c r="G1796" s="253" t="s">
        <v>341</v>
      </c>
      <c r="H1796" s="18">
        <v>2366</v>
      </c>
      <c r="I1796" s="369" t="s">
        <v>670</v>
      </c>
      <c r="J1796" s="368" t="str">
        <f>IF(ISBLANK(INDEX('Policy Characteristics'!D:D,MATCH($C1796,'Policy Characteristics'!$C:$C,0))),"",INDEX('Policy Characteristics'!D:D,MATCH($C1796,'Policy Characteristics'!$C:$C,0)))</f>
        <v>Fuel Taxes or Subsidies</v>
      </c>
      <c r="K1796" s="354"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4" t="str">
        <f>IF(ISBLANK(INDEX('Policy Characteristics'!I:I,MATCH($C1796,'Policy Characteristics'!$C:$C,0))),"",INDEX('Policy Characteristics'!I:I,MATCH($C1796,'Policy Characteristics'!$C:$C,0)))</f>
        <v>% of BAU price</v>
      </c>
      <c r="P1796" s="3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4" t="str">
        <f>IF(ISBLANK(INDEX('Policy Characteristics'!K:K,MATCH($C1796,'Policy Characteristics'!$C:$C,0))),"",INDEX('Policy Characteristics'!K:K,MATCH($C1796,'Policy Characteristics'!$C:$C,0)))</f>
        <v>fuels.html#fuel-taxes</v>
      </c>
      <c r="R1796" s="354" t="str">
        <f>IF(ISBLANK(INDEX('Policy Characteristics'!L:L,MATCH($C1796,'Policy Characteristics'!$C:$C,0))),"",INDEX('Policy Characteristics'!L:L,MATCH($C1796,'Policy Characteristics'!$C:$C,0)))</f>
        <v>fuel-taxes.html</v>
      </c>
    </row>
    <row r="1797" spans="1:18" s="354" customFormat="1" ht="20" customHeight="1">
      <c r="A1797" s="354" t="str">
        <f>IF(ISBLANK(INDEX('Policy Characteristics'!A:A,MATCH($C1797,'Policy Characteristics'!$C:$C,0))),"",INDEX('Policy Characteristics'!A:A,MATCH($C1797,'Policy Characteristics'!$C:$C,0)))</f>
        <v>Cross-Sector</v>
      </c>
      <c r="B1797" s="366" t="str">
        <f>IF(ISBLANK(INDEX('Policy Characteristics'!B:B,MATCH($C1797,'Policy Characteristics'!$C:$C,0))),"",INDEX('Policy Characteristics'!B:B,MATCH($C1797,'Policy Characteristics'!$C:$C,0)))</f>
        <v>Fuel Taxes or Subsidies</v>
      </c>
      <c r="C1797" s="242" t="str">
        <f t="shared" si="70"/>
        <v>Additional Fuel Tax or Subsidy Rate by Fuel</v>
      </c>
      <c r="D1797" s="348" t="s">
        <v>908</v>
      </c>
      <c r="E1797" s="253" t="s">
        <v>930</v>
      </c>
      <c r="F1797" s="348" t="s">
        <v>909</v>
      </c>
      <c r="G1797" s="253" t="s">
        <v>341</v>
      </c>
      <c r="H1797" s="18">
        <v>2367</v>
      </c>
      <c r="I1797" s="369" t="s">
        <v>670</v>
      </c>
      <c r="J1797" s="368" t="str">
        <f>IF(ISBLANK(INDEX('Policy Characteristics'!D:D,MATCH($C1797,'Policy Characteristics'!$C:$C,0))),"",INDEX('Policy Characteristics'!D:D,MATCH($C1797,'Policy Characteristics'!$C:$C,0)))</f>
        <v>Fuel Taxes or Subsidies</v>
      </c>
      <c r="K1797" s="354"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4" t="str">
        <f>IF(ISBLANK(INDEX('Policy Characteristics'!I:I,MATCH($C1797,'Policy Characteristics'!$C:$C,0))),"",INDEX('Policy Characteristics'!I:I,MATCH($C1797,'Policy Characteristics'!$C:$C,0)))</f>
        <v>% of BAU price</v>
      </c>
      <c r="P1797" s="3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4" t="str">
        <f>IF(ISBLANK(INDEX('Policy Characteristics'!K:K,MATCH($C1797,'Policy Characteristics'!$C:$C,0))),"",INDEX('Policy Characteristics'!K:K,MATCH($C1797,'Policy Characteristics'!$C:$C,0)))</f>
        <v>fuels.html#fuel-taxes</v>
      </c>
      <c r="R1797" s="354" t="str">
        <f>IF(ISBLANK(INDEX('Policy Characteristics'!L:L,MATCH($C1797,'Policy Characteristics'!$C:$C,0))),"",INDEX('Policy Characteristics'!L:L,MATCH($C1797,'Policy Characteristics'!$C:$C,0)))</f>
        <v>fuel-taxes.html</v>
      </c>
    </row>
    <row r="1798" spans="1:18" s="354" customFormat="1" ht="20" customHeight="1">
      <c r="A1798" s="354" t="str">
        <f>IF(ISBLANK(INDEX('Policy Characteristics'!A:A,MATCH($C1798,'Policy Characteristics'!$C:$C,0))),"",INDEX('Policy Characteristics'!A:A,MATCH($C1798,'Policy Characteristics'!$C:$C,0)))</f>
        <v>Cross-Sector</v>
      </c>
      <c r="B1798" s="366" t="str">
        <f>IF(ISBLANK(INDEX('Policy Characteristics'!B:B,MATCH($C1798,'Policy Characteristics'!$C:$C,0))),"",INDEX('Policy Characteristics'!B:B,MATCH($C1798,'Policy Characteristics'!$C:$C,0)))</f>
        <v>Fuel Taxes or Subsidies</v>
      </c>
      <c r="C1798" s="242" t="str">
        <f t="shared" si="70"/>
        <v>Additional Fuel Tax or Subsidy Rate by Fuel</v>
      </c>
      <c r="D1798" s="348" t="s">
        <v>936</v>
      </c>
      <c r="E1798" s="253" t="s">
        <v>930</v>
      </c>
      <c r="F1798" s="348" t="s">
        <v>937</v>
      </c>
      <c r="G1798" s="253" t="s">
        <v>341</v>
      </c>
      <c r="H1798" s="18">
        <v>2368</v>
      </c>
      <c r="I1798" s="369" t="s">
        <v>680</v>
      </c>
      <c r="J1798" s="368" t="str">
        <f>IF(ISBLANK(INDEX('Policy Characteristics'!D:D,MATCH($C1798,'Policy Characteristics'!$C:$C,0))),"",INDEX('Policy Characteristics'!D:D,MATCH($C1798,'Policy Characteristics'!$C:$C,0)))</f>
        <v>Fuel Taxes or Subsidies</v>
      </c>
      <c r="K1798" s="354"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4" t="str">
        <f>IF(ISBLANK(INDEX('Policy Characteristics'!I:I,MATCH($C1798,'Policy Characteristics'!$C:$C,0))),"",INDEX('Policy Characteristics'!I:I,MATCH($C1798,'Policy Characteristics'!$C:$C,0)))</f>
        <v>% of BAU price</v>
      </c>
      <c r="P1798" s="3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4" t="str">
        <f>IF(ISBLANK(INDEX('Policy Characteristics'!K:K,MATCH($C1798,'Policy Characteristics'!$C:$C,0))),"",INDEX('Policy Characteristics'!K:K,MATCH($C1798,'Policy Characteristics'!$C:$C,0)))</f>
        <v>fuels.html#fuel-taxes</v>
      </c>
      <c r="R1798" s="354" t="str">
        <f>IF(ISBLANK(INDEX('Policy Characteristics'!L:L,MATCH($C1798,'Policy Characteristics'!$C:$C,0))),"",INDEX('Policy Characteristics'!L:L,MATCH($C1798,'Policy Characteristics'!$C:$C,0)))</f>
        <v>fuel-taxes.html</v>
      </c>
    </row>
    <row r="1799" spans="1:18" s="354" customFormat="1" ht="20" customHeight="1">
      <c r="A1799" s="354" t="str">
        <f>IF(ISBLANK(INDEX('Policy Characteristics'!A:A,MATCH($C1799,'Policy Characteristics'!$C:$C,0))),"",INDEX('Policy Characteristics'!A:A,MATCH($C1799,'Policy Characteristics'!$C:$C,0)))</f>
        <v>Cross-Sector</v>
      </c>
      <c r="B1799" s="366" t="str">
        <f>IF(ISBLANK(INDEX('Policy Characteristics'!B:B,MATCH($C1799,'Policy Characteristics'!$C:$C,0))),"",INDEX('Policy Characteristics'!B:B,MATCH($C1799,'Policy Characteristics'!$C:$C,0)))</f>
        <v>Fuel Taxes or Subsidies</v>
      </c>
      <c r="C1799" s="242" t="str">
        <f t="shared" si="70"/>
        <v>Additional Fuel Tax or Subsidy Rate by Fuel</v>
      </c>
      <c r="D1799" s="348" t="s">
        <v>943</v>
      </c>
      <c r="E1799" s="253" t="s">
        <v>930</v>
      </c>
      <c r="F1799" s="348" t="s">
        <v>753</v>
      </c>
      <c r="G1799" s="253" t="s">
        <v>341</v>
      </c>
      <c r="H1799" s="18">
        <v>2369</v>
      </c>
      <c r="I1799" s="369" t="s">
        <v>680</v>
      </c>
      <c r="J1799" s="368" t="str">
        <f>IF(ISBLANK(INDEX('Policy Characteristics'!D:D,MATCH($C1799,'Policy Characteristics'!$C:$C,0))),"",INDEX('Policy Characteristics'!D:D,MATCH($C1799,'Policy Characteristics'!$C:$C,0)))</f>
        <v>Fuel Taxes or Subsidies</v>
      </c>
      <c r="K1799" s="354"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4" t="str">
        <f>IF(ISBLANK(INDEX('Policy Characteristics'!I:I,MATCH($C1799,'Policy Characteristics'!$C:$C,0))),"",INDEX('Policy Characteristics'!I:I,MATCH($C1799,'Policy Characteristics'!$C:$C,0)))</f>
        <v>% of BAU price</v>
      </c>
      <c r="P1799" s="3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4" t="str">
        <f>IF(ISBLANK(INDEX('Policy Characteristics'!K:K,MATCH($C1799,'Policy Characteristics'!$C:$C,0))),"",INDEX('Policy Characteristics'!K:K,MATCH($C1799,'Policy Characteristics'!$C:$C,0)))</f>
        <v>fuels.html#fuel-taxes</v>
      </c>
      <c r="R1799" s="354" t="str">
        <f>IF(ISBLANK(INDEX('Policy Characteristics'!L:L,MATCH($C1799,'Policy Characteristics'!$C:$C,0))),"",INDEX('Policy Characteristics'!L:L,MATCH($C1799,'Policy Characteristics'!$C:$C,0)))</f>
        <v>fuel-taxes.html</v>
      </c>
    </row>
    <row r="1800" spans="1:18" s="354" customFormat="1" ht="20" customHeight="1">
      <c r="A1800" s="354" t="str">
        <f>IF(ISBLANK(INDEX('Policy Characteristics'!A:A,MATCH($C1800,'Policy Characteristics'!$C:$C,0))),"",INDEX('Policy Characteristics'!A:A,MATCH($C1800,'Policy Characteristics'!$C:$C,0)))</f>
        <v>Cross-Sector</v>
      </c>
      <c r="B1800" s="366" t="str">
        <f>IF(ISBLANK(INDEX('Policy Characteristics'!B:B,MATCH($C1800,'Policy Characteristics'!$C:$C,0))),"",INDEX('Policy Characteristics'!B:B,MATCH($C1800,'Policy Characteristics'!$C:$C,0)))</f>
        <v>Fuel Taxes or Subsidies</v>
      </c>
      <c r="C1800" s="242" t="str">
        <f t="shared" si="70"/>
        <v>Additional Fuel Tax or Subsidy Rate by Fuel</v>
      </c>
      <c r="D1800" s="348" t="s">
        <v>910</v>
      </c>
      <c r="E1800" s="253" t="s">
        <v>930</v>
      </c>
      <c r="F1800" s="348" t="s">
        <v>911</v>
      </c>
      <c r="G1800" s="253" t="s">
        <v>341</v>
      </c>
      <c r="H1800" s="18">
        <v>2370</v>
      </c>
      <c r="I1800" s="369" t="s">
        <v>680</v>
      </c>
      <c r="J1800" s="368" t="str">
        <f>IF(ISBLANK(INDEX('Policy Characteristics'!D:D,MATCH($C1800,'Policy Characteristics'!$C:$C,0))),"",INDEX('Policy Characteristics'!D:D,MATCH($C1800,'Policy Characteristics'!$C:$C,0)))</f>
        <v>Fuel Taxes or Subsidies</v>
      </c>
      <c r="K1800" s="354"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4" t="str">
        <f>IF(ISBLANK(INDEX('Policy Characteristics'!I:I,MATCH($C1800,'Policy Characteristics'!$C:$C,0))),"",INDEX('Policy Characteristics'!I:I,MATCH($C1800,'Policy Characteristics'!$C:$C,0)))</f>
        <v>% of BAU price</v>
      </c>
      <c r="P1800" s="3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4" t="str">
        <f>IF(ISBLANK(INDEX('Policy Characteristics'!K:K,MATCH($C1800,'Policy Characteristics'!$C:$C,0))),"",INDEX('Policy Characteristics'!K:K,MATCH($C1800,'Policy Characteristics'!$C:$C,0)))</f>
        <v>fuels.html#fuel-taxes</v>
      </c>
      <c r="R1800" s="354" t="str">
        <f>IF(ISBLANK(INDEX('Policy Characteristics'!L:L,MATCH($C1800,'Policy Characteristics'!$C:$C,0))),"",INDEX('Policy Characteristics'!L:L,MATCH($C1800,'Policy Characteristics'!$C:$C,0)))</f>
        <v>fuel-taxes.html</v>
      </c>
    </row>
    <row r="1801" spans="1:18" s="354" customFormat="1" ht="20" customHeight="1">
      <c r="A1801" s="354" t="str">
        <f>IF(ISBLANK(INDEX('Policy Characteristics'!A:A,MATCH($C1801,'Policy Characteristics'!$C:$C,0))),"",INDEX('Policy Characteristics'!A:A,MATCH($C1801,'Policy Characteristics'!$C:$C,0)))</f>
        <v>Cross-Sector</v>
      </c>
      <c r="B1801" s="366" t="str">
        <f>IF(ISBLANK(INDEX('Policy Characteristics'!B:B,MATCH($C1801,'Policy Characteristics'!$C:$C,0))),"",INDEX('Policy Characteristics'!B:B,MATCH($C1801,'Policy Characteristics'!$C:$C,0)))</f>
        <v>Fuel Taxes or Subsidies</v>
      </c>
      <c r="C1801" s="242" t="str">
        <f t="shared" si="70"/>
        <v>Additional Fuel Tax or Subsidy Rate by Fuel</v>
      </c>
      <c r="D1801" s="348" t="s">
        <v>912</v>
      </c>
      <c r="E1801" s="253" t="s">
        <v>930</v>
      </c>
      <c r="F1801" s="348" t="s">
        <v>913</v>
      </c>
      <c r="G1801" s="253" t="s">
        <v>341</v>
      </c>
      <c r="H1801" s="18">
        <v>2371</v>
      </c>
      <c r="I1801" s="369" t="s">
        <v>670</v>
      </c>
      <c r="J1801" s="368" t="str">
        <f>IF(ISBLANK(INDEX('Policy Characteristics'!D:D,MATCH($C1801,'Policy Characteristics'!$C:$C,0))),"",INDEX('Policy Characteristics'!D:D,MATCH($C1801,'Policy Characteristics'!$C:$C,0)))</f>
        <v>Fuel Taxes or Subsidies</v>
      </c>
      <c r="K1801" s="354"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4" t="str">
        <f>IF(ISBLANK(INDEX('Policy Characteristics'!I:I,MATCH($C1801,'Policy Characteristics'!$C:$C,0))),"",INDEX('Policy Characteristics'!I:I,MATCH($C1801,'Policy Characteristics'!$C:$C,0)))</f>
        <v>% of BAU price</v>
      </c>
      <c r="P1801" s="3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4" t="str">
        <f>IF(ISBLANK(INDEX('Policy Characteristics'!K:K,MATCH($C1801,'Policy Characteristics'!$C:$C,0))),"",INDEX('Policy Characteristics'!K:K,MATCH($C1801,'Policy Characteristics'!$C:$C,0)))</f>
        <v>fuels.html#fuel-taxes</v>
      </c>
      <c r="R1801" s="354" t="str">
        <f>IF(ISBLANK(INDEX('Policy Characteristics'!L:L,MATCH($C1801,'Policy Characteristics'!$C:$C,0))),"",INDEX('Policy Characteristics'!L:L,MATCH($C1801,'Policy Characteristics'!$C:$C,0)))</f>
        <v>fuel-taxes.html</v>
      </c>
    </row>
    <row r="1802" spans="1:18" s="354" customFormat="1" ht="20" customHeight="1">
      <c r="A1802" s="354" t="str">
        <f>IF(ISBLANK(INDEX('Policy Characteristics'!A:A,MATCH($C1802,'Policy Characteristics'!$C:$C,0))),"",INDEX('Policy Characteristics'!A:A,MATCH($C1802,'Policy Characteristics'!$C:$C,0)))</f>
        <v>Cross-Sector</v>
      </c>
      <c r="B1802" s="366" t="str">
        <f>IF(ISBLANK(INDEX('Policy Characteristics'!B:B,MATCH($C1802,'Policy Characteristics'!$C:$C,0))),"",INDEX('Policy Characteristics'!B:B,MATCH($C1802,'Policy Characteristics'!$C:$C,0)))</f>
        <v>Fuel Taxes or Subsidies</v>
      </c>
      <c r="C1802" s="242" t="str">
        <f t="shared" si="70"/>
        <v>Additional Fuel Tax or Subsidy Rate by Fuel</v>
      </c>
      <c r="D1802" s="348" t="s">
        <v>944</v>
      </c>
      <c r="E1802" s="253" t="s">
        <v>930</v>
      </c>
      <c r="F1802" s="348" t="s">
        <v>945</v>
      </c>
      <c r="G1802" s="253" t="s">
        <v>341</v>
      </c>
      <c r="H1802" s="18">
        <v>2372</v>
      </c>
      <c r="I1802" s="369" t="s">
        <v>680</v>
      </c>
      <c r="J1802" s="368" t="str">
        <f>IF(ISBLANK(INDEX('Policy Characteristics'!D:D,MATCH($C1802,'Policy Characteristics'!$C:$C,0))),"",INDEX('Policy Characteristics'!D:D,MATCH($C1802,'Policy Characteristics'!$C:$C,0)))</f>
        <v>Fuel Taxes or Subsidies</v>
      </c>
      <c r="K1802" s="354"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4" t="str">
        <f>IF(ISBLANK(INDEX('Policy Characteristics'!I:I,MATCH($C1802,'Policy Characteristics'!$C:$C,0))),"",INDEX('Policy Characteristics'!I:I,MATCH($C1802,'Policy Characteristics'!$C:$C,0)))</f>
        <v>% of BAU price</v>
      </c>
      <c r="P1802" s="3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4" t="str">
        <f>IF(ISBLANK(INDEX('Policy Characteristics'!K:K,MATCH($C1802,'Policy Characteristics'!$C:$C,0))),"",INDEX('Policy Characteristics'!K:K,MATCH($C1802,'Policy Characteristics'!$C:$C,0)))</f>
        <v>fuels.html#fuel-taxes</v>
      </c>
      <c r="R1802" s="354" t="str">
        <f>IF(ISBLANK(INDEX('Policy Characteristics'!L:L,MATCH($C1802,'Policy Characteristics'!$C:$C,0))),"",INDEX('Policy Characteristics'!L:L,MATCH($C1802,'Policy Characteristics'!$C:$C,0)))</f>
        <v>fuel-taxes.html</v>
      </c>
    </row>
    <row r="1803" spans="1:18" s="354" customFormat="1" ht="20" customHeight="1">
      <c r="A1803" s="354" t="str">
        <f>IF(ISBLANK(INDEX('Policy Characteristics'!A:A,MATCH($C1803,'Policy Characteristics'!$C:$C,0))),"",INDEX('Policy Characteristics'!A:A,MATCH($C1803,'Policy Characteristics'!$C:$C,0)))</f>
        <v>Cross-Sector</v>
      </c>
      <c r="B1803" s="366" t="str">
        <f>IF(ISBLANK(INDEX('Policy Characteristics'!B:B,MATCH($C1803,'Policy Characteristics'!$C:$C,0))),"",INDEX('Policy Characteristics'!B:B,MATCH($C1803,'Policy Characteristics'!$C:$C,0)))</f>
        <v>Fuel Taxes or Subsidies</v>
      </c>
      <c r="C1803" s="242" t="str">
        <f t="shared" si="70"/>
        <v>Additional Fuel Tax or Subsidy Rate by Fuel</v>
      </c>
      <c r="D1803" s="348" t="s">
        <v>946</v>
      </c>
      <c r="E1803" s="253" t="s">
        <v>930</v>
      </c>
      <c r="F1803" s="348" t="s">
        <v>947</v>
      </c>
      <c r="G1803" s="253" t="s">
        <v>341</v>
      </c>
      <c r="H1803" s="18">
        <v>2373</v>
      </c>
      <c r="I1803" s="369" t="s">
        <v>680</v>
      </c>
      <c r="J1803" s="368" t="str">
        <f>IF(ISBLANK(INDEX('Policy Characteristics'!D:D,MATCH($C1803,'Policy Characteristics'!$C:$C,0))),"",INDEX('Policy Characteristics'!D:D,MATCH($C1803,'Policy Characteristics'!$C:$C,0)))</f>
        <v>Fuel Taxes or Subsidies</v>
      </c>
      <c r="K1803" s="354"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4" t="str">
        <f>IF(ISBLANK(INDEX('Policy Characteristics'!I:I,MATCH($C1803,'Policy Characteristics'!$C:$C,0))),"",INDEX('Policy Characteristics'!I:I,MATCH($C1803,'Policy Characteristics'!$C:$C,0)))</f>
        <v>% of BAU price</v>
      </c>
      <c r="P1803" s="3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4" t="str">
        <f>IF(ISBLANK(INDEX('Policy Characteristics'!K:K,MATCH($C1803,'Policy Characteristics'!$C:$C,0))),"",INDEX('Policy Characteristics'!K:K,MATCH($C1803,'Policy Characteristics'!$C:$C,0)))</f>
        <v>fuels.html#fuel-taxes</v>
      </c>
      <c r="R1803" s="354" t="str">
        <f>IF(ISBLANK(INDEX('Policy Characteristics'!L:L,MATCH($C1803,'Policy Characteristics'!$C:$C,0))),"",INDEX('Policy Characteristics'!L:L,MATCH($C1803,'Policy Characteristics'!$C:$C,0)))</f>
        <v>fuel-taxes.html</v>
      </c>
    </row>
    <row r="1804" spans="1:18" ht="20" customHeight="1">
      <c r="A1804" s="354" t="str">
        <f>IF(ISBLANK(INDEX('Policy Characteristics'!A:A,MATCH($C1804,'Policy Characteristics'!$C:$C,0))),"",INDEX('Policy Characteristics'!A:A,MATCH($C1804,'Policy Characteristics'!$C:$C,0)))</f>
        <v>Cross-Sector</v>
      </c>
      <c r="B1804" s="366" t="str">
        <f>IF(ISBLANK(INDEX('Policy Characteristics'!B:B,MATCH($C1804,'Policy Characteristics'!$C:$C,0))),"",INDEX('Policy Characteristics'!B:B,MATCH($C1804,'Policy Characteristics'!$C:$C,0)))</f>
        <v>Fuel Taxes or Subsidies</v>
      </c>
      <c r="C1804" s="242" t="str">
        <f t="shared" si="70"/>
        <v>Additional Fuel Tax or Subsidy Rate by Fuel</v>
      </c>
      <c r="D1804" s="348" t="s">
        <v>914</v>
      </c>
      <c r="E1804" s="253" t="s">
        <v>930</v>
      </c>
      <c r="F1804" s="348" t="s">
        <v>915</v>
      </c>
      <c r="G1804" s="253" t="s">
        <v>341</v>
      </c>
      <c r="H1804" s="18">
        <v>2374</v>
      </c>
      <c r="I1804" s="369" t="s">
        <v>670</v>
      </c>
      <c r="J1804" s="368" t="str">
        <f>IF(ISBLANK(INDEX('Policy Characteristics'!D:D,MATCH($C1804,'Policy Characteristics'!$C:$C,0))),"",INDEX('Policy Characteristics'!D:D,MATCH($C1804,'Policy Characteristics'!$C:$C,0)))</f>
        <v>Fuel Taxes or Subsidies</v>
      </c>
      <c r="K1804" s="354"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4" t="str">
        <f>IF(ISBLANK(INDEX('Policy Characteristics'!I:I,MATCH($C1804,'Policy Characteristics'!$C:$C,0))),"",INDEX('Policy Characteristics'!I:I,MATCH($C1804,'Policy Characteristics'!$C:$C,0)))</f>
        <v>% of BAU price</v>
      </c>
      <c r="P1804" s="3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4" t="str">
        <f>IF(ISBLANK(INDEX('Policy Characteristics'!K:K,MATCH($C1804,'Policy Characteristics'!$C:$C,0))),"",INDEX('Policy Characteristics'!K:K,MATCH($C1804,'Policy Characteristics'!$C:$C,0)))</f>
        <v>fuels.html#fuel-taxes</v>
      </c>
      <c r="R1804" s="354" t="str">
        <f>IF(ISBLANK(INDEX('Policy Characteristics'!L:L,MATCH($C1804,'Policy Characteristics'!$C:$C,0))),"",INDEX('Policy Characteristics'!L:L,MATCH($C1804,'Policy Characteristics'!$C:$C,0)))</f>
        <v>fuel-taxes.html</v>
      </c>
    </row>
    <row r="1805" spans="1:18" ht="20" customHeight="1">
      <c r="A1805" s="354" t="str">
        <f>IF(ISBLANK(INDEX('Policy Characteristics'!A:A,MATCH($C1805,'Policy Characteristics'!$C:$C,0))),"",INDEX('Policy Characteristics'!A:A,MATCH($C1805,'Policy Characteristics'!$C:$C,0)))</f>
        <v>Cross-Sector</v>
      </c>
      <c r="B1805" s="366" t="str">
        <f>IF(ISBLANK(INDEX('Policy Characteristics'!B:B,MATCH($C1805,'Policy Characteristics'!$C:$C,0))),"",INDEX('Policy Characteristics'!B:B,MATCH($C1805,'Policy Characteristics'!$C:$C,0)))</f>
        <v>Fuel Taxes or Subsidies</v>
      </c>
      <c r="C1805" s="242" t="str">
        <f t="shared" si="70"/>
        <v>Additional Fuel Tax or Subsidy Rate by Fuel</v>
      </c>
      <c r="D1805" s="348" t="s">
        <v>948</v>
      </c>
      <c r="E1805" s="253" t="s">
        <v>930</v>
      </c>
      <c r="F1805" s="348" t="s">
        <v>949</v>
      </c>
      <c r="G1805" s="253" t="s">
        <v>341</v>
      </c>
      <c r="H1805" s="18">
        <v>2375</v>
      </c>
      <c r="I1805" s="369" t="s">
        <v>680</v>
      </c>
      <c r="J1805" s="368" t="str">
        <f>IF(ISBLANK(INDEX('Policy Characteristics'!D:D,MATCH($C1805,'Policy Characteristics'!$C:$C,0))),"",INDEX('Policy Characteristics'!D:D,MATCH($C1805,'Policy Characteristics'!$C:$C,0)))</f>
        <v>Fuel Taxes or Subsidies</v>
      </c>
      <c r="K1805" s="354"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4" t="str">
        <f>IF(ISBLANK(INDEX('Policy Characteristics'!I:I,MATCH($C1805,'Policy Characteristics'!$C:$C,0))),"",INDEX('Policy Characteristics'!I:I,MATCH($C1805,'Policy Characteristics'!$C:$C,0)))</f>
        <v>% of BAU price</v>
      </c>
      <c r="P1805" s="3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4" t="str">
        <f>IF(ISBLANK(INDEX('Policy Characteristics'!K:K,MATCH($C1805,'Policy Characteristics'!$C:$C,0))),"",INDEX('Policy Characteristics'!K:K,MATCH($C1805,'Policy Characteristics'!$C:$C,0)))</f>
        <v>fuels.html#fuel-taxes</v>
      </c>
      <c r="R1805" s="354" t="str">
        <f>IF(ISBLANK(INDEX('Policy Characteristics'!L:L,MATCH($C1805,'Policy Characteristics'!$C:$C,0))),"",INDEX('Policy Characteristics'!L:L,MATCH($C1805,'Policy Characteristics'!$C:$C,0)))</f>
        <v>fuel-taxes.html</v>
      </c>
    </row>
    <row r="1806" spans="1:18" ht="20" customHeight="1">
      <c r="A1806" s="354" t="str">
        <f>IF(ISBLANK(INDEX('Policy Characteristics'!A:A,MATCH($C1806,'Policy Characteristics'!$C:$C,0))),"",INDEX('Policy Characteristics'!A:A,MATCH($C1806,'Policy Characteristics'!$C:$C,0)))</f>
        <v>Cross-Sector</v>
      </c>
      <c r="B1806" s="366" t="str">
        <f>IF(ISBLANK(INDEX('Policy Characteristics'!B:B,MATCH($C1806,'Policy Characteristics'!$C:$C,0))),"",INDEX('Policy Characteristics'!B:B,MATCH($C1806,'Policy Characteristics'!$C:$C,0)))</f>
        <v>Fuel Taxes or Subsidies</v>
      </c>
      <c r="C1806" s="242" t="str">
        <f t="shared" si="70"/>
        <v>Additional Fuel Tax or Subsidy Rate by Fuel</v>
      </c>
      <c r="D1806" s="348" t="s">
        <v>916</v>
      </c>
      <c r="E1806" s="253" t="s">
        <v>930</v>
      </c>
      <c r="F1806" s="348" t="s">
        <v>761</v>
      </c>
      <c r="G1806" s="253" t="s">
        <v>341</v>
      </c>
      <c r="H1806" s="18">
        <v>2376</v>
      </c>
      <c r="I1806" s="369" t="s">
        <v>680</v>
      </c>
      <c r="J1806" s="368" t="str">
        <f>IF(ISBLANK(INDEX('Policy Characteristics'!D:D,MATCH($C1806,'Policy Characteristics'!$C:$C,0))),"",INDEX('Policy Characteristics'!D:D,MATCH($C1806,'Policy Characteristics'!$C:$C,0)))</f>
        <v>Fuel Taxes or Subsidies</v>
      </c>
      <c r="K1806" s="354"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4" t="str">
        <f>IF(ISBLANK(INDEX('Policy Characteristics'!I:I,MATCH($C1806,'Policy Characteristics'!$C:$C,0))),"",INDEX('Policy Characteristics'!I:I,MATCH($C1806,'Policy Characteristics'!$C:$C,0)))</f>
        <v>% of BAU price</v>
      </c>
      <c r="P1806" s="3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4" t="str">
        <f>IF(ISBLANK(INDEX('Policy Characteristics'!K:K,MATCH($C1806,'Policy Characteristics'!$C:$C,0))),"",INDEX('Policy Characteristics'!K:K,MATCH($C1806,'Policy Characteristics'!$C:$C,0)))</f>
        <v>fuels.html#fuel-taxes</v>
      </c>
      <c r="R1806" s="354" t="str">
        <f>IF(ISBLANK(INDEX('Policy Characteristics'!L:L,MATCH($C1806,'Policy Characteristics'!$C:$C,0))),"",INDEX('Policy Characteristics'!L:L,MATCH($C1806,'Policy Characteristics'!$C:$C,0)))</f>
        <v>fuel-taxes.html</v>
      </c>
    </row>
    <row r="1807" spans="1:18" ht="20" customHeight="1">
      <c r="A1807" s="354" t="str">
        <f>IF(ISBLANK(INDEX('Policy Characteristics'!A:A,MATCH($C1807,'Policy Characteristics'!$C:$C,0))),"",INDEX('Policy Characteristics'!A:A,MATCH($C1807,'Policy Characteristics'!$C:$C,0)))</f>
        <v>Cross-Sector</v>
      </c>
      <c r="B1807" s="366" t="str">
        <f>IF(ISBLANK(INDEX('Policy Characteristics'!B:B,MATCH($C1807,'Policy Characteristics'!$C:$C,0))),"",INDEX('Policy Characteristics'!B:B,MATCH($C1807,'Policy Characteristics'!$C:$C,0)))</f>
        <v>Fuel Taxes or Subsidies</v>
      </c>
      <c r="C1807" s="242" t="str">
        <f t="shared" si="70"/>
        <v>Additional Fuel Tax or Subsidy Rate by Fuel</v>
      </c>
      <c r="D1807" s="348" t="s">
        <v>917</v>
      </c>
      <c r="E1807" s="253" t="s">
        <v>930</v>
      </c>
      <c r="F1807" s="348" t="s">
        <v>765</v>
      </c>
      <c r="G1807" s="253" t="s">
        <v>341</v>
      </c>
      <c r="H1807" s="18">
        <v>2377</v>
      </c>
      <c r="I1807" s="369" t="s">
        <v>680</v>
      </c>
      <c r="J1807" s="368" t="str">
        <f>IF(ISBLANK(INDEX('Policy Characteristics'!D:D,MATCH($C1807,'Policy Characteristics'!$C:$C,0))),"",INDEX('Policy Characteristics'!D:D,MATCH($C1807,'Policy Characteristics'!$C:$C,0)))</f>
        <v>Fuel Taxes or Subsidies</v>
      </c>
      <c r="K1807" s="354"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4" t="str">
        <f>IF(ISBLANK(INDEX('Policy Characteristics'!I:I,MATCH($C1807,'Policy Characteristics'!$C:$C,0))),"",INDEX('Policy Characteristics'!I:I,MATCH($C1807,'Policy Characteristics'!$C:$C,0)))</f>
        <v>% of BAU price</v>
      </c>
      <c r="P1807" s="3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4" t="str">
        <f>IF(ISBLANK(INDEX('Policy Characteristics'!K:K,MATCH($C1807,'Policy Characteristics'!$C:$C,0))),"",INDEX('Policy Characteristics'!K:K,MATCH($C1807,'Policy Characteristics'!$C:$C,0)))</f>
        <v>fuels.html#fuel-taxes</v>
      </c>
      <c r="R1807" s="354" t="str">
        <f>IF(ISBLANK(INDEX('Policy Characteristics'!L:L,MATCH($C1807,'Policy Characteristics'!$C:$C,0))),"",INDEX('Policy Characteristics'!L:L,MATCH($C1807,'Policy Characteristics'!$C:$C,0)))</f>
        <v>fuel-taxes.html</v>
      </c>
    </row>
    <row r="1808" spans="1:18" ht="20" customHeight="1">
      <c r="A1808" s="354" t="str">
        <f>IF(ISBLANK(INDEX('Policy Characteristics'!A:A,MATCH($C1808,'Policy Characteristics'!$C:$C,0))),"",INDEX('Policy Characteristics'!A:A,MATCH($C1808,'Policy Characteristics'!$C:$C,0)))</f>
        <v>Cross-Sector</v>
      </c>
      <c r="B1808" s="366" t="str">
        <f>IF(ISBLANK(INDEX('Policy Characteristics'!B:B,MATCH($C1808,'Policy Characteristics'!$C:$C,0))),"",INDEX('Policy Characteristics'!B:B,MATCH($C1808,'Policy Characteristics'!$C:$C,0)))</f>
        <v>Fuel Taxes or Subsidies</v>
      </c>
      <c r="C1808" s="242" t="str">
        <f t="shared" si="70"/>
        <v>Additional Fuel Tax or Subsidy Rate by Fuel</v>
      </c>
      <c r="D1808" s="348" t="s">
        <v>918</v>
      </c>
      <c r="E1808" s="253" t="s">
        <v>930</v>
      </c>
      <c r="F1808" s="348" t="s">
        <v>919</v>
      </c>
      <c r="G1808" s="253" t="s">
        <v>341</v>
      </c>
      <c r="H1808" s="18">
        <v>2378</v>
      </c>
      <c r="I1808" s="369" t="s">
        <v>670</v>
      </c>
      <c r="J1808" s="368" t="str">
        <f>IF(ISBLANK(INDEX('Policy Characteristics'!D:D,MATCH($C1808,'Policy Characteristics'!$C:$C,0))),"",INDEX('Policy Characteristics'!D:D,MATCH($C1808,'Policy Characteristics'!$C:$C,0)))</f>
        <v>Fuel Taxes or Subsidies</v>
      </c>
      <c r="K1808" s="354"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4" t="str">
        <f>IF(ISBLANK(INDEX('Policy Characteristics'!I:I,MATCH($C1808,'Policy Characteristics'!$C:$C,0))),"",INDEX('Policy Characteristics'!I:I,MATCH($C1808,'Policy Characteristics'!$C:$C,0)))</f>
        <v>% of BAU price</v>
      </c>
      <c r="P1808" s="3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4" t="str">
        <f>IF(ISBLANK(INDEX('Policy Characteristics'!K:K,MATCH($C1808,'Policy Characteristics'!$C:$C,0))),"",INDEX('Policy Characteristics'!K:K,MATCH($C1808,'Policy Characteristics'!$C:$C,0)))</f>
        <v>fuels.html#fuel-taxes</v>
      </c>
      <c r="R1808" s="354" t="str">
        <f>IF(ISBLANK(INDEX('Policy Characteristics'!L:L,MATCH($C1808,'Policy Characteristics'!$C:$C,0))),"",INDEX('Policy Characteristics'!L:L,MATCH($C1808,'Policy Characteristics'!$C:$C,0)))</f>
        <v>fuel-taxes.html</v>
      </c>
    </row>
    <row r="1809" spans="1:18" ht="20" customHeight="1">
      <c r="A1809" s="354" t="str">
        <f>IF(ISBLANK(INDEX('Policy Characteristics'!A:A,MATCH($C1809,'Policy Characteristics'!$C:$C,0))),"",INDEX('Policy Characteristics'!A:A,MATCH($C1809,'Policy Characteristics'!$C:$C,0)))</f>
        <v>Cross-Sector</v>
      </c>
      <c r="B1809" s="366" t="str">
        <f>IF(ISBLANK(INDEX('Policy Characteristics'!B:B,MATCH($C1809,'Policy Characteristics'!$C:$C,0))),"",INDEX('Policy Characteristics'!B:B,MATCH($C1809,'Policy Characteristics'!$C:$C,0)))</f>
        <v>Fuel Taxes or Subsidies</v>
      </c>
      <c r="C1809" s="242" t="str">
        <f t="shared" si="70"/>
        <v>Additional Fuel Tax or Subsidy Rate by Fuel</v>
      </c>
      <c r="D1809" s="348" t="s">
        <v>920</v>
      </c>
      <c r="E1809" s="253" t="s">
        <v>930</v>
      </c>
      <c r="F1809" s="348" t="s">
        <v>921</v>
      </c>
      <c r="G1809" s="253" t="s">
        <v>341</v>
      </c>
      <c r="H1809" s="18">
        <v>2379</v>
      </c>
      <c r="I1809" s="369" t="s">
        <v>670</v>
      </c>
      <c r="J1809" s="368" t="str">
        <f>IF(ISBLANK(INDEX('Policy Characteristics'!D:D,MATCH($C1809,'Policy Characteristics'!$C:$C,0))),"",INDEX('Policy Characteristics'!D:D,MATCH($C1809,'Policy Characteristics'!$C:$C,0)))</f>
        <v>Fuel Taxes or Subsidies</v>
      </c>
      <c r="K1809" s="354"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4" t="str">
        <f>IF(ISBLANK(INDEX('Policy Characteristics'!I:I,MATCH($C1809,'Policy Characteristics'!$C:$C,0))),"",INDEX('Policy Characteristics'!I:I,MATCH($C1809,'Policy Characteristics'!$C:$C,0)))</f>
        <v>% of BAU price</v>
      </c>
      <c r="P1809" s="3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4" t="str">
        <f>IF(ISBLANK(INDEX('Policy Characteristics'!K:K,MATCH($C1809,'Policy Characteristics'!$C:$C,0))),"",INDEX('Policy Characteristics'!K:K,MATCH($C1809,'Policy Characteristics'!$C:$C,0)))</f>
        <v>fuels.html#fuel-taxes</v>
      </c>
      <c r="R1809" s="354" t="str">
        <f>IF(ISBLANK(INDEX('Policy Characteristics'!L:L,MATCH($C1809,'Policy Characteristics'!$C:$C,0))),"",INDEX('Policy Characteristics'!L:L,MATCH($C1809,'Policy Characteristics'!$C:$C,0)))</f>
        <v>fuel-taxes.html</v>
      </c>
    </row>
    <row r="1810" spans="1:18" ht="20" customHeight="1">
      <c r="A1810" s="354" t="str">
        <f>IF(ISBLANK(INDEX('Policy Characteristics'!A:A,MATCH($C1810,'Policy Characteristics'!$C:$C,0))),"",INDEX('Policy Characteristics'!A:A,MATCH($C1810,'Policy Characteristics'!$C:$C,0)))</f>
        <v>Cross-Sector</v>
      </c>
      <c r="B1810" s="366" t="str">
        <f>IF(ISBLANK(INDEX('Policy Characteristics'!B:B,MATCH($C1810,'Policy Characteristics'!$C:$C,0))),"",INDEX('Policy Characteristics'!B:B,MATCH($C1810,'Policy Characteristics'!$C:$C,0)))</f>
        <v>Fuel Taxes or Subsidies</v>
      </c>
      <c r="C1810" s="242" t="str">
        <f t="shared" si="70"/>
        <v>Additional Fuel Tax or Subsidy Rate by Fuel</v>
      </c>
      <c r="D1810" s="348" t="s">
        <v>951</v>
      </c>
      <c r="E1810" s="253" t="s">
        <v>930</v>
      </c>
      <c r="F1810" s="348" t="s">
        <v>769</v>
      </c>
      <c r="G1810" s="253" t="s">
        <v>341</v>
      </c>
      <c r="H1810" s="18">
        <v>2380</v>
      </c>
      <c r="I1810" s="369" t="s">
        <v>680</v>
      </c>
      <c r="J1810" s="368" t="str">
        <f>IF(ISBLANK(INDEX('Policy Characteristics'!D:D,MATCH($C1810,'Policy Characteristics'!$C:$C,0))),"",INDEX('Policy Characteristics'!D:D,MATCH($C1810,'Policy Characteristics'!$C:$C,0)))</f>
        <v>Fuel Taxes or Subsidies</v>
      </c>
      <c r="K1810" s="354"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4" t="str">
        <f>IF(ISBLANK(INDEX('Policy Characteristics'!I:I,MATCH($C1810,'Policy Characteristics'!$C:$C,0))),"",INDEX('Policy Characteristics'!I:I,MATCH($C1810,'Policy Characteristics'!$C:$C,0)))</f>
        <v>% of BAU price</v>
      </c>
      <c r="P1810" s="3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4" t="str">
        <f>IF(ISBLANK(INDEX('Policy Characteristics'!K:K,MATCH($C1810,'Policy Characteristics'!$C:$C,0))),"",INDEX('Policy Characteristics'!K:K,MATCH($C1810,'Policy Characteristics'!$C:$C,0)))</f>
        <v>fuels.html#fuel-taxes</v>
      </c>
      <c r="R1810" s="354" t="str">
        <f>IF(ISBLANK(INDEX('Policy Characteristics'!L:L,MATCH($C1810,'Policy Characteristics'!$C:$C,0))),"",INDEX('Policy Characteristics'!L:L,MATCH($C1810,'Policy Characteristics'!$C:$C,0)))</f>
        <v>fuel-taxes.html</v>
      </c>
    </row>
    <row r="1811" spans="1:18" ht="20" customHeight="1">
      <c r="A1811" s="354" t="str">
        <f>IF(ISBLANK(INDEX('Policy Characteristics'!A:A,MATCH($C1811,'Policy Characteristics'!$C:$C,0))),"",INDEX('Policy Characteristics'!A:A,MATCH($C1811,'Policy Characteristics'!$C:$C,0)))</f>
        <v>Cross-Sector</v>
      </c>
      <c r="B1811" s="366" t="str">
        <f>IF(ISBLANK(INDEX('Policy Characteristics'!B:B,MATCH($C1811,'Policy Characteristics'!$C:$C,0))),"",INDEX('Policy Characteristics'!B:B,MATCH($C1811,'Policy Characteristics'!$C:$C,0)))</f>
        <v>Fuel Taxes or Subsidies</v>
      </c>
      <c r="C1811" s="242" t="str">
        <f t="shared" si="70"/>
        <v>Additional Fuel Tax or Subsidy Rate by Fuel</v>
      </c>
      <c r="D1811" s="348" t="s">
        <v>952</v>
      </c>
      <c r="E1811" s="253" t="s">
        <v>930</v>
      </c>
      <c r="F1811" s="348" t="s">
        <v>953</v>
      </c>
      <c r="G1811" s="253" t="s">
        <v>341</v>
      </c>
      <c r="H1811" s="18">
        <v>2381</v>
      </c>
      <c r="I1811" s="369" t="s">
        <v>670</v>
      </c>
      <c r="J1811" s="368" t="str">
        <f>IF(ISBLANK(INDEX('Policy Characteristics'!D:D,MATCH($C1811,'Policy Characteristics'!$C:$C,0))),"",INDEX('Policy Characteristics'!D:D,MATCH($C1811,'Policy Characteristics'!$C:$C,0)))</f>
        <v>Fuel Taxes or Subsidies</v>
      </c>
      <c r="K1811" s="354"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4" t="str">
        <f>IF(ISBLANK(INDEX('Policy Characteristics'!I:I,MATCH($C1811,'Policy Characteristics'!$C:$C,0))),"",INDEX('Policy Characteristics'!I:I,MATCH($C1811,'Policy Characteristics'!$C:$C,0)))</f>
        <v>% of BAU price</v>
      </c>
      <c r="P1811" s="3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4" t="str">
        <f>IF(ISBLANK(INDEX('Policy Characteristics'!K:K,MATCH($C1811,'Policy Characteristics'!$C:$C,0))),"",INDEX('Policy Characteristics'!K:K,MATCH($C1811,'Policy Characteristics'!$C:$C,0)))</f>
        <v>fuels.html#fuel-taxes</v>
      </c>
      <c r="R1811" s="354" t="str">
        <f>IF(ISBLANK(INDEX('Policy Characteristics'!L:L,MATCH($C1811,'Policy Characteristics'!$C:$C,0))),"",INDEX('Policy Characteristics'!L:L,MATCH($C1811,'Policy Characteristics'!$C:$C,0)))</f>
        <v>fuel-taxes.html</v>
      </c>
    </row>
    <row r="1812" spans="1:18" s="354" customFormat="1" ht="20" customHeight="1">
      <c r="A1812" s="354" t="str">
        <f>IF(ISBLANK(INDEX('Policy Characteristics'!A:A,MATCH($C1812,'Policy Characteristics'!$C:$C,0))),"",INDEX('Policy Characteristics'!A:A,MATCH($C1812,'Policy Characteristics'!$C:$C,0)))</f>
        <v>Cross-Sector</v>
      </c>
      <c r="B1812" s="366" t="str">
        <f>IF(ISBLANK(INDEX('Policy Characteristics'!B:B,MATCH($C1812,'Policy Characteristics'!$C:$C,0))),"",INDEX('Policy Characteristics'!B:B,MATCH($C1812,'Policy Characteristics'!$C:$C,0)))</f>
        <v>Fuel Taxes or Subsidies</v>
      </c>
      <c r="C1812" s="242" t="str">
        <f t="shared" si="70"/>
        <v>Additional Fuel Tax or Subsidy Rate by Fuel</v>
      </c>
      <c r="D1812" s="253" t="s">
        <v>934</v>
      </c>
      <c r="E1812" s="253" t="s">
        <v>932</v>
      </c>
      <c r="F1812" s="253" t="s">
        <v>935</v>
      </c>
      <c r="G1812" s="253" t="s">
        <v>956</v>
      </c>
      <c r="H1812" s="18">
        <v>2382</v>
      </c>
      <c r="I1812" s="367" t="s">
        <v>670</v>
      </c>
      <c r="J1812" s="368" t="str">
        <f>IF(ISBLANK(INDEX('Policy Characteristics'!D:D,MATCH($C1812,'Policy Characteristics'!$C:$C,0))),"",INDEX('Policy Characteristics'!D:D,MATCH($C1812,'Policy Characteristics'!$C:$C,0)))</f>
        <v>Fuel Taxes or Subsidies</v>
      </c>
      <c r="K1812" s="354"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4" t="str">
        <f>IF(ISBLANK(INDEX('Policy Characteristics'!I:I,MATCH($C1812,'Policy Characteristics'!$C:$C,0))),"",INDEX('Policy Characteristics'!I:I,MATCH($C1812,'Policy Characteristics'!$C:$C,0)))</f>
        <v>% of BAU price</v>
      </c>
      <c r="P1812" s="3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4" t="str">
        <f>IF(ISBLANK(INDEX('Policy Characteristics'!K:K,MATCH($C1812,'Policy Characteristics'!$C:$C,0))),"",INDEX('Policy Characteristics'!K:K,MATCH($C1812,'Policy Characteristics'!$C:$C,0)))</f>
        <v>fuels.html#fuel-taxes</v>
      </c>
      <c r="R1812" s="354" t="str">
        <f>IF(ISBLANK(INDEX('Policy Characteristics'!L:L,MATCH($C1812,'Policy Characteristics'!$C:$C,0))),"",INDEX('Policy Characteristics'!L:L,MATCH($C1812,'Policy Characteristics'!$C:$C,0)))</f>
        <v>fuel-taxes.html</v>
      </c>
    </row>
    <row r="1813" spans="1:18" s="354" customFormat="1" ht="20" customHeight="1">
      <c r="A1813" s="354" t="str">
        <f>IF(ISBLANK(INDEX('Policy Characteristics'!A:A,MATCH($C1813,'Policy Characteristics'!$C:$C,0))),"",INDEX('Policy Characteristics'!A:A,MATCH($C1813,'Policy Characteristics'!$C:$C,0)))</f>
        <v>Cross-Sector</v>
      </c>
      <c r="B1813" s="366" t="str">
        <f>IF(ISBLANK(INDEX('Policy Characteristics'!B:B,MATCH($C1813,'Policy Characteristics'!$C:$C,0))),"",INDEX('Policy Characteristics'!B:B,MATCH($C1813,'Policy Characteristics'!$C:$C,0)))</f>
        <v>Fuel Taxes or Subsidies</v>
      </c>
      <c r="C1813" s="242" t="str">
        <f t="shared" si="70"/>
        <v>Additional Fuel Tax or Subsidy Rate by Fuel</v>
      </c>
      <c r="D1813" s="348" t="s">
        <v>907</v>
      </c>
      <c r="E1813" s="253" t="s">
        <v>932</v>
      </c>
      <c r="F1813" s="348" t="s">
        <v>737</v>
      </c>
      <c r="G1813" s="253" t="s">
        <v>956</v>
      </c>
      <c r="H1813" s="18">
        <v>2383</v>
      </c>
      <c r="I1813" s="369" t="s">
        <v>680</v>
      </c>
      <c r="J1813" s="368" t="str">
        <f>IF(ISBLANK(INDEX('Policy Characteristics'!D:D,MATCH($C1813,'Policy Characteristics'!$C:$C,0))),"",INDEX('Policy Characteristics'!D:D,MATCH($C1813,'Policy Characteristics'!$C:$C,0)))</f>
        <v>Fuel Taxes or Subsidies</v>
      </c>
      <c r="K1813" s="354"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4" t="str">
        <f>IF(ISBLANK(INDEX('Policy Characteristics'!I:I,MATCH($C1813,'Policy Characteristics'!$C:$C,0))),"",INDEX('Policy Characteristics'!I:I,MATCH($C1813,'Policy Characteristics'!$C:$C,0)))</f>
        <v>% of BAU price</v>
      </c>
      <c r="P1813" s="3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4" t="str">
        <f>IF(ISBLANK(INDEX('Policy Characteristics'!K:K,MATCH($C1813,'Policy Characteristics'!$C:$C,0))),"",INDEX('Policy Characteristics'!K:K,MATCH($C1813,'Policy Characteristics'!$C:$C,0)))</f>
        <v>fuels.html#fuel-taxes</v>
      </c>
      <c r="R1813" s="354" t="str">
        <f>IF(ISBLANK(INDEX('Policy Characteristics'!L:L,MATCH($C1813,'Policy Characteristics'!$C:$C,0))),"",INDEX('Policy Characteristics'!L:L,MATCH($C1813,'Policy Characteristics'!$C:$C,0)))</f>
        <v>fuel-taxes.html</v>
      </c>
    </row>
    <row r="1814" spans="1:18" s="354" customFormat="1" ht="20" customHeight="1">
      <c r="A1814" s="354" t="str">
        <f>IF(ISBLANK(INDEX('Policy Characteristics'!A:A,MATCH($C1814,'Policy Characteristics'!$C:$C,0))),"",INDEX('Policy Characteristics'!A:A,MATCH($C1814,'Policy Characteristics'!$C:$C,0)))</f>
        <v>Cross-Sector</v>
      </c>
      <c r="B1814" s="366" t="str">
        <f>IF(ISBLANK(INDEX('Policy Characteristics'!B:B,MATCH($C1814,'Policy Characteristics'!$C:$C,0))),"",INDEX('Policy Characteristics'!B:B,MATCH($C1814,'Policy Characteristics'!$C:$C,0)))</f>
        <v>Fuel Taxes or Subsidies</v>
      </c>
      <c r="C1814" s="242" t="str">
        <f t="shared" si="70"/>
        <v>Additional Fuel Tax or Subsidy Rate by Fuel</v>
      </c>
      <c r="D1814" s="348" t="s">
        <v>908</v>
      </c>
      <c r="E1814" s="253" t="s">
        <v>932</v>
      </c>
      <c r="F1814" s="348" t="s">
        <v>909</v>
      </c>
      <c r="G1814" s="253" t="s">
        <v>956</v>
      </c>
      <c r="H1814" s="18">
        <v>2384</v>
      </c>
      <c r="I1814" s="369" t="s">
        <v>670</v>
      </c>
      <c r="J1814" s="368" t="str">
        <f>IF(ISBLANK(INDEX('Policy Characteristics'!D:D,MATCH($C1814,'Policy Characteristics'!$C:$C,0))),"",INDEX('Policy Characteristics'!D:D,MATCH($C1814,'Policy Characteristics'!$C:$C,0)))</f>
        <v>Fuel Taxes or Subsidies</v>
      </c>
      <c r="K1814" s="354"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4" t="str">
        <f>IF(ISBLANK(INDEX('Policy Characteristics'!I:I,MATCH($C1814,'Policy Characteristics'!$C:$C,0))),"",INDEX('Policy Characteristics'!I:I,MATCH($C1814,'Policy Characteristics'!$C:$C,0)))</f>
        <v>% of BAU price</v>
      </c>
      <c r="P1814" s="3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4" t="str">
        <f>IF(ISBLANK(INDEX('Policy Characteristics'!K:K,MATCH($C1814,'Policy Characteristics'!$C:$C,0))),"",INDEX('Policy Characteristics'!K:K,MATCH($C1814,'Policy Characteristics'!$C:$C,0)))</f>
        <v>fuels.html#fuel-taxes</v>
      </c>
      <c r="R1814" s="354" t="str">
        <f>IF(ISBLANK(INDEX('Policy Characteristics'!L:L,MATCH($C1814,'Policy Characteristics'!$C:$C,0))),"",INDEX('Policy Characteristics'!L:L,MATCH($C1814,'Policy Characteristics'!$C:$C,0)))</f>
        <v>fuel-taxes.html</v>
      </c>
    </row>
    <row r="1815" spans="1:18" s="354" customFormat="1" ht="20" customHeight="1">
      <c r="A1815" s="354" t="str">
        <f>IF(ISBLANK(INDEX('Policy Characteristics'!A:A,MATCH($C1815,'Policy Characteristics'!$C:$C,0))),"",INDEX('Policy Characteristics'!A:A,MATCH($C1815,'Policy Characteristics'!$C:$C,0)))</f>
        <v>Cross-Sector</v>
      </c>
      <c r="B1815" s="366" t="str">
        <f>IF(ISBLANK(INDEX('Policy Characteristics'!B:B,MATCH($C1815,'Policy Characteristics'!$C:$C,0))),"",INDEX('Policy Characteristics'!B:B,MATCH($C1815,'Policy Characteristics'!$C:$C,0)))</f>
        <v>Fuel Taxes or Subsidies</v>
      </c>
      <c r="C1815" s="242" t="str">
        <f t="shared" si="70"/>
        <v>Additional Fuel Tax or Subsidy Rate by Fuel</v>
      </c>
      <c r="D1815" s="348" t="s">
        <v>936</v>
      </c>
      <c r="E1815" s="253" t="s">
        <v>932</v>
      </c>
      <c r="F1815" s="348" t="s">
        <v>937</v>
      </c>
      <c r="G1815" s="253" t="s">
        <v>956</v>
      </c>
      <c r="H1815" s="18">
        <v>2385</v>
      </c>
      <c r="I1815" s="369" t="s">
        <v>680</v>
      </c>
      <c r="J1815" s="368" t="str">
        <f>IF(ISBLANK(INDEX('Policy Characteristics'!D:D,MATCH($C1815,'Policy Characteristics'!$C:$C,0))),"",INDEX('Policy Characteristics'!D:D,MATCH($C1815,'Policy Characteristics'!$C:$C,0)))</f>
        <v>Fuel Taxes or Subsidies</v>
      </c>
      <c r="K1815" s="354"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4" t="str">
        <f>IF(ISBLANK(INDEX('Policy Characteristics'!I:I,MATCH($C1815,'Policy Characteristics'!$C:$C,0))),"",INDEX('Policy Characteristics'!I:I,MATCH($C1815,'Policy Characteristics'!$C:$C,0)))</f>
        <v>% of BAU price</v>
      </c>
      <c r="P1815" s="3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4" t="str">
        <f>IF(ISBLANK(INDEX('Policy Characteristics'!K:K,MATCH($C1815,'Policy Characteristics'!$C:$C,0))),"",INDEX('Policy Characteristics'!K:K,MATCH($C1815,'Policy Characteristics'!$C:$C,0)))</f>
        <v>fuels.html#fuel-taxes</v>
      </c>
      <c r="R1815" s="354" t="str">
        <f>IF(ISBLANK(INDEX('Policy Characteristics'!L:L,MATCH($C1815,'Policy Characteristics'!$C:$C,0))),"",INDEX('Policy Characteristics'!L:L,MATCH($C1815,'Policy Characteristics'!$C:$C,0)))</f>
        <v>fuel-taxes.html</v>
      </c>
    </row>
    <row r="1816" spans="1:18" s="354" customFormat="1" ht="20" customHeight="1">
      <c r="A1816" s="354" t="str">
        <f>IF(ISBLANK(INDEX('Policy Characteristics'!A:A,MATCH($C1816,'Policy Characteristics'!$C:$C,0))),"",INDEX('Policy Characteristics'!A:A,MATCH($C1816,'Policy Characteristics'!$C:$C,0)))</f>
        <v>Cross-Sector</v>
      </c>
      <c r="B1816" s="366" t="str">
        <f>IF(ISBLANK(INDEX('Policy Characteristics'!B:B,MATCH($C1816,'Policy Characteristics'!$C:$C,0))),"",INDEX('Policy Characteristics'!B:B,MATCH($C1816,'Policy Characteristics'!$C:$C,0)))</f>
        <v>Fuel Taxes or Subsidies</v>
      </c>
      <c r="C1816" s="242" t="str">
        <f t="shared" si="70"/>
        <v>Additional Fuel Tax or Subsidy Rate by Fuel</v>
      </c>
      <c r="D1816" s="348" t="s">
        <v>943</v>
      </c>
      <c r="E1816" s="253" t="s">
        <v>932</v>
      </c>
      <c r="F1816" s="348" t="s">
        <v>753</v>
      </c>
      <c r="G1816" s="253" t="s">
        <v>956</v>
      </c>
      <c r="H1816" s="18">
        <v>2386</v>
      </c>
      <c r="I1816" s="369" t="s">
        <v>680</v>
      </c>
      <c r="J1816" s="368" t="str">
        <f>IF(ISBLANK(INDEX('Policy Characteristics'!D:D,MATCH($C1816,'Policy Characteristics'!$C:$C,0))),"",INDEX('Policy Characteristics'!D:D,MATCH($C1816,'Policy Characteristics'!$C:$C,0)))</f>
        <v>Fuel Taxes or Subsidies</v>
      </c>
      <c r="K1816" s="354"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4" t="str">
        <f>IF(ISBLANK(INDEX('Policy Characteristics'!I:I,MATCH($C1816,'Policy Characteristics'!$C:$C,0))),"",INDEX('Policy Characteristics'!I:I,MATCH($C1816,'Policy Characteristics'!$C:$C,0)))</f>
        <v>% of BAU price</v>
      </c>
      <c r="P1816" s="3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4" t="str">
        <f>IF(ISBLANK(INDEX('Policy Characteristics'!K:K,MATCH($C1816,'Policy Characteristics'!$C:$C,0))),"",INDEX('Policy Characteristics'!K:K,MATCH($C1816,'Policy Characteristics'!$C:$C,0)))</f>
        <v>fuels.html#fuel-taxes</v>
      </c>
      <c r="R1816" s="354" t="str">
        <f>IF(ISBLANK(INDEX('Policy Characteristics'!L:L,MATCH($C1816,'Policy Characteristics'!$C:$C,0))),"",INDEX('Policy Characteristics'!L:L,MATCH($C1816,'Policy Characteristics'!$C:$C,0)))</f>
        <v>fuel-taxes.html</v>
      </c>
    </row>
    <row r="1817" spans="1:18" s="354" customFormat="1" ht="20" customHeight="1">
      <c r="A1817" s="354" t="str">
        <f>IF(ISBLANK(INDEX('Policy Characteristics'!A:A,MATCH($C1817,'Policy Characteristics'!$C:$C,0))),"",INDEX('Policy Characteristics'!A:A,MATCH($C1817,'Policy Characteristics'!$C:$C,0)))</f>
        <v>Cross-Sector</v>
      </c>
      <c r="B1817" s="366" t="str">
        <f>IF(ISBLANK(INDEX('Policy Characteristics'!B:B,MATCH($C1817,'Policy Characteristics'!$C:$C,0))),"",INDEX('Policy Characteristics'!B:B,MATCH($C1817,'Policy Characteristics'!$C:$C,0)))</f>
        <v>Fuel Taxes or Subsidies</v>
      </c>
      <c r="C1817" s="242" t="str">
        <f t="shared" si="70"/>
        <v>Additional Fuel Tax or Subsidy Rate by Fuel</v>
      </c>
      <c r="D1817" s="348" t="s">
        <v>910</v>
      </c>
      <c r="E1817" s="253" t="s">
        <v>932</v>
      </c>
      <c r="F1817" s="348" t="s">
        <v>911</v>
      </c>
      <c r="G1817" s="253" t="s">
        <v>956</v>
      </c>
      <c r="H1817" s="18">
        <v>2387</v>
      </c>
      <c r="I1817" s="369" t="s">
        <v>680</v>
      </c>
      <c r="J1817" s="368" t="str">
        <f>IF(ISBLANK(INDEX('Policy Characteristics'!D:D,MATCH($C1817,'Policy Characteristics'!$C:$C,0))),"",INDEX('Policy Characteristics'!D:D,MATCH($C1817,'Policy Characteristics'!$C:$C,0)))</f>
        <v>Fuel Taxes or Subsidies</v>
      </c>
      <c r="K1817" s="354"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4" t="str">
        <f>IF(ISBLANK(INDEX('Policy Characteristics'!I:I,MATCH($C1817,'Policy Characteristics'!$C:$C,0))),"",INDEX('Policy Characteristics'!I:I,MATCH($C1817,'Policy Characteristics'!$C:$C,0)))</f>
        <v>% of BAU price</v>
      </c>
      <c r="P1817" s="3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4" t="str">
        <f>IF(ISBLANK(INDEX('Policy Characteristics'!K:K,MATCH($C1817,'Policy Characteristics'!$C:$C,0))),"",INDEX('Policy Characteristics'!K:K,MATCH($C1817,'Policy Characteristics'!$C:$C,0)))</f>
        <v>fuels.html#fuel-taxes</v>
      </c>
      <c r="R1817" s="354" t="str">
        <f>IF(ISBLANK(INDEX('Policy Characteristics'!L:L,MATCH($C1817,'Policy Characteristics'!$C:$C,0))),"",INDEX('Policy Characteristics'!L:L,MATCH($C1817,'Policy Characteristics'!$C:$C,0)))</f>
        <v>fuel-taxes.html</v>
      </c>
    </row>
    <row r="1818" spans="1:18" s="354" customFormat="1" ht="20" customHeight="1">
      <c r="A1818" s="354" t="str">
        <f>IF(ISBLANK(INDEX('Policy Characteristics'!A:A,MATCH($C1818,'Policy Characteristics'!$C:$C,0))),"",INDEX('Policy Characteristics'!A:A,MATCH($C1818,'Policy Characteristics'!$C:$C,0)))</f>
        <v>Cross-Sector</v>
      </c>
      <c r="B1818" s="366" t="str">
        <f>IF(ISBLANK(INDEX('Policy Characteristics'!B:B,MATCH($C1818,'Policy Characteristics'!$C:$C,0))),"",INDEX('Policy Characteristics'!B:B,MATCH($C1818,'Policy Characteristics'!$C:$C,0)))</f>
        <v>Fuel Taxes or Subsidies</v>
      </c>
      <c r="C1818" s="242" t="str">
        <f t="shared" si="70"/>
        <v>Additional Fuel Tax or Subsidy Rate by Fuel</v>
      </c>
      <c r="D1818" s="348" t="s">
        <v>912</v>
      </c>
      <c r="E1818" s="253" t="s">
        <v>932</v>
      </c>
      <c r="F1818" s="348" t="s">
        <v>913</v>
      </c>
      <c r="G1818" s="253" t="s">
        <v>956</v>
      </c>
      <c r="H1818" s="18">
        <v>2388</v>
      </c>
      <c r="I1818" s="369" t="s">
        <v>680</v>
      </c>
      <c r="J1818" s="368" t="str">
        <f>IF(ISBLANK(INDEX('Policy Characteristics'!D:D,MATCH($C1818,'Policy Characteristics'!$C:$C,0))),"",INDEX('Policy Characteristics'!D:D,MATCH($C1818,'Policy Characteristics'!$C:$C,0)))</f>
        <v>Fuel Taxes or Subsidies</v>
      </c>
      <c r="K1818" s="354"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4" t="str">
        <f>IF(ISBLANK(INDEX('Policy Characteristics'!I:I,MATCH($C1818,'Policy Characteristics'!$C:$C,0))),"",INDEX('Policy Characteristics'!I:I,MATCH($C1818,'Policy Characteristics'!$C:$C,0)))</f>
        <v>% of BAU price</v>
      </c>
      <c r="P1818" s="3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4" t="str">
        <f>IF(ISBLANK(INDEX('Policy Characteristics'!K:K,MATCH($C1818,'Policy Characteristics'!$C:$C,0))),"",INDEX('Policy Characteristics'!K:K,MATCH($C1818,'Policy Characteristics'!$C:$C,0)))</f>
        <v>fuels.html#fuel-taxes</v>
      </c>
      <c r="R1818" s="354" t="str">
        <f>IF(ISBLANK(INDEX('Policy Characteristics'!L:L,MATCH($C1818,'Policy Characteristics'!$C:$C,0))),"",INDEX('Policy Characteristics'!L:L,MATCH($C1818,'Policy Characteristics'!$C:$C,0)))</f>
        <v>fuel-taxes.html</v>
      </c>
    </row>
    <row r="1819" spans="1:18" s="354" customFormat="1" ht="20" customHeight="1">
      <c r="A1819" s="354" t="str">
        <f>IF(ISBLANK(INDEX('Policy Characteristics'!A:A,MATCH($C1819,'Policy Characteristics'!$C:$C,0))),"",INDEX('Policy Characteristics'!A:A,MATCH($C1819,'Policy Characteristics'!$C:$C,0)))</f>
        <v>Cross-Sector</v>
      </c>
      <c r="B1819" s="366" t="str">
        <f>IF(ISBLANK(INDEX('Policy Characteristics'!B:B,MATCH($C1819,'Policy Characteristics'!$C:$C,0))),"",INDEX('Policy Characteristics'!B:B,MATCH($C1819,'Policy Characteristics'!$C:$C,0)))</f>
        <v>Fuel Taxes or Subsidies</v>
      </c>
      <c r="C1819" s="242" t="str">
        <f t="shared" si="70"/>
        <v>Additional Fuel Tax or Subsidy Rate by Fuel</v>
      </c>
      <c r="D1819" s="348" t="s">
        <v>944</v>
      </c>
      <c r="E1819" s="253" t="s">
        <v>932</v>
      </c>
      <c r="F1819" s="348" t="s">
        <v>945</v>
      </c>
      <c r="G1819" s="253" t="s">
        <v>956</v>
      </c>
      <c r="H1819" s="18">
        <v>2389</v>
      </c>
      <c r="I1819" s="369" t="s">
        <v>680</v>
      </c>
      <c r="J1819" s="368" t="str">
        <f>IF(ISBLANK(INDEX('Policy Characteristics'!D:D,MATCH($C1819,'Policy Characteristics'!$C:$C,0))),"",INDEX('Policy Characteristics'!D:D,MATCH($C1819,'Policy Characteristics'!$C:$C,0)))</f>
        <v>Fuel Taxes or Subsidies</v>
      </c>
      <c r="K1819" s="354"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4" t="str">
        <f>IF(ISBLANK(INDEX('Policy Characteristics'!I:I,MATCH($C1819,'Policy Characteristics'!$C:$C,0))),"",INDEX('Policy Characteristics'!I:I,MATCH($C1819,'Policy Characteristics'!$C:$C,0)))</f>
        <v>% of BAU price</v>
      </c>
      <c r="P1819" s="3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4" t="str">
        <f>IF(ISBLANK(INDEX('Policy Characteristics'!K:K,MATCH($C1819,'Policy Characteristics'!$C:$C,0))),"",INDEX('Policy Characteristics'!K:K,MATCH($C1819,'Policy Characteristics'!$C:$C,0)))</f>
        <v>fuels.html#fuel-taxes</v>
      </c>
      <c r="R1819" s="354" t="str">
        <f>IF(ISBLANK(INDEX('Policy Characteristics'!L:L,MATCH($C1819,'Policy Characteristics'!$C:$C,0))),"",INDEX('Policy Characteristics'!L:L,MATCH($C1819,'Policy Characteristics'!$C:$C,0)))</f>
        <v>fuel-taxes.html</v>
      </c>
    </row>
    <row r="1820" spans="1:18" s="354" customFormat="1" ht="20" customHeight="1">
      <c r="A1820" s="354" t="str">
        <f>IF(ISBLANK(INDEX('Policy Characteristics'!A:A,MATCH($C1820,'Policy Characteristics'!$C:$C,0))),"",INDEX('Policy Characteristics'!A:A,MATCH($C1820,'Policy Characteristics'!$C:$C,0)))</f>
        <v>Cross-Sector</v>
      </c>
      <c r="B1820" s="366" t="str">
        <f>IF(ISBLANK(INDEX('Policy Characteristics'!B:B,MATCH($C1820,'Policy Characteristics'!$C:$C,0))),"",INDEX('Policy Characteristics'!B:B,MATCH($C1820,'Policy Characteristics'!$C:$C,0)))</f>
        <v>Fuel Taxes or Subsidies</v>
      </c>
      <c r="C1820" s="242" t="str">
        <f t="shared" si="70"/>
        <v>Additional Fuel Tax or Subsidy Rate by Fuel</v>
      </c>
      <c r="D1820" s="348" t="s">
        <v>946</v>
      </c>
      <c r="E1820" s="253" t="s">
        <v>932</v>
      </c>
      <c r="F1820" s="348" t="s">
        <v>947</v>
      </c>
      <c r="G1820" s="253" t="s">
        <v>956</v>
      </c>
      <c r="H1820" s="18">
        <v>2390</v>
      </c>
      <c r="I1820" s="369" t="s">
        <v>680</v>
      </c>
      <c r="J1820" s="368" t="str">
        <f>IF(ISBLANK(INDEX('Policy Characteristics'!D:D,MATCH($C1820,'Policy Characteristics'!$C:$C,0))),"",INDEX('Policy Characteristics'!D:D,MATCH($C1820,'Policy Characteristics'!$C:$C,0)))</f>
        <v>Fuel Taxes or Subsidies</v>
      </c>
      <c r="K1820" s="354"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4" t="str">
        <f>IF(ISBLANK(INDEX('Policy Characteristics'!I:I,MATCH($C1820,'Policy Characteristics'!$C:$C,0))),"",INDEX('Policy Characteristics'!I:I,MATCH($C1820,'Policy Characteristics'!$C:$C,0)))</f>
        <v>% of BAU price</v>
      </c>
      <c r="P1820" s="3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4" t="str">
        <f>IF(ISBLANK(INDEX('Policy Characteristics'!K:K,MATCH($C1820,'Policy Characteristics'!$C:$C,0))),"",INDEX('Policy Characteristics'!K:K,MATCH($C1820,'Policy Characteristics'!$C:$C,0)))</f>
        <v>fuels.html#fuel-taxes</v>
      </c>
      <c r="R1820" s="354" t="str">
        <f>IF(ISBLANK(INDEX('Policy Characteristics'!L:L,MATCH($C1820,'Policy Characteristics'!$C:$C,0))),"",INDEX('Policy Characteristics'!L:L,MATCH($C1820,'Policy Characteristics'!$C:$C,0)))</f>
        <v>fuel-taxes.html</v>
      </c>
    </row>
    <row r="1821" spans="1:18" ht="20" customHeight="1">
      <c r="A1821" s="354" t="str">
        <f>IF(ISBLANK(INDEX('Policy Characteristics'!A:A,MATCH($C1821,'Policy Characteristics'!$C:$C,0))),"",INDEX('Policy Characteristics'!A:A,MATCH($C1821,'Policy Characteristics'!$C:$C,0)))</f>
        <v>Cross-Sector</v>
      </c>
      <c r="B1821" s="366" t="str">
        <f>IF(ISBLANK(INDEX('Policy Characteristics'!B:B,MATCH($C1821,'Policy Characteristics'!$C:$C,0))),"",INDEX('Policy Characteristics'!B:B,MATCH($C1821,'Policy Characteristics'!$C:$C,0)))</f>
        <v>Fuel Taxes or Subsidies</v>
      </c>
      <c r="C1821" s="242" t="str">
        <f t="shared" si="70"/>
        <v>Additional Fuel Tax or Subsidy Rate by Fuel</v>
      </c>
      <c r="D1821" s="348" t="s">
        <v>914</v>
      </c>
      <c r="E1821" s="253" t="s">
        <v>932</v>
      </c>
      <c r="F1821" s="348" t="s">
        <v>915</v>
      </c>
      <c r="G1821" s="253" t="s">
        <v>956</v>
      </c>
      <c r="H1821" s="18">
        <v>2391</v>
      </c>
      <c r="I1821" s="369" t="s">
        <v>680</v>
      </c>
      <c r="J1821" s="368" t="str">
        <f>IF(ISBLANK(INDEX('Policy Characteristics'!D:D,MATCH($C1821,'Policy Characteristics'!$C:$C,0))),"",INDEX('Policy Characteristics'!D:D,MATCH($C1821,'Policy Characteristics'!$C:$C,0)))</f>
        <v>Fuel Taxes or Subsidies</v>
      </c>
      <c r="K1821" s="354"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4" t="str">
        <f>IF(ISBLANK(INDEX('Policy Characteristics'!I:I,MATCH($C1821,'Policy Characteristics'!$C:$C,0))),"",INDEX('Policy Characteristics'!I:I,MATCH($C1821,'Policy Characteristics'!$C:$C,0)))</f>
        <v>% of BAU price</v>
      </c>
      <c r="P1821" s="3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4" t="str">
        <f>IF(ISBLANK(INDEX('Policy Characteristics'!K:K,MATCH($C1821,'Policy Characteristics'!$C:$C,0))),"",INDEX('Policy Characteristics'!K:K,MATCH($C1821,'Policy Characteristics'!$C:$C,0)))</f>
        <v>fuels.html#fuel-taxes</v>
      </c>
      <c r="R1821" s="354" t="str">
        <f>IF(ISBLANK(INDEX('Policy Characteristics'!L:L,MATCH($C1821,'Policy Characteristics'!$C:$C,0))),"",INDEX('Policy Characteristics'!L:L,MATCH($C1821,'Policy Characteristics'!$C:$C,0)))</f>
        <v>fuel-taxes.html</v>
      </c>
    </row>
    <row r="1822" spans="1:18" ht="20" customHeight="1">
      <c r="A1822" s="354" t="str">
        <f>IF(ISBLANK(INDEX('Policy Characteristics'!A:A,MATCH($C1822,'Policy Characteristics'!$C:$C,0))),"",INDEX('Policy Characteristics'!A:A,MATCH($C1822,'Policy Characteristics'!$C:$C,0)))</f>
        <v>Cross-Sector</v>
      </c>
      <c r="B1822" s="366" t="str">
        <f>IF(ISBLANK(INDEX('Policy Characteristics'!B:B,MATCH($C1822,'Policy Characteristics'!$C:$C,0))),"",INDEX('Policy Characteristics'!B:B,MATCH($C1822,'Policy Characteristics'!$C:$C,0)))</f>
        <v>Fuel Taxes or Subsidies</v>
      </c>
      <c r="C1822" s="242" t="str">
        <f t="shared" si="70"/>
        <v>Additional Fuel Tax or Subsidy Rate by Fuel</v>
      </c>
      <c r="D1822" s="348" t="s">
        <v>948</v>
      </c>
      <c r="E1822" s="253" t="s">
        <v>932</v>
      </c>
      <c r="F1822" s="348" t="s">
        <v>949</v>
      </c>
      <c r="G1822" s="253" t="s">
        <v>956</v>
      </c>
      <c r="H1822" s="18">
        <v>2392</v>
      </c>
      <c r="I1822" s="369" t="s">
        <v>680</v>
      </c>
      <c r="J1822" s="368" t="str">
        <f>IF(ISBLANK(INDEX('Policy Characteristics'!D:D,MATCH($C1822,'Policy Characteristics'!$C:$C,0))),"",INDEX('Policy Characteristics'!D:D,MATCH($C1822,'Policy Characteristics'!$C:$C,0)))</f>
        <v>Fuel Taxes or Subsidies</v>
      </c>
      <c r="K1822" s="354"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4" t="str">
        <f>IF(ISBLANK(INDEX('Policy Characteristics'!I:I,MATCH($C1822,'Policy Characteristics'!$C:$C,0))),"",INDEX('Policy Characteristics'!I:I,MATCH($C1822,'Policy Characteristics'!$C:$C,0)))</f>
        <v>% of BAU price</v>
      </c>
      <c r="P1822" s="3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4" t="str">
        <f>IF(ISBLANK(INDEX('Policy Characteristics'!K:K,MATCH($C1822,'Policy Characteristics'!$C:$C,0))),"",INDEX('Policy Characteristics'!K:K,MATCH($C1822,'Policy Characteristics'!$C:$C,0)))</f>
        <v>fuels.html#fuel-taxes</v>
      </c>
      <c r="R1822" s="354" t="str">
        <f>IF(ISBLANK(INDEX('Policy Characteristics'!L:L,MATCH($C1822,'Policy Characteristics'!$C:$C,0))),"",INDEX('Policy Characteristics'!L:L,MATCH($C1822,'Policy Characteristics'!$C:$C,0)))</f>
        <v>fuel-taxes.html</v>
      </c>
    </row>
    <row r="1823" spans="1:18" ht="20" customHeight="1">
      <c r="A1823" s="354" t="str">
        <f>IF(ISBLANK(INDEX('Policy Characteristics'!A:A,MATCH($C1823,'Policy Characteristics'!$C:$C,0))),"",INDEX('Policy Characteristics'!A:A,MATCH($C1823,'Policy Characteristics'!$C:$C,0)))</f>
        <v>Cross-Sector</v>
      </c>
      <c r="B1823" s="366" t="str">
        <f>IF(ISBLANK(INDEX('Policy Characteristics'!B:B,MATCH($C1823,'Policy Characteristics'!$C:$C,0))),"",INDEX('Policy Characteristics'!B:B,MATCH($C1823,'Policy Characteristics'!$C:$C,0)))</f>
        <v>Fuel Taxes or Subsidies</v>
      </c>
      <c r="C1823" s="242" t="str">
        <f t="shared" si="70"/>
        <v>Additional Fuel Tax or Subsidy Rate by Fuel</v>
      </c>
      <c r="D1823" s="348" t="s">
        <v>916</v>
      </c>
      <c r="E1823" s="253" t="s">
        <v>932</v>
      </c>
      <c r="F1823" s="348" t="s">
        <v>761</v>
      </c>
      <c r="G1823" s="253" t="s">
        <v>956</v>
      </c>
      <c r="H1823" s="18">
        <v>2393</v>
      </c>
      <c r="I1823" s="369" t="s">
        <v>680</v>
      </c>
      <c r="J1823" s="368" t="str">
        <f>IF(ISBLANK(INDEX('Policy Characteristics'!D:D,MATCH($C1823,'Policy Characteristics'!$C:$C,0))),"",INDEX('Policy Characteristics'!D:D,MATCH($C1823,'Policy Characteristics'!$C:$C,0)))</f>
        <v>Fuel Taxes or Subsidies</v>
      </c>
      <c r="K1823" s="354"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4" t="str">
        <f>IF(ISBLANK(INDEX('Policy Characteristics'!I:I,MATCH($C1823,'Policy Characteristics'!$C:$C,0))),"",INDEX('Policy Characteristics'!I:I,MATCH($C1823,'Policy Characteristics'!$C:$C,0)))</f>
        <v>% of BAU price</v>
      </c>
      <c r="P1823" s="3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4" t="str">
        <f>IF(ISBLANK(INDEX('Policy Characteristics'!K:K,MATCH($C1823,'Policy Characteristics'!$C:$C,0))),"",INDEX('Policy Characteristics'!K:K,MATCH($C1823,'Policy Characteristics'!$C:$C,0)))</f>
        <v>fuels.html#fuel-taxes</v>
      </c>
      <c r="R1823" s="354" t="str">
        <f>IF(ISBLANK(INDEX('Policy Characteristics'!L:L,MATCH($C1823,'Policy Characteristics'!$C:$C,0))),"",INDEX('Policy Characteristics'!L:L,MATCH($C1823,'Policy Characteristics'!$C:$C,0)))</f>
        <v>fuel-taxes.html</v>
      </c>
    </row>
    <row r="1824" spans="1:18" ht="20" customHeight="1">
      <c r="A1824" s="354" t="str">
        <f>IF(ISBLANK(INDEX('Policy Characteristics'!A:A,MATCH($C1824,'Policy Characteristics'!$C:$C,0))),"",INDEX('Policy Characteristics'!A:A,MATCH($C1824,'Policy Characteristics'!$C:$C,0)))</f>
        <v>Cross-Sector</v>
      </c>
      <c r="B1824" s="366" t="str">
        <f>IF(ISBLANK(INDEX('Policy Characteristics'!B:B,MATCH($C1824,'Policy Characteristics'!$C:$C,0))),"",INDEX('Policy Characteristics'!B:B,MATCH($C1824,'Policy Characteristics'!$C:$C,0)))</f>
        <v>Fuel Taxes or Subsidies</v>
      </c>
      <c r="C1824" s="242" t="str">
        <f t="shared" si="70"/>
        <v>Additional Fuel Tax or Subsidy Rate by Fuel</v>
      </c>
      <c r="D1824" s="348" t="s">
        <v>917</v>
      </c>
      <c r="E1824" s="253" t="s">
        <v>932</v>
      </c>
      <c r="F1824" s="348" t="s">
        <v>765</v>
      </c>
      <c r="G1824" s="253" t="s">
        <v>956</v>
      </c>
      <c r="H1824" s="18">
        <v>2394</v>
      </c>
      <c r="I1824" s="369" t="s">
        <v>680</v>
      </c>
      <c r="J1824" s="368" t="str">
        <f>IF(ISBLANK(INDEX('Policy Characteristics'!D:D,MATCH($C1824,'Policy Characteristics'!$C:$C,0))),"",INDEX('Policy Characteristics'!D:D,MATCH($C1824,'Policy Characteristics'!$C:$C,0)))</f>
        <v>Fuel Taxes or Subsidies</v>
      </c>
      <c r="K1824" s="354"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4" t="str">
        <f>IF(ISBLANK(INDEX('Policy Characteristics'!I:I,MATCH($C1824,'Policy Characteristics'!$C:$C,0))),"",INDEX('Policy Characteristics'!I:I,MATCH($C1824,'Policy Characteristics'!$C:$C,0)))</f>
        <v>% of BAU price</v>
      </c>
      <c r="P1824" s="3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4" t="str">
        <f>IF(ISBLANK(INDEX('Policy Characteristics'!K:K,MATCH($C1824,'Policy Characteristics'!$C:$C,0))),"",INDEX('Policy Characteristics'!K:K,MATCH($C1824,'Policy Characteristics'!$C:$C,0)))</f>
        <v>fuels.html#fuel-taxes</v>
      </c>
      <c r="R1824" s="354" t="str">
        <f>IF(ISBLANK(INDEX('Policy Characteristics'!L:L,MATCH($C1824,'Policy Characteristics'!$C:$C,0))),"",INDEX('Policy Characteristics'!L:L,MATCH($C1824,'Policy Characteristics'!$C:$C,0)))</f>
        <v>fuel-taxes.html</v>
      </c>
    </row>
    <row r="1825" spans="1:18" ht="20" customHeight="1">
      <c r="A1825" s="354" t="str">
        <f>IF(ISBLANK(INDEX('Policy Characteristics'!A:A,MATCH($C1825,'Policy Characteristics'!$C:$C,0))),"",INDEX('Policy Characteristics'!A:A,MATCH($C1825,'Policy Characteristics'!$C:$C,0)))</f>
        <v>Cross-Sector</v>
      </c>
      <c r="B1825" s="366" t="str">
        <f>IF(ISBLANK(INDEX('Policy Characteristics'!B:B,MATCH($C1825,'Policy Characteristics'!$C:$C,0))),"",INDEX('Policy Characteristics'!B:B,MATCH($C1825,'Policy Characteristics'!$C:$C,0)))</f>
        <v>Fuel Taxes or Subsidies</v>
      </c>
      <c r="C1825" s="242" t="str">
        <f t="shared" si="70"/>
        <v>Additional Fuel Tax or Subsidy Rate by Fuel</v>
      </c>
      <c r="D1825" s="348" t="s">
        <v>918</v>
      </c>
      <c r="E1825" s="253" t="s">
        <v>932</v>
      </c>
      <c r="F1825" s="348" t="s">
        <v>919</v>
      </c>
      <c r="G1825" s="253" t="s">
        <v>956</v>
      </c>
      <c r="H1825" s="18">
        <v>2395</v>
      </c>
      <c r="I1825" s="369" t="s">
        <v>680</v>
      </c>
      <c r="J1825" s="368" t="str">
        <f>IF(ISBLANK(INDEX('Policy Characteristics'!D:D,MATCH($C1825,'Policy Characteristics'!$C:$C,0))),"",INDEX('Policy Characteristics'!D:D,MATCH($C1825,'Policy Characteristics'!$C:$C,0)))</f>
        <v>Fuel Taxes or Subsidies</v>
      </c>
      <c r="K1825" s="354"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4" t="str">
        <f>IF(ISBLANK(INDEX('Policy Characteristics'!I:I,MATCH($C1825,'Policy Characteristics'!$C:$C,0))),"",INDEX('Policy Characteristics'!I:I,MATCH($C1825,'Policy Characteristics'!$C:$C,0)))</f>
        <v>% of BAU price</v>
      </c>
      <c r="P1825" s="3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4" t="str">
        <f>IF(ISBLANK(INDEX('Policy Characteristics'!K:K,MATCH($C1825,'Policy Characteristics'!$C:$C,0))),"",INDEX('Policy Characteristics'!K:K,MATCH($C1825,'Policy Characteristics'!$C:$C,0)))</f>
        <v>fuels.html#fuel-taxes</v>
      </c>
      <c r="R1825" s="354" t="str">
        <f>IF(ISBLANK(INDEX('Policy Characteristics'!L:L,MATCH($C1825,'Policy Characteristics'!$C:$C,0))),"",INDEX('Policy Characteristics'!L:L,MATCH($C1825,'Policy Characteristics'!$C:$C,0)))</f>
        <v>fuel-taxes.html</v>
      </c>
    </row>
    <row r="1826" spans="1:18" ht="20" customHeight="1">
      <c r="A1826" s="354" t="str">
        <f>IF(ISBLANK(INDEX('Policy Characteristics'!A:A,MATCH($C1826,'Policy Characteristics'!$C:$C,0))),"",INDEX('Policy Characteristics'!A:A,MATCH($C1826,'Policy Characteristics'!$C:$C,0)))</f>
        <v>Cross-Sector</v>
      </c>
      <c r="B1826" s="366" t="str">
        <f>IF(ISBLANK(INDEX('Policy Characteristics'!B:B,MATCH($C1826,'Policy Characteristics'!$C:$C,0))),"",INDEX('Policy Characteristics'!B:B,MATCH($C1826,'Policy Characteristics'!$C:$C,0)))</f>
        <v>Fuel Taxes or Subsidies</v>
      </c>
      <c r="C1826" s="242" t="str">
        <f t="shared" si="70"/>
        <v>Additional Fuel Tax or Subsidy Rate by Fuel</v>
      </c>
      <c r="D1826" s="348" t="s">
        <v>920</v>
      </c>
      <c r="E1826" s="253" t="s">
        <v>932</v>
      </c>
      <c r="F1826" s="348" t="s">
        <v>921</v>
      </c>
      <c r="G1826" s="253" t="s">
        <v>956</v>
      </c>
      <c r="H1826" s="18">
        <v>2396</v>
      </c>
      <c r="I1826" s="369" t="s">
        <v>680</v>
      </c>
      <c r="J1826" s="368" t="str">
        <f>IF(ISBLANK(INDEX('Policy Characteristics'!D:D,MATCH($C1826,'Policy Characteristics'!$C:$C,0))),"",INDEX('Policy Characteristics'!D:D,MATCH($C1826,'Policy Characteristics'!$C:$C,0)))</f>
        <v>Fuel Taxes or Subsidies</v>
      </c>
      <c r="K1826" s="354"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4" t="str">
        <f>IF(ISBLANK(INDEX('Policy Characteristics'!I:I,MATCH($C1826,'Policy Characteristics'!$C:$C,0))),"",INDEX('Policy Characteristics'!I:I,MATCH($C1826,'Policy Characteristics'!$C:$C,0)))</f>
        <v>% of BAU price</v>
      </c>
      <c r="P1826" s="3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4" t="str">
        <f>IF(ISBLANK(INDEX('Policy Characteristics'!K:K,MATCH($C1826,'Policy Characteristics'!$C:$C,0))),"",INDEX('Policy Characteristics'!K:K,MATCH($C1826,'Policy Characteristics'!$C:$C,0)))</f>
        <v>fuels.html#fuel-taxes</v>
      </c>
      <c r="R1826" s="354" t="str">
        <f>IF(ISBLANK(INDEX('Policy Characteristics'!L:L,MATCH($C1826,'Policy Characteristics'!$C:$C,0))),"",INDEX('Policy Characteristics'!L:L,MATCH($C1826,'Policy Characteristics'!$C:$C,0)))</f>
        <v>fuel-taxes.html</v>
      </c>
    </row>
    <row r="1827" spans="1:18" ht="20" customHeight="1">
      <c r="A1827" s="354" t="str">
        <f>IF(ISBLANK(INDEX('Policy Characteristics'!A:A,MATCH($C1827,'Policy Characteristics'!$C:$C,0))),"",INDEX('Policy Characteristics'!A:A,MATCH($C1827,'Policy Characteristics'!$C:$C,0)))</f>
        <v>Cross-Sector</v>
      </c>
      <c r="B1827" s="366" t="str">
        <f>IF(ISBLANK(INDEX('Policy Characteristics'!B:B,MATCH($C1827,'Policy Characteristics'!$C:$C,0))),"",INDEX('Policy Characteristics'!B:B,MATCH($C1827,'Policy Characteristics'!$C:$C,0)))</f>
        <v>Fuel Taxes or Subsidies</v>
      </c>
      <c r="C1827" s="242" t="str">
        <f t="shared" si="70"/>
        <v>Additional Fuel Tax or Subsidy Rate by Fuel</v>
      </c>
      <c r="D1827" s="348" t="s">
        <v>951</v>
      </c>
      <c r="E1827" s="253" t="s">
        <v>932</v>
      </c>
      <c r="F1827" s="348" t="s">
        <v>769</v>
      </c>
      <c r="G1827" s="253" t="s">
        <v>956</v>
      </c>
      <c r="H1827" s="18">
        <v>2397</v>
      </c>
      <c r="I1827" s="369" t="s">
        <v>680</v>
      </c>
      <c r="J1827" s="368" t="str">
        <f>IF(ISBLANK(INDEX('Policy Characteristics'!D:D,MATCH($C1827,'Policy Characteristics'!$C:$C,0))),"",INDEX('Policy Characteristics'!D:D,MATCH($C1827,'Policy Characteristics'!$C:$C,0)))</f>
        <v>Fuel Taxes or Subsidies</v>
      </c>
      <c r="K1827" s="354"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4" t="str">
        <f>IF(ISBLANK(INDEX('Policy Characteristics'!I:I,MATCH($C1827,'Policy Characteristics'!$C:$C,0))),"",INDEX('Policy Characteristics'!I:I,MATCH($C1827,'Policy Characteristics'!$C:$C,0)))</f>
        <v>% of BAU price</v>
      </c>
      <c r="P1827" s="3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4" t="str">
        <f>IF(ISBLANK(INDEX('Policy Characteristics'!K:K,MATCH($C1827,'Policy Characteristics'!$C:$C,0))),"",INDEX('Policy Characteristics'!K:K,MATCH($C1827,'Policy Characteristics'!$C:$C,0)))</f>
        <v>fuels.html#fuel-taxes</v>
      </c>
      <c r="R1827" s="354" t="str">
        <f>IF(ISBLANK(INDEX('Policy Characteristics'!L:L,MATCH($C1827,'Policy Characteristics'!$C:$C,0))),"",INDEX('Policy Characteristics'!L:L,MATCH($C1827,'Policy Characteristics'!$C:$C,0)))</f>
        <v>fuel-taxes.html</v>
      </c>
    </row>
    <row r="1828" spans="1:18" ht="20" customHeight="1">
      <c r="A1828" s="354" t="str">
        <f>IF(ISBLANK(INDEX('Policy Characteristics'!A:A,MATCH($C1828,'Policy Characteristics'!$C:$C,0))),"",INDEX('Policy Characteristics'!A:A,MATCH($C1828,'Policy Characteristics'!$C:$C,0)))</f>
        <v>Cross-Sector</v>
      </c>
      <c r="B1828" s="366" t="str">
        <f>IF(ISBLANK(INDEX('Policy Characteristics'!B:B,MATCH($C1828,'Policy Characteristics'!$C:$C,0))),"",INDEX('Policy Characteristics'!B:B,MATCH($C1828,'Policy Characteristics'!$C:$C,0)))</f>
        <v>Fuel Taxes or Subsidies</v>
      </c>
      <c r="C1828" s="242" t="str">
        <f t="shared" si="70"/>
        <v>Additional Fuel Tax or Subsidy Rate by Fuel</v>
      </c>
      <c r="D1828" s="348" t="s">
        <v>952</v>
      </c>
      <c r="E1828" s="253" t="s">
        <v>932</v>
      </c>
      <c r="F1828" s="348" t="s">
        <v>953</v>
      </c>
      <c r="G1828" s="253" t="s">
        <v>956</v>
      </c>
      <c r="H1828" s="18">
        <v>2398</v>
      </c>
      <c r="I1828" s="369" t="s">
        <v>680</v>
      </c>
      <c r="J1828" s="368" t="str">
        <f>IF(ISBLANK(INDEX('Policy Characteristics'!D:D,MATCH($C1828,'Policy Characteristics'!$C:$C,0))),"",INDEX('Policy Characteristics'!D:D,MATCH($C1828,'Policy Characteristics'!$C:$C,0)))</f>
        <v>Fuel Taxes or Subsidies</v>
      </c>
      <c r="K1828" s="354"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4" t="str">
        <f>IF(ISBLANK(INDEX('Policy Characteristics'!I:I,MATCH($C1828,'Policy Characteristics'!$C:$C,0))),"",INDEX('Policy Characteristics'!I:I,MATCH($C1828,'Policy Characteristics'!$C:$C,0)))</f>
        <v>% of BAU price</v>
      </c>
      <c r="P1828" s="3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4" t="str">
        <f>IF(ISBLANK(INDEX('Policy Characteristics'!K:K,MATCH($C1828,'Policy Characteristics'!$C:$C,0))),"",INDEX('Policy Characteristics'!K:K,MATCH($C1828,'Policy Characteristics'!$C:$C,0)))</f>
        <v>fuels.html#fuel-taxes</v>
      </c>
      <c r="R1828" s="354" t="str">
        <f>IF(ISBLANK(INDEX('Policy Characteristics'!L:L,MATCH($C1828,'Policy Characteristics'!$C:$C,0))),"",INDEX('Policy Characteristics'!L:L,MATCH($C1828,'Policy Characteristics'!$C:$C,0)))</f>
        <v>fuel-taxes.html</v>
      </c>
    </row>
    <row r="1829" spans="1:18" s="354" customFormat="1" ht="20" customHeight="1">
      <c r="A1829" s="354" t="str">
        <f>IF(ISBLANK(INDEX('Policy Characteristics'!A:A,MATCH($C1829,'Policy Characteristics'!$C:$C,0))),"",INDEX('Policy Characteristics'!A:A,MATCH($C1829,'Policy Characteristics'!$C:$C,0)))</f>
        <v>Cross-Sector</v>
      </c>
      <c r="B1829" s="366" t="str">
        <f>IF(ISBLANK(INDEX('Policy Characteristics'!B:B,MATCH($C1829,'Policy Characteristics'!$C:$C,0))),"",INDEX('Policy Characteristics'!B:B,MATCH($C1829,'Policy Characteristics'!$C:$C,0)))</f>
        <v>Fuel Taxes or Subsidies</v>
      </c>
      <c r="C1829" s="242" t="str">
        <f t="shared" si="70"/>
        <v>Additional Fuel Tax or Subsidy Rate by Fuel</v>
      </c>
      <c r="D1829" s="253" t="s">
        <v>934</v>
      </c>
      <c r="E1829" s="253" t="s">
        <v>957</v>
      </c>
      <c r="F1829" s="253" t="s">
        <v>935</v>
      </c>
      <c r="G1829" s="253" t="s">
        <v>958</v>
      </c>
      <c r="H1829" s="18">
        <v>2399</v>
      </c>
      <c r="I1829" s="367" t="s">
        <v>680</v>
      </c>
      <c r="J1829" s="368" t="str">
        <f>IF(ISBLANK(INDEX('Policy Characteristics'!D:D,MATCH($C1829,'Policy Characteristics'!$C:$C,0))),"",INDEX('Policy Characteristics'!D:D,MATCH($C1829,'Policy Characteristics'!$C:$C,0)))</f>
        <v>Fuel Taxes or Subsidies</v>
      </c>
      <c r="K1829" s="354"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4" t="str">
        <f>IF(ISBLANK(INDEX('Policy Characteristics'!I:I,MATCH($C1829,'Policy Characteristics'!$C:$C,0))),"",INDEX('Policy Characteristics'!I:I,MATCH($C1829,'Policy Characteristics'!$C:$C,0)))</f>
        <v>% of BAU price</v>
      </c>
      <c r="P1829" s="3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4" t="str">
        <f>IF(ISBLANK(INDEX('Policy Characteristics'!K:K,MATCH($C1829,'Policy Characteristics'!$C:$C,0))),"",INDEX('Policy Characteristics'!K:K,MATCH($C1829,'Policy Characteristics'!$C:$C,0)))</f>
        <v>fuels.html#fuel-taxes</v>
      </c>
      <c r="R1829" s="354" t="str">
        <f>IF(ISBLANK(INDEX('Policy Characteristics'!L:L,MATCH($C1829,'Policy Characteristics'!$C:$C,0))),"",INDEX('Policy Characteristics'!L:L,MATCH($C1829,'Policy Characteristics'!$C:$C,0)))</f>
        <v>fuel-taxes.html</v>
      </c>
    </row>
    <row r="1830" spans="1:18" s="354" customFormat="1" ht="20" customHeight="1">
      <c r="A1830" s="354" t="str">
        <f>IF(ISBLANK(INDEX('Policy Characteristics'!A:A,MATCH($C1830,'Policy Characteristics'!$C:$C,0))),"",INDEX('Policy Characteristics'!A:A,MATCH($C1830,'Policy Characteristics'!$C:$C,0)))</f>
        <v>Cross-Sector</v>
      </c>
      <c r="B1830" s="366" t="str">
        <f>IF(ISBLANK(INDEX('Policy Characteristics'!B:B,MATCH($C1830,'Policy Characteristics'!$C:$C,0))),"",INDEX('Policy Characteristics'!B:B,MATCH($C1830,'Policy Characteristics'!$C:$C,0)))</f>
        <v>Fuel Taxes or Subsidies</v>
      </c>
      <c r="C1830" s="242" t="str">
        <f t="shared" si="70"/>
        <v>Additional Fuel Tax or Subsidy Rate by Fuel</v>
      </c>
      <c r="D1830" s="348" t="s">
        <v>907</v>
      </c>
      <c r="E1830" s="253" t="s">
        <v>957</v>
      </c>
      <c r="F1830" s="348" t="s">
        <v>737</v>
      </c>
      <c r="G1830" s="253" t="s">
        <v>958</v>
      </c>
      <c r="H1830" s="18">
        <v>2400</v>
      </c>
      <c r="I1830" s="367" t="s">
        <v>680</v>
      </c>
      <c r="J1830" s="368" t="str">
        <f>IF(ISBLANK(INDEX('Policy Characteristics'!D:D,MATCH($C1830,'Policy Characteristics'!$C:$C,0))),"",INDEX('Policy Characteristics'!D:D,MATCH($C1830,'Policy Characteristics'!$C:$C,0)))</f>
        <v>Fuel Taxes or Subsidies</v>
      </c>
      <c r="K1830" s="354"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4" t="str">
        <f>IF(ISBLANK(INDEX('Policy Characteristics'!I:I,MATCH($C1830,'Policy Characteristics'!$C:$C,0))),"",INDEX('Policy Characteristics'!I:I,MATCH($C1830,'Policy Characteristics'!$C:$C,0)))</f>
        <v>% of BAU price</v>
      </c>
      <c r="P1830" s="3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4" t="str">
        <f>IF(ISBLANK(INDEX('Policy Characteristics'!K:K,MATCH($C1830,'Policy Characteristics'!$C:$C,0))),"",INDEX('Policy Characteristics'!K:K,MATCH($C1830,'Policy Characteristics'!$C:$C,0)))</f>
        <v>fuels.html#fuel-taxes</v>
      </c>
      <c r="R1830" s="354" t="str">
        <f>IF(ISBLANK(INDEX('Policy Characteristics'!L:L,MATCH($C1830,'Policy Characteristics'!$C:$C,0))),"",INDEX('Policy Characteristics'!L:L,MATCH($C1830,'Policy Characteristics'!$C:$C,0)))</f>
        <v>fuel-taxes.html</v>
      </c>
    </row>
    <row r="1831" spans="1:18" s="354" customFormat="1" ht="20" customHeight="1">
      <c r="A1831" s="354" t="str">
        <f>IF(ISBLANK(INDEX('Policy Characteristics'!A:A,MATCH($C1831,'Policy Characteristics'!$C:$C,0))),"",INDEX('Policy Characteristics'!A:A,MATCH($C1831,'Policy Characteristics'!$C:$C,0)))</f>
        <v>Cross-Sector</v>
      </c>
      <c r="B1831" s="366" t="str">
        <f>IF(ISBLANK(INDEX('Policy Characteristics'!B:B,MATCH($C1831,'Policy Characteristics'!$C:$C,0))),"",INDEX('Policy Characteristics'!B:B,MATCH($C1831,'Policy Characteristics'!$C:$C,0)))</f>
        <v>Fuel Taxes or Subsidies</v>
      </c>
      <c r="C1831" s="242" t="str">
        <f t="shared" si="70"/>
        <v>Additional Fuel Tax or Subsidy Rate by Fuel</v>
      </c>
      <c r="D1831" s="348" t="s">
        <v>908</v>
      </c>
      <c r="E1831" s="253" t="s">
        <v>957</v>
      </c>
      <c r="F1831" s="348" t="s">
        <v>909</v>
      </c>
      <c r="G1831" s="253" t="s">
        <v>958</v>
      </c>
      <c r="H1831" s="18">
        <v>2401</v>
      </c>
      <c r="I1831" s="367" t="s">
        <v>680</v>
      </c>
      <c r="J1831" s="368" t="str">
        <f>IF(ISBLANK(INDEX('Policy Characteristics'!D:D,MATCH($C1831,'Policy Characteristics'!$C:$C,0))),"",INDEX('Policy Characteristics'!D:D,MATCH($C1831,'Policy Characteristics'!$C:$C,0)))</f>
        <v>Fuel Taxes or Subsidies</v>
      </c>
      <c r="K1831" s="354"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4" t="str">
        <f>IF(ISBLANK(INDEX('Policy Characteristics'!I:I,MATCH($C1831,'Policy Characteristics'!$C:$C,0))),"",INDEX('Policy Characteristics'!I:I,MATCH($C1831,'Policy Characteristics'!$C:$C,0)))</f>
        <v>% of BAU price</v>
      </c>
      <c r="P1831" s="3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4" t="str">
        <f>IF(ISBLANK(INDEX('Policy Characteristics'!K:K,MATCH($C1831,'Policy Characteristics'!$C:$C,0))),"",INDEX('Policy Characteristics'!K:K,MATCH($C1831,'Policy Characteristics'!$C:$C,0)))</f>
        <v>fuels.html#fuel-taxes</v>
      </c>
      <c r="R1831" s="354" t="str">
        <f>IF(ISBLANK(INDEX('Policy Characteristics'!L:L,MATCH($C1831,'Policy Characteristics'!$C:$C,0))),"",INDEX('Policy Characteristics'!L:L,MATCH($C1831,'Policy Characteristics'!$C:$C,0)))</f>
        <v>fuel-taxes.html</v>
      </c>
    </row>
    <row r="1832" spans="1:18" s="354" customFormat="1" ht="20" customHeight="1">
      <c r="A1832" s="354" t="str">
        <f>IF(ISBLANK(INDEX('Policy Characteristics'!A:A,MATCH($C1832,'Policy Characteristics'!$C:$C,0))),"",INDEX('Policy Characteristics'!A:A,MATCH($C1832,'Policy Characteristics'!$C:$C,0)))</f>
        <v>Cross-Sector</v>
      </c>
      <c r="B1832" s="366" t="str">
        <f>IF(ISBLANK(INDEX('Policy Characteristics'!B:B,MATCH($C1832,'Policy Characteristics'!$C:$C,0))),"",INDEX('Policy Characteristics'!B:B,MATCH($C1832,'Policy Characteristics'!$C:$C,0)))</f>
        <v>Fuel Taxes or Subsidies</v>
      </c>
      <c r="C1832" s="242" t="str">
        <f t="shared" si="70"/>
        <v>Additional Fuel Tax or Subsidy Rate by Fuel</v>
      </c>
      <c r="D1832" s="348" t="s">
        <v>936</v>
      </c>
      <c r="E1832" s="253" t="s">
        <v>957</v>
      </c>
      <c r="F1832" s="348" t="s">
        <v>937</v>
      </c>
      <c r="G1832" s="253" t="s">
        <v>958</v>
      </c>
      <c r="H1832" s="18">
        <v>2402</v>
      </c>
      <c r="I1832" s="367" t="s">
        <v>680</v>
      </c>
      <c r="J1832" s="368" t="str">
        <f>IF(ISBLANK(INDEX('Policy Characteristics'!D:D,MATCH($C1832,'Policy Characteristics'!$C:$C,0))),"",INDEX('Policy Characteristics'!D:D,MATCH($C1832,'Policy Characteristics'!$C:$C,0)))</f>
        <v>Fuel Taxes or Subsidies</v>
      </c>
      <c r="K1832" s="354"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4" t="str">
        <f>IF(ISBLANK(INDEX('Policy Characteristics'!I:I,MATCH($C1832,'Policy Characteristics'!$C:$C,0))),"",INDEX('Policy Characteristics'!I:I,MATCH($C1832,'Policy Characteristics'!$C:$C,0)))</f>
        <v>% of BAU price</v>
      </c>
      <c r="P1832" s="3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4" t="str">
        <f>IF(ISBLANK(INDEX('Policy Characteristics'!K:K,MATCH($C1832,'Policy Characteristics'!$C:$C,0))),"",INDEX('Policy Characteristics'!K:K,MATCH($C1832,'Policy Characteristics'!$C:$C,0)))</f>
        <v>fuels.html#fuel-taxes</v>
      </c>
      <c r="R1832" s="354" t="str">
        <f>IF(ISBLANK(INDEX('Policy Characteristics'!L:L,MATCH($C1832,'Policy Characteristics'!$C:$C,0))),"",INDEX('Policy Characteristics'!L:L,MATCH($C1832,'Policy Characteristics'!$C:$C,0)))</f>
        <v>fuel-taxes.html</v>
      </c>
    </row>
    <row r="1833" spans="1:18" s="354" customFormat="1" ht="20" customHeight="1">
      <c r="A1833" s="354" t="str">
        <f>IF(ISBLANK(INDEX('Policy Characteristics'!A:A,MATCH($C1833,'Policy Characteristics'!$C:$C,0))),"",INDEX('Policy Characteristics'!A:A,MATCH($C1833,'Policy Characteristics'!$C:$C,0)))</f>
        <v>Cross-Sector</v>
      </c>
      <c r="B1833" s="366" t="str">
        <f>IF(ISBLANK(INDEX('Policy Characteristics'!B:B,MATCH($C1833,'Policy Characteristics'!$C:$C,0))),"",INDEX('Policy Characteristics'!B:B,MATCH($C1833,'Policy Characteristics'!$C:$C,0)))</f>
        <v>Fuel Taxes or Subsidies</v>
      </c>
      <c r="C1833" s="242" t="str">
        <f t="shared" si="70"/>
        <v>Additional Fuel Tax or Subsidy Rate by Fuel</v>
      </c>
      <c r="D1833" s="348" t="s">
        <v>943</v>
      </c>
      <c r="E1833" s="253" t="s">
        <v>957</v>
      </c>
      <c r="F1833" s="348" t="s">
        <v>753</v>
      </c>
      <c r="G1833" s="253" t="s">
        <v>958</v>
      </c>
      <c r="H1833" s="18">
        <v>2403</v>
      </c>
      <c r="I1833" s="367" t="s">
        <v>680</v>
      </c>
      <c r="J1833" s="368" t="str">
        <f>IF(ISBLANK(INDEX('Policy Characteristics'!D:D,MATCH($C1833,'Policy Characteristics'!$C:$C,0))),"",INDEX('Policy Characteristics'!D:D,MATCH($C1833,'Policy Characteristics'!$C:$C,0)))</f>
        <v>Fuel Taxes or Subsidies</v>
      </c>
      <c r="K1833" s="354"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4" t="str">
        <f>IF(ISBLANK(INDEX('Policy Characteristics'!I:I,MATCH($C1833,'Policy Characteristics'!$C:$C,0))),"",INDEX('Policy Characteristics'!I:I,MATCH($C1833,'Policy Characteristics'!$C:$C,0)))</f>
        <v>% of BAU price</v>
      </c>
      <c r="P1833" s="3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4" t="str">
        <f>IF(ISBLANK(INDEX('Policy Characteristics'!K:K,MATCH($C1833,'Policy Characteristics'!$C:$C,0))),"",INDEX('Policy Characteristics'!K:K,MATCH($C1833,'Policy Characteristics'!$C:$C,0)))</f>
        <v>fuels.html#fuel-taxes</v>
      </c>
      <c r="R1833" s="354" t="str">
        <f>IF(ISBLANK(INDEX('Policy Characteristics'!L:L,MATCH($C1833,'Policy Characteristics'!$C:$C,0))),"",INDEX('Policy Characteristics'!L:L,MATCH($C1833,'Policy Characteristics'!$C:$C,0)))</f>
        <v>fuel-taxes.html</v>
      </c>
    </row>
    <row r="1834" spans="1:18" s="354" customFormat="1" ht="20" customHeight="1">
      <c r="A1834" s="354" t="str">
        <f>IF(ISBLANK(INDEX('Policy Characteristics'!A:A,MATCH($C1834,'Policy Characteristics'!$C:$C,0))),"",INDEX('Policy Characteristics'!A:A,MATCH($C1834,'Policy Characteristics'!$C:$C,0)))</f>
        <v>Cross-Sector</v>
      </c>
      <c r="B1834" s="366" t="str">
        <f>IF(ISBLANK(INDEX('Policy Characteristics'!B:B,MATCH($C1834,'Policy Characteristics'!$C:$C,0))),"",INDEX('Policy Characteristics'!B:B,MATCH($C1834,'Policy Characteristics'!$C:$C,0)))</f>
        <v>Fuel Taxes or Subsidies</v>
      </c>
      <c r="C1834" s="242" t="str">
        <f t="shared" si="70"/>
        <v>Additional Fuel Tax or Subsidy Rate by Fuel</v>
      </c>
      <c r="D1834" s="348" t="s">
        <v>910</v>
      </c>
      <c r="E1834" s="253" t="s">
        <v>957</v>
      </c>
      <c r="F1834" s="348" t="s">
        <v>911</v>
      </c>
      <c r="G1834" s="253" t="s">
        <v>958</v>
      </c>
      <c r="H1834" s="18">
        <v>2404</v>
      </c>
      <c r="I1834" s="367" t="s">
        <v>680</v>
      </c>
      <c r="J1834" s="368" t="str">
        <f>IF(ISBLANK(INDEX('Policy Characteristics'!D:D,MATCH($C1834,'Policy Characteristics'!$C:$C,0))),"",INDEX('Policy Characteristics'!D:D,MATCH($C1834,'Policy Characteristics'!$C:$C,0)))</f>
        <v>Fuel Taxes or Subsidies</v>
      </c>
      <c r="K1834" s="354"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4" t="str">
        <f>IF(ISBLANK(INDEX('Policy Characteristics'!I:I,MATCH($C1834,'Policy Characteristics'!$C:$C,0))),"",INDEX('Policy Characteristics'!I:I,MATCH($C1834,'Policy Characteristics'!$C:$C,0)))</f>
        <v>% of BAU price</v>
      </c>
      <c r="P1834" s="3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4" t="str">
        <f>IF(ISBLANK(INDEX('Policy Characteristics'!K:K,MATCH($C1834,'Policy Characteristics'!$C:$C,0))),"",INDEX('Policy Characteristics'!K:K,MATCH($C1834,'Policy Characteristics'!$C:$C,0)))</f>
        <v>fuels.html#fuel-taxes</v>
      </c>
      <c r="R1834" s="354" t="str">
        <f>IF(ISBLANK(INDEX('Policy Characteristics'!L:L,MATCH($C1834,'Policy Characteristics'!$C:$C,0))),"",INDEX('Policy Characteristics'!L:L,MATCH($C1834,'Policy Characteristics'!$C:$C,0)))</f>
        <v>fuel-taxes.html</v>
      </c>
    </row>
    <row r="1835" spans="1:18" s="354" customFormat="1" ht="20" customHeight="1">
      <c r="A1835" s="354" t="str">
        <f>IF(ISBLANK(INDEX('Policy Characteristics'!A:A,MATCH($C1835,'Policy Characteristics'!$C:$C,0))),"",INDEX('Policy Characteristics'!A:A,MATCH($C1835,'Policy Characteristics'!$C:$C,0)))</f>
        <v>Cross-Sector</v>
      </c>
      <c r="B1835" s="366" t="str">
        <f>IF(ISBLANK(INDEX('Policy Characteristics'!B:B,MATCH($C1835,'Policy Characteristics'!$C:$C,0))),"",INDEX('Policy Characteristics'!B:B,MATCH($C1835,'Policy Characteristics'!$C:$C,0)))</f>
        <v>Fuel Taxes or Subsidies</v>
      </c>
      <c r="C1835" s="242" t="str">
        <f t="shared" si="70"/>
        <v>Additional Fuel Tax or Subsidy Rate by Fuel</v>
      </c>
      <c r="D1835" s="348" t="s">
        <v>912</v>
      </c>
      <c r="E1835" s="253" t="s">
        <v>957</v>
      </c>
      <c r="F1835" s="348" t="s">
        <v>913</v>
      </c>
      <c r="G1835" s="253" t="s">
        <v>958</v>
      </c>
      <c r="H1835" s="18">
        <v>2405</v>
      </c>
      <c r="I1835" s="367" t="s">
        <v>680</v>
      </c>
      <c r="J1835" s="368" t="str">
        <f>IF(ISBLANK(INDEX('Policy Characteristics'!D:D,MATCH($C1835,'Policy Characteristics'!$C:$C,0))),"",INDEX('Policy Characteristics'!D:D,MATCH($C1835,'Policy Characteristics'!$C:$C,0)))</f>
        <v>Fuel Taxes or Subsidies</v>
      </c>
      <c r="K1835" s="354"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4" t="str">
        <f>IF(ISBLANK(INDEX('Policy Characteristics'!I:I,MATCH($C1835,'Policy Characteristics'!$C:$C,0))),"",INDEX('Policy Characteristics'!I:I,MATCH($C1835,'Policy Characteristics'!$C:$C,0)))</f>
        <v>% of BAU price</v>
      </c>
      <c r="P1835" s="3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4" t="str">
        <f>IF(ISBLANK(INDEX('Policy Characteristics'!K:K,MATCH($C1835,'Policy Characteristics'!$C:$C,0))),"",INDEX('Policy Characteristics'!K:K,MATCH($C1835,'Policy Characteristics'!$C:$C,0)))</f>
        <v>fuels.html#fuel-taxes</v>
      </c>
      <c r="R1835" s="354" t="str">
        <f>IF(ISBLANK(INDEX('Policy Characteristics'!L:L,MATCH($C1835,'Policy Characteristics'!$C:$C,0))),"",INDEX('Policy Characteristics'!L:L,MATCH($C1835,'Policy Characteristics'!$C:$C,0)))</f>
        <v>fuel-taxes.html</v>
      </c>
    </row>
    <row r="1836" spans="1:18" s="354" customFormat="1" ht="20" customHeight="1">
      <c r="A1836" s="354" t="str">
        <f>IF(ISBLANK(INDEX('Policy Characteristics'!A:A,MATCH($C1836,'Policy Characteristics'!$C:$C,0))),"",INDEX('Policy Characteristics'!A:A,MATCH($C1836,'Policy Characteristics'!$C:$C,0)))</f>
        <v>Cross-Sector</v>
      </c>
      <c r="B1836" s="366" t="str">
        <f>IF(ISBLANK(INDEX('Policy Characteristics'!B:B,MATCH($C1836,'Policy Characteristics'!$C:$C,0))),"",INDEX('Policy Characteristics'!B:B,MATCH($C1836,'Policy Characteristics'!$C:$C,0)))</f>
        <v>Fuel Taxes or Subsidies</v>
      </c>
      <c r="C1836" s="242" t="str">
        <f t="shared" si="70"/>
        <v>Additional Fuel Tax or Subsidy Rate by Fuel</v>
      </c>
      <c r="D1836" s="348" t="s">
        <v>944</v>
      </c>
      <c r="E1836" s="253" t="s">
        <v>957</v>
      </c>
      <c r="F1836" s="348" t="s">
        <v>945</v>
      </c>
      <c r="G1836" s="253" t="s">
        <v>958</v>
      </c>
      <c r="H1836" s="18">
        <v>2406</v>
      </c>
      <c r="I1836" s="367" t="s">
        <v>680</v>
      </c>
      <c r="J1836" s="368" t="str">
        <f>IF(ISBLANK(INDEX('Policy Characteristics'!D:D,MATCH($C1836,'Policy Characteristics'!$C:$C,0))),"",INDEX('Policy Characteristics'!D:D,MATCH($C1836,'Policy Characteristics'!$C:$C,0)))</f>
        <v>Fuel Taxes or Subsidies</v>
      </c>
      <c r="K1836" s="354"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4" t="str">
        <f>IF(ISBLANK(INDEX('Policy Characteristics'!I:I,MATCH($C1836,'Policy Characteristics'!$C:$C,0))),"",INDEX('Policy Characteristics'!I:I,MATCH($C1836,'Policy Characteristics'!$C:$C,0)))</f>
        <v>% of BAU price</v>
      </c>
      <c r="P1836" s="3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4" t="str">
        <f>IF(ISBLANK(INDEX('Policy Characteristics'!K:K,MATCH($C1836,'Policy Characteristics'!$C:$C,0))),"",INDEX('Policy Characteristics'!K:K,MATCH($C1836,'Policy Characteristics'!$C:$C,0)))</f>
        <v>fuels.html#fuel-taxes</v>
      </c>
      <c r="R1836" s="354" t="str">
        <f>IF(ISBLANK(INDEX('Policy Characteristics'!L:L,MATCH($C1836,'Policy Characteristics'!$C:$C,0))),"",INDEX('Policy Characteristics'!L:L,MATCH($C1836,'Policy Characteristics'!$C:$C,0)))</f>
        <v>fuel-taxes.html</v>
      </c>
    </row>
    <row r="1837" spans="1:18" s="354" customFormat="1" ht="20" customHeight="1">
      <c r="A1837" s="354" t="str">
        <f>IF(ISBLANK(INDEX('Policy Characteristics'!A:A,MATCH($C1837,'Policy Characteristics'!$C:$C,0))),"",INDEX('Policy Characteristics'!A:A,MATCH($C1837,'Policy Characteristics'!$C:$C,0)))</f>
        <v>Cross-Sector</v>
      </c>
      <c r="B1837" s="366" t="str">
        <f>IF(ISBLANK(INDEX('Policy Characteristics'!B:B,MATCH($C1837,'Policy Characteristics'!$C:$C,0))),"",INDEX('Policy Characteristics'!B:B,MATCH($C1837,'Policy Characteristics'!$C:$C,0)))</f>
        <v>Fuel Taxes or Subsidies</v>
      </c>
      <c r="C1837" s="242" t="str">
        <f t="shared" si="70"/>
        <v>Additional Fuel Tax or Subsidy Rate by Fuel</v>
      </c>
      <c r="D1837" s="348" t="s">
        <v>946</v>
      </c>
      <c r="E1837" s="253" t="s">
        <v>957</v>
      </c>
      <c r="F1837" s="348" t="s">
        <v>947</v>
      </c>
      <c r="G1837" s="253" t="s">
        <v>958</v>
      </c>
      <c r="H1837" s="18">
        <v>2407</v>
      </c>
      <c r="I1837" s="367" t="s">
        <v>680</v>
      </c>
      <c r="J1837" s="368" t="str">
        <f>IF(ISBLANK(INDEX('Policy Characteristics'!D:D,MATCH($C1837,'Policy Characteristics'!$C:$C,0))),"",INDEX('Policy Characteristics'!D:D,MATCH($C1837,'Policy Characteristics'!$C:$C,0)))</f>
        <v>Fuel Taxes or Subsidies</v>
      </c>
      <c r="K1837" s="354"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4" t="str">
        <f>IF(ISBLANK(INDEX('Policy Characteristics'!I:I,MATCH($C1837,'Policy Characteristics'!$C:$C,0))),"",INDEX('Policy Characteristics'!I:I,MATCH($C1837,'Policy Characteristics'!$C:$C,0)))</f>
        <v>% of BAU price</v>
      </c>
      <c r="P1837" s="3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4" t="str">
        <f>IF(ISBLANK(INDEX('Policy Characteristics'!K:K,MATCH($C1837,'Policy Characteristics'!$C:$C,0))),"",INDEX('Policy Characteristics'!K:K,MATCH($C1837,'Policy Characteristics'!$C:$C,0)))</f>
        <v>fuels.html#fuel-taxes</v>
      </c>
      <c r="R1837" s="354" t="str">
        <f>IF(ISBLANK(INDEX('Policy Characteristics'!L:L,MATCH($C1837,'Policy Characteristics'!$C:$C,0))),"",INDEX('Policy Characteristics'!L:L,MATCH($C1837,'Policy Characteristics'!$C:$C,0)))</f>
        <v>fuel-taxes.html</v>
      </c>
    </row>
    <row r="1838" spans="1:18" ht="20" customHeight="1">
      <c r="A1838" s="354" t="str">
        <f>IF(ISBLANK(INDEX('Policy Characteristics'!A:A,MATCH($C1838,'Policy Characteristics'!$C:$C,0))),"",INDEX('Policy Characteristics'!A:A,MATCH($C1838,'Policy Characteristics'!$C:$C,0)))</f>
        <v>Cross-Sector</v>
      </c>
      <c r="B1838" s="366" t="str">
        <f>IF(ISBLANK(INDEX('Policy Characteristics'!B:B,MATCH($C1838,'Policy Characteristics'!$C:$C,0))),"",INDEX('Policy Characteristics'!B:B,MATCH($C1838,'Policy Characteristics'!$C:$C,0)))</f>
        <v>Fuel Taxes or Subsidies</v>
      </c>
      <c r="C1838" s="242" t="str">
        <f t="shared" si="70"/>
        <v>Additional Fuel Tax or Subsidy Rate by Fuel</v>
      </c>
      <c r="D1838" s="348" t="s">
        <v>914</v>
      </c>
      <c r="E1838" s="253" t="s">
        <v>957</v>
      </c>
      <c r="F1838" s="348" t="s">
        <v>915</v>
      </c>
      <c r="G1838" s="253" t="s">
        <v>958</v>
      </c>
      <c r="H1838" s="18">
        <v>2408</v>
      </c>
      <c r="I1838" s="367" t="s">
        <v>680</v>
      </c>
      <c r="J1838" s="368" t="str">
        <f>IF(ISBLANK(INDEX('Policy Characteristics'!D:D,MATCH($C1838,'Policy Characteristics'!$C:$C,0))),"",INDEX('Policy Characteristics'!D:D,MATCH($C1838,'Policy Characteristics'!$C:$C,0)))</f>
        <v>Fuel Taxes or Subsidies</v>
      </c>
      <c r="K1838" s="354"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4" t="str">
        <f>IF(ISBLANK(INDEX('Policy Characteristics'!I:I,MATCH($C1838,'Policy Characteristics'!$C:$C,0))),"",INDEX('Policy Characteristics'!I:I,MATCH($C1838,'Policy Characteristics'!$C:$C,0)))</f>
        <v>% of BAU price</v>
      </c>
      <c r="P1838" s="354"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4" t="str">
        <f>IF(ISBLANK(INDEX('Policy Characteristics'!K:K,MATCH($C1838,'Policy Characteristics'!$C:$C,0))),"",INDEX('Policy Characteristics'!K:K,MATCH($C1838,'Policy Characteristics'!$C:$C,0)))</f>
        <v>fuels.html#fuel-taxes</v>
      </c>
      <c r="R1838" s="354" t="str">
        <f>IF(ISBLANK(INDEX('Policy Characteristics'!L:L,MATCH($C1838,'Policy Characteristics'!$C:$C,0))),"",INDEX('Policy Characteristics'!L:L,MATCH($C1838,'Policy Characteristics'!$C:$C,0)))</f>
        <v>fuel-taxes.html</v>
      </c>
    </row>
    <row r="1839" spans="1:18" ht="20" customHeight="1">
      <c r="A1839" s="354" t="str">
        <f>IF(ISBLANK(INDEX('Policy Characteristics'!A:A,MATCH($C1839,'Policy Characteristics'!$C:$C,0))),"",INDEX('Policy Characteristics'!A:A,MATCH($C1839,'Policy Characteristics'!$C:$C,0)))</f>
        <v>Cross-Sector</v>
      </c>
      <c r="B1839" s="366" t="str">
        <f>IF(ISBLANK(INDEX('Policy Characteristics'!B:B,MATCH($C1839,'Policy Characteristics'!$C:$C,0))),"",INDEX('Policy Characteristics'!B:B,MATCH($C1839,'Policy Characteristics'!$C:$C,0)))</f>
        <v>Fuel Taxes or Subsidies</v>
      </c>
      <c r="C1839" s="242" t="str">
        <f t="shared" si="70"/>
        <v>Additional Fuel Tax or Subsidy Rate by Fuel</v>
      </c>
      <c r="D1839" s="348" t="s">
        <v>948</v>
      </c>
      <c r="E1839" s="253" t="s">
        <v>957</v>
      </c>
      <c r="F1839" s="348" t="s">
        <v>949</v>
      </c>
      <c r="G1839" s="253" t="s">
        <v>958</v>
      </c>
      <c r="H1839" s="18">
        <v>2409</v>
      </c>
      <c r="I1839" s="367" t="s">
        <v>680</v>
      </c>
      <c r="J1839" s="368" t="str">
        <f>IF(ISBLANK(INDEX('Policy Characteristics'!D:D,MATCH($C1839,'Policy Characteristics'!$C:$C,0))),"",INDEX('Policy Characteristics'!D:D,MATCH($C1839,'Policy Characteristics'!$C:$C,0)))</f>
        <v>Fuel Taxes or Subsidies</v>
      </c>
      <c r="K1839" s="354"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4" t="str">
        <f>IF(ISBLANK(INDEX('Policy Characteristics'!I:I,MATCH($C1839,'Policy Characteristics'!$C:$C,0))),"",INDEX('Policy Characteristics'!I:I,MATCH($C1839,'Policy Characteristics'!$C:$C,0)))</f>
        <v>% of BAU price</v>
      </c>
      <c r="P1839" s="354"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4" t="str">
        <f>IF(ISBLANK(INDEX('Policy Characteristics'!K:K,MATCH($C1839,'Policy Characteristics'!$C:$C,0))),"",INDEX('Policy Characteristics'!K:K,MATCH($C1839,'Policy Characteristics'!$C:$C,0)))</f>
        <v>fuels.html#fuel-taxes</v>
      </c>
      <c r="R1839" s="354" t="str">
        <f>IF(ISBLANK(INDEX('Policy Characteristics'!L:L,MATCH($C1839,'Policy Characteristics'!$C:$C,0))),"",INDEX('Policy Characteristics'!L:L,MATCH($C1839,'Policy Characteristics'!$C:$C,0)))</f>
        <v>fuel-taxes.html</v>
      </c>
    </row>
    <row r="1840" spans="1:18" ht="20" customHeight="1">
      <c r="A1840" s="354" t="str">
        <f>IF(ISBLANK(INDEX('Policy Characteristics'!A:A,MATCH($C1840,'Policy Characteristics'!$C:$C,0))),"",INDEX('Policy Characteristics'!A:A,MATCH($C1840,'Policy Characteristics'!$C:$C,0)))</f>
        <v>Cross-Sector</v>
      </c>
      <c r="B1840" s="366" t="str">
        <f>IF(ISBLANK(INDEX('Policy Characteristics'!B:B,MATCH($C1840,'Policy Characteristics'!$C:$C,0))),"",INDEX('Policy Characteristics'!B:B,MATCH($C1840,'Policy Characteristics'!$C:$C,0)))</f>
        <v>Fuel Taxes or Subsidies</v>
      </c>
      <c r="C1840" s="242" t="str">
        <f t="shared" si="70"/>
        <v>Additional Fuel Tax or Subsidy Rate by Fuel</v>
      </c>
      <c r="D1840" s="348" t="s">
        <v>916</v>
      </c>
      <c r="E1840" s="253" t="s">
        <v>957</v>
      </c>
      <c r="F1840" s="348" t="s">
        <v>761</v>
      </c>
      <c r="G1840" s="253" t="s">
        <v>958</v>
      </c>
      <c r="H1840" s="18">
        <v>2410</v>
      </c>
      <c r="I1840" s="367" t="s">
        <v>680</v>
      </c>
      <c r="J1840" s="368" t="str">
        <f>IF(ISBLANK(INDEX('Policy Characteristics'!D:D,MATCH($C1840,'Policy Characteristics'!$C:$C,0))),"",INDEX('Policy Characteristics'!D:D,MATCH($C1840,'Policy Characteristics'!$C:$C,0)))</f>
        <v>Fuel Taxes or Subsidies</v>
      </c>
      <c r="K1840" s="354"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4" t="str">
        <f>IF(ISBLANK(INDEX('Policy Characteristics'!I:I,MATCH($C1840,'Policy Characteristics'!$C:$C,0))),"",INDEX('Policy Characteristics'!I:I,MATCH($C1840,'Policy Characteristics'!$C:$C,0)))</f>
        <v>% of BAU price</v>
      </c>
      <c r="P1840" s="354"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4" t="str">
        <f>IF(ISBLANK(INDEX('Policy Characteristics'!K:K,MATCH($C1840,'Policy Characteristics'!$C:$C,0))),"",INDEX('Policy Characteristics'!K:K,MATCH($C1840,'Policy Characteristics'!$C:$C,0)))</f>
        <v>fuels.html#fuel-taxes</v>
      </c>
      <c r="R1840" s="354" t="str">
        <f>IF(ISBLANK(INDEX('Policy Characteristics'!L:L,MATCH($C1840,'Policy Characteristics'!$C:$C,0))),"",INDEX('Policy Characteristics'!L:L,MATCH($C1840,'Policy Characteristics'!$C:$C,0)))</f>
        <v>fuel-taxes.html</v>
      </c>
    </row>
    <row r="1841" spans="1:18" ht="20" customHeight="1">
      <c r="A1841" s="354" t="str">
        <f>IF(ISBLANK(INDEX('Policy Characteristics'!A:A,MATCH($C1841,'Policy Characteristics'!$C:$C,0))),"",INDEX('Policy Characteristics'!A:A,MATCH($C1841,'Policy Characteristics'!$C:$C,0)))</f>
        <v>Cross-Sector</v>
      </c>
      <c r="B1841" s="366" t="str">
        <f>IF(ISBLANK(INDEX('Policy Characteristics'!B:B,MATCH($C1841,'Policy Characteristics'!$C:$C,0))),"",INDEX('Policy Characteristics'!B:B,MATCH($C1841,'Policy Characteristics'!$C:$C,0)))</f>
        <v>Fuel Taxes or Subsidies</v>
      </c>
      <c r="C1841" s="242" t="str">
        <f t="shared" si="70"/>
        <v>Additional Fuel Tax or Subsidy Rate by Fuel</v>
      </c>
      <c r="D1841" s="348" t="s">
        <v>917</v>
      </c>
      <c r="E1841" s="253" t="s">
        <v>957</v>
      </c>
      <c r="F1841" s="348" t="s">
        <v>765</v>
      </c>
      <c r="G1841" s="253" t="s">
        <v>958</v>
      </c>
      <c r="H1841" s="18">
        <v>2411</v>
      </c>
      <c r="I1841" s="367" t="s">
        <v>680</v>
      </c>
      <c r="J1841" s="368" t="str">
        <f>IF(ISBLANK(INDEX('Policy Characteristics'!D:D,MATCH($C1841,'Policy Characteristics'!$C:$C,0))),"",INDEX('Policy Characteristics'!D:D,MATCH($C1841,'Policy Characteristics'!$C:$C,0)))</f>
        <v>Fuel Taxes or Subsidies</v>
      </c>
      <c r="K1841" s="354"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4" t="str">
        <f>IF(ISBLANK(INDEX('Policy Characteristics'!I:I,MATCH($C1841,'Policy Characteristics'!$C:$C,0))),"",INDEX('Policy Characteristics'!I:I,MATCH($C1841,'Policy Characteristics'!$C:$C,0)))</f>
        <v>% of BAU price</v>
      </c>
      <c r="P1841" s="354"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4" t="str">
        <f>IF(ISBLANK(INDEX('Policy Characteristics'!K:K,MATCH($C1841,'Policy Characteristics'!$C:$C,0))),"",INDEX('Policy Characteristics'!K:K,MATCH($C1841,'Policy Characteristics'!$C:$C,0)))</f>
        <v>fuels.html#fuel-taxes</v>
      </c>
      <c r="R1841" s="354" t="str">
        <f>IF(ISBLANK(INDEX('Policy Characteristics'!L:L,MATCH($C1841,'Policy Characteristics'!$C:$C,0))),"",INDEX('Policy Characteristics'!L:L,MATCH($C1841,'Policy Characteristics'!$C:$C,0)))</f>
        <v>fuel-taxes.html</v>
      </c>
    </row>
    <row r="1842" spans="1:18" ht="20" customHeight="1">
      <c r="A1842" s="354" t="str">
        <f>IF(ISBLANK(INDEX('Policy Characteristics'!A:A,MATCH($C1842,'Policy Characteristics'!$C:$C,0))),"",INDEX('Policy Characteristics'!A:A,MATCH($C1842,'Policy Characteristics'!$C:$C,0)))</f>
        <v>Cross-Sector</v>
      </c>
      <c r="B1842" s="366" t="str">
        <f>IF(ISBLANK(INDEX('Policy Characteristics'!B:B,MATCH($C1842,'Policy Characteristics'!$C:$C,0))),"",INDEX('Policy Characteristics'!B:B,MATCH($C1842,'Policy Characteristics'!$C:$C,0)))</f>
        <v>Fuel Taxes or Subsidies</v>
      </c>
      <c r="C1842" s="242" t="str">
        <f t="shared" si="70"/>
        <v>Additional Fuel Tax or Subsidy Rate by Fuel</v>
      </c>
      <c r="D1842" s="348" t="s">
        <v>918</v>
      </c>
      <c r="E1842" s="253" t="s">
        <v>957</v>
      </c>
      <c r="F1842" s="348" t="s">
        <v>919</v>
      </c>
      <c r="G1842" s="253" t="s">
        <v>958</v>
      </c>
      <c r="H1842" s="18">
        <v>2412</v>
      </c>
      <c r="I1842" s="367" t="s">
        <v>680</v>
      </c>
      <c r="J1842" s="368" t="str">
        <f>IF(ISBLANK(INDEX('Policy Characteristics'!D:D,MATCH($C1842,'Policy Characteristics'!$C:$C,0))),"",INDEX('Policy Characteristics'!D:D,MATCH($C1842,'Policy Characteristics'!$C:$C,0)))</f>
        <v>Fuel Taxes or Subsidies</v>
      </c>
      <c r="K1842" s="354"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4" t="str">
        <f>IF(ISBLANK(INDEX('Policy Characteristics'!I:I,MATCH($C1842,'Policy Characteristics'!$C:$C,0))),"",INDEX('Policy Characteristics'!I:I,MATCH($C1842,'Policy Characteristics'!$C:$C,0)))</f>
        <v>% of BAU price</v>
      </c>
      <c r="P1842" s="354"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4" t="str">
        <f>IF(ISBLANK(INDEX('Policy Characteristics'!K:K,MATCH($C1842,'Policy Characteristics'!$C:$C,0))),"",INDEX('Policy Characteristics'!K:K,MATCH($C1842,'Policy Characteristics'!$C:$C,0)))</f>
        <v>fuels.html#fuel-taxes</v>
      </c>
      <c r="R1842" s="354" t="str">
        <f>IF(ISBLANK(INDEX('Policy Characteristics'!L:L,MATCH($C1842,'Policy Characteristics'!$C:$C,0))),"",INDEX('Policy Characteristics'!L:L,MATCH($C1842,'Policy Characteristics'!$C:$C,0)))</f>
        <v>fuel-taxes.html</v>
      </c>
    </row>
    <row r="1843" spans="1:18" ht="20" customHeight="1">
      <c r="A1843" s="354" t="str">
        <f>IF(ISBLANK(INDEX('Policy Characteristics'!A:A,MATCH($C1843,'Policy Characteristics'!$C:$C,0))),"",INDEX('Policy Characteristics'!A:A,MATCH($C1843,'Policy Characteristics'!$C:$C,0)))</f>
        <v>Cross-Sector</v>
      </c>
      <c r="B1843" s="366" t="str">
        <f>IF(ISBLANK(INDEX('Policy Characteristics'!B:B,MATCH($C1843,'Policy Characteristics'!$C:$C,0))),"",INDEX('Policy Characteristics'!B:B,MATCH($C1843,'Policy Characteristics'!$C:$C,0)))</f>
        <v>Fuel Taxes or Subsidies</v>
      </c>
      <c r="C1843" s="242" t="str">
        <f t="shared" si="70"/>
        <v>Additional Fuel Tax or Subsidy Rate by Fuel</v>
      </c>
      <c r="D1843" s="348" t="s">
        <v>920</v>
      </c>
      <c r="E1843" s="253" t="s">
        <v>957</v>
      </c>
      <c r="F1843" s="348" t="s">
        <v>921</v>
      </c>
      <c r="G1843" s="253" t="s">
        <v>958</v>
      </c>
      <c r="H1843" s="18">
        <v>2413</v>
      </c>
      <c r="I1843" s="367" t="s">
        <v>680</v>
      </c>
      <c r="J1843" s="368" t="str">
        <f>IF(ISBLANK(INDEX('Policy Characteristics'!D:D,MATCH($C1843,'Policy Characteristics'!$C:$C,0))),"",INDEX('Policy Characteristics'!D:D,MATCH($C1843,'Policy Characteristics'!$C:$C,0)))</f>
        <v>Fuel Taxes or Subsidies</v>
      </c>
      <c r="K1843" s="354"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4" t="str">
        <f>IF(ISBLANK(INDEX('Policy Characteristics'!I:I,MATCH($C1843,'Policy Characteristics'!$C:$C,0))),"",INDEX('Policy Characteristics'!I:I,MATCH($C1843,'Policy Characteristics'!$C:$C,0)))</f>
        <v>% of BAU price</v>
      </c>
      <c r="P1843" s="354"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4" t="str">
        <f>IF(ISBLANK(INDEX('Policy Characteristics'!K:K,MATCH($C1843,'Policy Characteristics'!$C:$C,0))),"",INDEX('Policy Characteristics'!K:K,MATCH($C1843,'Policy Characteristics'!$C:$C,0)))</f>
        <v>fuels.html#fuel-taxes</v>
      </c>
      <c r="R1843" s="354" t="str">
        <f>IF(ISBLANK(INDEX('Policy Characteristics'!L:L,MATCH($C1843,'Policy Characteristics'!$C:$C,0))),"",INDEX('Policy Characteristics'!L:L,MATCH($C1843,'Policy Characteristics'!$C:$C,0)))</f>
        <v>fuel-taxes.html</v>
      </c>
    </row>
    <row r="1844" spans="1:18" ht="20" customHeight="1">
      <c r="A1844" s="354" t="str">
        <f>IF(ISBLANK(INDEX('Policy Characteristics'!A:A,MATCH($C1844,'Policy Characteristics'!$C:$C,0))),"",INDEX('Policy Characteristics'!A:A,MATCH($C1844,'Policy Characteristics'!$C:$C,0)))</f>
        <v>Cross-Sector</v>
      </c>
      <c r="B1844" s="366" t="str">
        <f>IF(ISBLANK(INDEX('Policy Characteristics'!B:B,MATCH($C1844,'Policy Characteristics'!$C:$C,0))),"",INDEX('Policy Characteristics'!B:B,MATCH($C1844,'Policy Characteristics'!$C:$C,0)))</f>
        <v>Fuel Taxes or Subsidies</v>
      </c>
      <c r="C1844" s="242" t="str">
        <f t="shared" si="70"/>
        <v>Additional Fuel Tax or Subsidy Rate by Fuel</v>
      </c>
      <c r="D1844" s="348" t="s">
        <v>951</v>
      </c>
      <c r="E1844" s="253" t="s">
        <v>957</v>
      </c>
      <c r="F1844" s="348" t="s">
        <v>769</v>
      </c>
      <c r="G1844" s="253" t="s">
        <v>958</v>
      </c>
      <c r="H1844" s="18">
        <v>2414</v>
      </c>
      <c r="I1844" s="367" t="s">
        <v>680</v>
      </c>
      <c r="J1844" s="368" t="str">
        <f>IF(ISBLANK(INDEX('Policy Characteristics'!D:D,MATCH($C1844,'Policy Characteristics'!$C:$C,0))),"",INDEX('Policy Characteristics'!D:D,MATCH($C1844,'Policy Characteristics'!$C:$C,0)))</f>
        <v>Fuel Taxes or Subsidies</v>
      </c>
      <c r="K1844" s="354"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4" t="str">
        <f>IF(ISBLANK(INDEX('Policy Characteristics'!I:I,MATCH($C1844,'Policy Characteristics'!$C:$C,0))),"",INDEX('Policy Characteristics'!I:I,MATCH($C1844,'Policy Characteristics'!$C:$C,0)))</f>
        <v>% of BAU price</v>
      </c>
      <c r="P1844" s="354"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4" t="str">
        <f>IF(ISBLANK(INDEX('Policy Characteristics'!K:K,MATCH($C1844,'Policy Characteristics'!$C:$C,0))),"",INDEX('Policy Characteristics'!K:K,MATCH($C1844,'Policy Characteristics'!$C:$C,0)))</f>
        <v>fuels.html#fuel-taxes</v>
      </c>
      <c r="R1844" s="354" t="str">
        <f>IF(ISBLANK(INDEX('Policy Characteristics'!L:L,MATCH($C1844,'Policy Characteristics'!$C:$C,0))),"",INDEX('Policy Characteristics'!L:L,MATCH($C1844,'Policy Characteristics'!$C:$C,0)))</f>
        <v>fuel-taxes.html</v>
      </c>
    </row>
    <row r="1845" spans="1:18" ht="20" customHeight="1">
      <c r="A1845" s="354" t="str">
        <f>IF(ISBLANK(INDEX('Policy Characteristics'!A:A,MATCH($C1845,'Policy Characteristics'!$C:$C,0))),"",INDEX('Policy Characteristics'!A:A,MATCH($C1845,'Policy Characteristics'!$C:$C,0)))</f>
        <v>Cross-Sector</v>
      </c>
      <c r="B1845" s="366" t="str">
        <f>IF(ISBLANK(INDEX('Policy Characteristics'!B:B,MATCH($C1845,'Policy Characteristics'!$C:$C,0))),"",INDEX('Policy Characteristics'!B:B,MATCH($C1845,'Policy Characteristics'!$C:$C,0)))</f>
        <v>Fuel Taxes or Subsidies</v>
      </c>
      <c r="C1845" s="242" t="str">
        <f t="shared" si="70"/>
        <v>Additional Fuel Tax or Subsidy Rate by Fuel</v>
      </c>
      <c r="D1845" s="348" t="s">
        <v>952</v>
      </c>
      <c r="E1845" s="253" t="s">
        <v>957</v>
      </c>
      <c r="F1845" s="348" t="s">
        <v>953</v>
      </c>
      <c r="G1845" s="253" t="s">
        <v>958</v>
      </c>
      <c r="H1845" s="18">
        <v>2415</v>
      </c>
      <c r="I1845" s="367" t="s">
        <v>680</v>
      </c>
      <c r="J1845" s="368" t="str">
        <f>IF(ISBLANK(INDEX('Policy Characteristics'!D:D,MATCH($C1845,'Policy Characteristics'!$C:$C,0))),"",INDEX('Policy Characteristics'!D:D,MATCH($C1845,'Policy Characteristics'!$C:$C,0)))</f>
        <v>Fuel Taxes or Subsidies</v>
      </c>
      <c r="K1845" s="354"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4" t="str">
        <f>IF(ISBLANK(INDEX('Policy Characteristics'!I:I,MATCH($C1845,'Policy Characteristics'!$C:$C,0))),"",INDEX('Policy Characteristics'!I:I,MATCH($C1845,'Policy Characteristics'!$C:$C,0)))</f>
        <v>% of BAU price</v>
      </c>
      <c r="P1845" s="354"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4" t="str">
        <f>IF(ISBLANK(INDEX('Policy Characteristics'!K:K,MATCH($C1845,'Policy Characteristics'!$C:$C,0))),"",INDEX('Policy Characteristics'!K:K,MATCH($C1845,'Policy Characteristics'!$C:$C,0)))</f>
        <v>fuels.html#fuel-taxes</v>
      </c>
      <c r="R1845" s="354" t="str">
        <f>IF(ISBLANK(INDEX('Policy Characteristics'!L:L,MATCH($C1845,'Policy Characteristics'!$C:$C,0))),"",INDEX('Policy Characteristics'!L:L,MATCH($C1845,'Policy Characteristics'!$C:$C,0)))</f>
        <v>fuel-taxes.html</v>
      </c>
    </row>
    <row r="1846" spans="1:18" s="354" customFormat="1" ht="20" customHeight="1">
      <c r="A1846" s="354" t="str">
        <f>IF(ISBLANK(INDEX('Policy Characteristics'!A:A,MATCH($C1846,'Policy Characteristics'!$C:$C,0))),"",INDEX('Policy Characteristics'!A:A,MATCH($C1846,'Policy Characteristics'!$C:$C,0)))</f>
        <v>Cross-Sector</v>
      </c>
      <c r="B1846" s="366" t="str">
        <f>IF(ISBLANK(INDEX('Policy Characteristics'!B:B,MATCH($C1846,'Policy Characteristics'!$C:$C,0))),"",INDEX('Policy Characteristics'!B:B,MATCH($C1846,'Policy Characteristics'!$C:$C,0)))</f>
        <v>Fuel Taxes or Subsidies</v>
      </c>
      <c r="C1846" s="242" t="str">
        <f t="shared" si="70"/>
        <v>Additional Fuel Tax or Subsidy Rate by Fuel</v>
      </c>
      <c r="D1846" s="253" t="s">
        <v>934</v>
      </c>
      <c r="E1846" s="253" t="s">
        <v>959</v>
      </c>
      <c r="F1846" s="253" t="s">
        <v>935</v>
      </c>
      <c r="G1846" s="253" t="s">
        <v>960</v>
      </c>
      <c r="H1846" s="18">
        <v>2416</v>
      </c>
      <c r="I1846" s="367" t="s">
        <v>670</v>
      </c>
      <c r="J1846" s="368" t="str">
        <f>IF(ISBLANK(INDEX('Policy Characteristics'!D:D,MATCH($C1846,'Policy Characteristics'!$C:$C,0))),"",INDEX('Policy Characteristics'!D:D,MATCH($C1846,'Policy Characteristics'!$C:$C,0)))</f>
        <v>Fuel Taxes or Subsidies</v>
      </c>
      <c r="K1846" s="354"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4" t="str">
        <f>IF(ISBLANK(INDEX('Policy Characteristics'!I:I,MATCH($C1846,'Policy Characteristics'!$C:$C,0))),"",INDEX('Policy Characteristics'!I:I,MATCH($C1846,'Policy Characteristics'!$C:$C,0)))</f>
        <v>% of BAU price</v>
      </c>
      <c r="P1846" s="354"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4" t="str">
        <f>IF(ISBLANK(INDEX('Policy Characteristics'!K:K,MATCH($C1846,'Policy Characteristics'!$C:$C,0))),"",INDEX('Policy Characteristics'!K:K,MATCH($C1846,'Policy Characteristics'!$C:$C,0)))</f>
        <v>fuels.html#fuel-taxes</v>
      </c>
      <c r="R1846" s="354" t="str">
        <f>IF(ISBLANK(INDEX('Policy Characteristics'!L:L,MATCH($C1846,'Policy Characteristics'!$C:$C,0))),"",INDEX('Policy Characteristics'!L:L,MATCH($C1846,'Policy Characteristics'!$C:$C,0)))</f>
        <v>fuel-taxes.html</v>
      </c>
    </row>
    <row r="1847" spans="1:18" s="354" customFormat="1" ht="20" customHeight="1">
      <c r="A1847" s="354" t="str">
        <f>IF(ISBLANK(INDEX('Policy Characteristics'!A:A,MATCH($C1847,'Policy Characteristics'!$C:$C,0))),"",INDEX('Policy Characteristics'!A:A,MATCH($C1847,'Policy Characteristics'!$C:$C,0)))</f>
        <v>Cross-Sector</v>
      </c>
      <c r="B1847" s="366" t="str">
        <f>IF(ISBLANK(INDEX('Policy Characteristics'!B:B,MATCH($C1847,'Policy Characteristics'!$C:$C,0))),"",INDEX('Policy Characteristics'!B:B,MATCH($C1847,'Policy Characteristics'!$C:$C,0)))</f>
        <v>Fuel Taxes or Subsidies</v>
      </c>
      <c r="C1847" s="242" t="str">
        <f t="shared" si="70"/>
        <v>Additional Fuel Tax or Subsidy Rate by Fuel</v>
      </c>
      <c r="D1847" s="348" t="s">
        <v>907</v>
      </c>
      <c r="E1847" s="253" t="s">
        <v>959</v>
      </c>
      <c r="F1847" s="348" t="s">
        <v>737</v>
      </c>
      <c r="G1847" s="253" t="s">
        <v>960</v>
      </c>
      <c r="H1847" s="18">
        <v>2417</v>
      </c>
      <c r="I1847" s="369" t="s">
        <v>680</v>
      </c>
      <c r="J1847" s="368" t="str">
        <f>IF(ISBLANK(INDEX('Policy Characteristics'!D:D,MATCH($C1847,'Policy Characteristics'!$C:$C,0))),"",INDEX('Policy Characteristics'!D:D,MATCH($C1847,'Policy Characteristics'!$C:$C,0)))</f>
        <v>Fuel Taxes or Subsidies</v>
      </c>
      <c r="K1847" s="354"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4" t="str">
        <f>IF(ISBLANK(INDEX('Policy Characteristics'!I:I,MATCH($C1847,'Policy Characteristics'!$C:$C,0))),"",INDEX('Policy Characteristics'!I:I,MATCH($C1847,'Policy Characteristics'!$C:$C,0)))</f>
        <v>% of BAU price</v>
      </c>
      <c r="P1847" s="354"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4" t="str">
        <f>IF(ISBLANK(INDEX('Policy Characteristics'!K:K,MATCH($C1847,'Policy Characteristics'!$C:$C,0))),"",INDEX('Policy Characteristics'!K:K,MATCH($C1847,'Policy Characteristics'!$C:$C,0)))</f>
        <v>fuels.html#fuel-taxes</v>
      </c>
      <c r="R1847" s="354" t="str">
        <f>IF(ISBLANK(INDEX('Policy Characteristics'!L:L,MATCH($C1847,'Policy Characteristics'!$C:$C,0))),"",INDEX('Policy Characteristics'!L:L,MATCH($C1847,'Policy Characteristics'!$C:$C,0)))</f>
        <v>fuel-taxes.html</v>
      </c>
    </row>
    <row r="1848" spans="1:18" s="354" customFormat="1" ht="20" customHeight="1">
      <c r="A1848" s="354" t="str">
        <f>IF(ISBLANK(INDEX('Policy Characteristics'!A:A,MATCH($C1848,'Policy Characteristics'!$C:$C,0))),"",INDEX('Policy Characteristics'!A:A,MATCH($C1848,'Policy Characteristics'!$C:$C,0)))</f>
        <v>Cross-Sector</v>
      </c>
      <c r="B1848" s="366" t="str">
        <f>IF(ISBLANK(INDEX('Policy Characteristics'!B:B,MATCH($C1848,'Policy Characteristics'!$C:$C,0))),"",INDEX('Policy Characteristics'!B:B,MATCH($C1848,'Policy Characteristics'!$C:$C,0)))</f>
        <v>Fuel Taxes or Subsidies</v>
      </c>
      <c r="C1848" s="242" t="str">
        <f t="shared" si="70"/>
        <v>Additional Fuel Tax or Subsidy Rate by Fuel</v>
      </c>
      <c r="D1848" s="348" t="s">
        <v>908</v>
      </c>
      <c r="E1848" s="253" t="s">
        <v>959</v>
      </c>
      <c r="F1848" s="348" t="s">
        <v>909</v>
      </c>
      <c r="G1848" s="253" t="s">
        <v>960</v>
      </c>
      <c r="H1848" s="18">
        <v>2418</v>
      </c>
      <c r="I1848" s="369" t="s">
        <v>680</v>
      </c>
      <c r="J1848" s="368" t="str">
        <f>IF(ISBLANK(INDEX('Policy Characteristics'!D:D,MATCH($C1848,'Policy Characteristics'!$C:$C,0))),"",INDEX('Policy Characteristics'!D:D,MATCH($C1848,'Policy Characteristics'!$C:$C,0)))</f>
        <v>Fuel Taxes or Subsidies</v>
      </c>
      <c r="K1848" s="354"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4" t="str">
        <f>IF(ISBLANK(INDEX('Policy Characteristics'!I:I,MATCH($C1848,'Policy Characteristics'!$C:$C,0))),"",INDEX('Policy Characteristics'!I:I,MATCH($C1848,'Policy Characteristics'!$C:$C,0)))</f>
        <v>% of BAU price</v>
      </c>
      <c r="P1848" s="354"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4" t="str">
        <f>IF(ISBLANK(INDEX('Policy Characteristics'!K:K,MATCH($C1848,'Policy Characteristics'!$C:$C,0))),"",INDEX('Policy Characteristics'!K:K,MATCH($C1848,'Policy Characteristics'!$C:$C,0)))</f>
        <v>fuels.html#fuel-taxes</v>
      </c>
      <c r="R1848" s="354" t="str">
        <f>IF(ISBLANK(INDEX('Policy Characteristics'!L:L,MATCH($C1848,'Policy Characteristics'!$C:$C,0))),"",INDEX('Policy Characteristics'!L:L,MATCH($C1848,'Policy Characteristics'!$C:$C,0)))</f>
        <v>fuel-taxes.html</v>
      </c>
    </row>
    <row r="1849" spans="1:18" s="354" customFormat="1" ht="20" customHeight="1">
      <c r="A1849" s="354" t="str">
        <f>IF(ISBLANK(INDEX('Policy Characteristics'!A:A,MATCH($C1849,'Policy Characteristics'!$C:$C,0))),"",INDEX('Policy Characteristics'!A:A,MATCH($C1849,'Policy Characteristics'!$C:$C,0)))</f>
        <v>Cross-Sector</v>
      </c>
      <c r="B1849" s="366" t="str">
        <f>IF(ISBLANK(INDEX('Policy Characteristics'!B:B,MATCH($C1849,'Policy Characteristics'!$C:$C,0))),"",INDEX('Policy Characteristics'!B:B,MATCH($C1849,'Policy Characteristics'!$C:$C,0)))</f>
        <v>Fuel Taxes or Subsidies</v>
      </c>
      <c r="C1849" s="242" t="str">
        <f t="shared" si="70"/>
        <v>Additional Fuel Tax or Subsidy Rate by Fuel</v>
      </c>
      <c r="D1849" s="348" t="s">
        <v>936</v>
      </c>
      <c r="E1849" s="253" t="s">
        <v>959</v>
      </c>
      <c r="F1849" s="348" t="s">
        <v>937</v>
      </c>
      <c r="G1849" s="253" t="s">
        <v>960</v>
      </c>
      <c r="H1849" s="18">
        <v>2419</v>
      </c>
      <c r="I1849" s="369" t="s">
        <v>680</v>
      </c>
      <c r="J1849" s="368" t="str">
        <f>IF(ISBLANK(INDEX('Policy Characteristics'!D:D,MATCH($C1849,'Policy Characteristics'!$C:$C,0))),"",INDEX('Policy Characteristics'!D:D,MATCH($C1849,'Policy Characteristics'!$C:$C,0)))</f>
        <v>Fuel Taxes or Subsidies</v>
      </c>
      <c r="K1849" s="354"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4" t="str">
        <f>IF(ISBLANK(INDEX('Policy Characteristics'!I:I,MATCH($C1849,'Policy Characteristics'!$C:$C,0))),"",INDEX('Policy Characteristics'!I:I,MATCH($C1849,'Policy Characteristics'!$C:$C,0)))</f>
        <v>% of BAU price</v>
      </c>
      <c r="P1849" s="354"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4" t="str">
        <f>IF(ISBLANK(INDEX('Policy Characteristics'!K:K,MATCH($C1849,'Policy Characteristics'!$C:$C,0))),"",INDEX('Policy Characteristics'!K:K,MATCH($C1849,'Policy Characteristics'!$C:$C,0)))</f>
        <v>fuels.html#fuel-taxes</v>
      </c>
      <c r="R1849" s="354" t="str">
        <f>IF(ISBLANK(INDEX('Policy Characteristics'!L:L,MATCH($C1849,'Policy Characteristics'!$C:$C,0))),"",INDEX('Policy Characteristics'!L:L,MATCH($C1849,'Policy Characteristics'!$C:$C,0)))</f>
        <v>fuel-taxes.html</v>
      </c>
    </row>
    <row r="1850" spans="1:18" s="354" customFormat="1" ht="20" customHeight="1">
      <c r="A1850" s="354" t="str">
        <f>IF(ISBLANK(INDEX('Policy Characteristics'!A:A,MATCH($C1850,'Policy Characteristics'!$C:$C,0))),"",INDEX('Policy Characteristics'!A:A,MATCH($C1850,'Policy Characteristics'!$C:$C,0)))</f>
        <v>Cross-Sector</v>
      </c>
      <c r="B1850" s="366" t="str">
        <f>IF(ISBLANK(INDEX('Policy Characteristics'!B:B,MATCH($C1850,'Policy Characteristics'!$C:$C,0))),"",INDEX('Policy Characteristics'!B:B,MATCH($C1850,'Policy Characteristics'!$C:$C,0)))</f>
        <v>Fuel Taxes or Subsidies</v>
      </c>
      <c r="C1850" s="242" t="str">
        <f t="shared" si="70"/>
        <v>Additional Fuel Tax or Subsidy Rate by Fuel</v>
      </c>
      <c r="D1850" s="348" t="s">
        <v>943</v>
      </c>
      <c r="E1850" s="253" t="s">
        <v>959</v>
      </c>
      <c r="F1850" s="348" t="s">
        <v>753</v>
      </c>
      <c r="G1850" s="253" t="s">
        <v>960</v>
      </c>
      <c r="H1850" s="18">
        <v>2420</v>
      </c>
      <c r="I1850" s="369" t="s">
        <v>680</v>
      </c>
      <c r="J1850" s="368" t="str">
        <f>IF(ISBLANK(INDEX('Policy Characteristics'!D:D,MATCH($C1850,'Policy Characteristics'!$C:$C,0))),"",INDEX('Policy Characteristics'!D:D,MATCH($C1850,'Policy Characteristics'!$C:$C,0)))</f>
        <v>Fuel Taxes or Subsidies</v>
      </c>
      <c r="K1850" s="354"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4" t="str">
        <f>IF(ISBLANK(INDEX('Policy Characteristics'!I:I,MATCH($C1850,'Policy Characteristics'!$C:$C,0))),"",INDEX('Policy Characteristics'!I:I,MATCH($C1850,'Policy Characteristics'!$C:$C,0)))</f>
        <v>% of BAU price</v>
      </c>
      <c r="P1850" s="354"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4" t="str">
        <f>IF(ISBLANK(INDEX('Policy Characteristics'!K:K,MATCH($C1850,'Policy Characteristics'!$C:$C,0))),"",INDEX('Policy Characteristics'!K:K,MATCH($C1850,'Policy Characteristics'!$C:$C,0)))</f>
        <v>fuels.html#fuel-taxes</v>
      </c>
      <c r="R1850" s="354" t="str">
        <f>IF(ISBLANK(INDEX('Policy Characteristics'!L:L,MATCH($C1850,'Policy Characteristics'!$C:$C,0))),"",INDEX('Policy Characteristics'!L:L,MATCH($C1850,'Policy Characteristics'!$C:$C,0)))</f>
        <v>fuel-taxes.html</v>
      </c>
    </row>
    <row r="1851" spans="1:18" s="354" customFormat="1" ht="20" customHeight="1">
      <c r="A1851" s="354" t="str">
        <f>IF(ISBLANK(INDEX('Policy Characteristics'!A:A,MATCH($C1851,'Policy Characteristics'!$C:$C,0))),"",INDEX('Policy Characteristics'!A:A,MATCH($C1851,'Policy Characteristics'!$C:$C,0)))</f>
        <v>Cross-Sector</v>
      </c>
      <c r="B1851" s="366" t="str">
        <f>IF(ISBLANK(INDEX('Policy Characteristics'!B:B,MATCH($C1851,'Policy Characteristics'!$C:$C,0))),"",INDEX('Policy Characteristics'!B:B,MATCH($C1851,'Policy Characteristics'!$C:$C,0)))</f>
        <v>Fuel Taxes or Subsidies</v>
      </c>
      <c r="C1851" s="242" t="str">
        <f t="shared" si="70"/>
        <v>Additional Fuel Tax or Subsidy Rate by Fuel</v>
      </c>
      <c r="D1851" s="348" t="s">
        <v>910</v>
      </c>
      <c r="E1851" s="253" t="s">
        <v>959</v>
      </c>
      <c r="F1851" s="348" t="s">
        <v>911</v>
      </c>
      <c r="G1851" s="253" t="s">
        <v>960</v>
      </c>
      <c r="H1851" s="18">
        <v>2421</v>
      </c>
      <c r="I1851" s="369" t="s">
        <v>680</v>
      </c>
      <c r="J1851" s="368" t="str">
        <f>IF(ISBLANK(INDEX('Policy Characteristics'!D:D,MATCH($C1851,'Policy Characteristics'!$C:$C,0))),"",INDEX('Policy Characteristics'!D:D,MATCH($C1851,'Policy Characteristics'!$C:$C,0)))</f>
        <v>Fuel Taxes or Subsidies</v>
      </c>
      <c r="K1851" s="354"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4" t="str">
        <f>IF(ISBLANK(INDEX('Policy Characteristics'!I:I,MATCH($C1851,'Policy Characteristics'!$C:$C,0))),"",INDEX('Policy Characteristics'!I:I,MATCH($C1851,'Policy Characteristics'!$C:$C,0)))</f>
        <v>% of BAU price</v>
      </c>
      <c r="P1851" s="354"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4" t="str">
        <f>IF(ISBLANK(INDEX('Policy Characteristics'!K:K,MATCH($C1851,'Policy Characteristics'!$C:$C,0))),"",INDEX('Policy Characteristics'!K:K,MATCH($C1851,'Policy Characteristics'!$C:$C,0)))</f>
        <v>fuels.html#fuel-taxes</v>
      </c>
      <c r="R1851" s="354" t="str">
        <f>IF(ISBLANK(INDEX('Policy Characteristics'!L:L,MATCH($C1851,'Policy Characteristics'!$C:$C,0))),"",INDEX('Policy Characteristics'!L:L,MATCH($C1851,'Policy Characteristics'!$C:$C,0)))</f>
        <v>fuel-taxes.html</v>
      </c>
    </row>
    <row r="1852" spans="1:18" s="354" customFormat="1" ht="20" customHeight="1">
      <c r="A1852" s="354" t="str">
        <f>IF(ISBLANK(INDEX('Policy Characteristics'!A:A,MATCH($C1852,'Policy Characteristics'!$C:$C,0))),"",INDEX('Policy Characteristics'!A:A,MATCH($C1852,'Policy Characteristics'!$C:$C,0)))</f>
        <v>Cross-Sector</v>
      </c>
      <c r="B1852" s="366" t="str">
        <f>IF(ISBLANK(INDEX('Policy Characteristics'!B:B,MATCH($C1852,'Policy Characteristics'!$C:$C,0))),"",INDEX('Policy Characteristics'!B:B,MATCH($C1852,'Policy Characteristics'!$C:$C,0)))</f>
        <v>Fuel Taxes or Subsidies</v>
      </c>
      <c r="C1852" s="242" t="str">
        <f t="shared" si="70"/>
        <v>Additional Fuel Tax or Subsidy Rate by Fuel</v>
      </c>
      <c r="D1852" s="348" t="s">
        <v>912</v>
      </c>
      <c r="E1852" s="253" t="s">
        <v>959</v>
      </c>
      <c r="F1852" s="348" t="s">
        <v>913</v>
      </c>
      <c r="G1852" s="253" t="s">
        <v>960</v>
      </c>
      <c r="H1852" s="18">
        <v>2422</v>
      </c>
      <c r="I1852" s="369" t="s">
        <v>680</v>
      </c>
      <c r="J1852" s="368" t="str">
        <f>IF(ISBLANK(INDEX('Policy Characteristics'!D:D,MATCH($C1852,'Policy Characteristics'!$C:$C,0))),"",INDEX('Policy Characteristics'!D:D,MATCH($C1852,'Policy Characteristics'!$C:$C,0)))</f>
        <v>Fuel Taxes or Subsidies</v>
      </c>
      <c r="K1852" s="354"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4" t="str">
        <f>IF(ISBLANK(INDEX('Policy Characteristics'!I:I,MATCH($C1852,'Policy Characteristics'!$C:$C,0))),"",INDEX('Policy Characteristics'!I:I,MATCH($C1852,'Policy Characteristics'!$C:$C,0)))</f>
        <v>% of BAU price</v>
      </c>
      <c r="P1852" s="354"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4" t="str">
        <f>IF(ISBLANK(INDEX('Policy Characteristics'!K:K,MATCH($C1852,'Policy Characteristics'!$C:$C,0))),"",INDEX('Policy Characteristics'!K:K,MATCH($C1852,'Policy Characteristics'!$C:$C,0)))</f>
        <v>fuels.html#fuel-taxes</v>
      </c>
      <c r="R1852" s="354" t="str">
        <f>IF(ISBLANK(INDEX('Policy Characteristics'!L:L,MATCH($C1852,'Policy Characteristics'!$C:$C,0))),"",INDEX('Policy Characteristics'!L:L,MATCH($C1852,'Policy Characteristics'!$C:$C,0)))</f>
        <v>fuel-taxes.html</v>
      </c>
    </row>
    <row r="1853" spans="1:18" s="354" customFormat="1" ht="20" customHeight="1">
      <c r="A1853" s="354" t="str">
        <f>IF(ISBLANK(INDEX('Policy Characteristics'!A:A,MATCH($C1853,'Policy Characteristics'!$C:$C,0))),"",INDEX('Policy Characteristics'!A:A,MATCH($C1853,'Policy Characteristics'!$C:$C,0)))</f>
        <v>Cross-Sector</v>
      </c>
      <c r="B1853" s="366" t="str">
        <f>IF(ISBLANK(INDEX('Policy Characteristics'!B:B,MATCH($C1853,'Policy Characteristics'!$C:$C,0))),"",INDEX('Policy Characteristics'!B:B,MATCH($C1853,'Policy Characteristics'!$C:$C,0)))</f>
        <v>Fuel Taxes or Subsidies</v>
      </c>
      <c r="C1853" s="242" t="str">
        <f t="shared" si="70"/>
        <v>Additional Fuel Tax or Subsidy Rate by Fuel</v>
      </c>
      <c r="D1853" s="348" t="s">
        <v>944</v>
      </c>
      <c r="E1853" s="253" t="s">
        <v>959</v>
      </c>
      <c r="F1853" s="348" t="s">
        <v>945</v>
      </c>
      <c r="G1853" s="253" t="s">
        <v>960</v>
      </c>
      <c r="H1853" s="18">
        <v>2423</v>
      </c>
      <c r="I1853" s="369" t="s">
        <v>680</v>
      </c>
      <c r="J1853" s="368" t="str">
        <f>IF(ISBLANK(INDEX('Policy Characteristics'!D:D,MATCH($C1853,'Policy Characteristics'!$C:$C,0))),"",INDEX('Policy Characteristics'!D:D,MATCH($C1853,'Policy Characteristics'!$C:$C,0)))</f>
        <v>Fuel Taxes or Subsidies</v>
      </c>
      <c r="K1853" s="354"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4" t="str">
        <f>IF(ISBLANK(INDEX('Policy Characteristics'!I:I,MATCH($C1853,'Policy Characteristics'!$C:$C,0))),"",INDEX('Policy Characteristics'!I:I,MATCH($C1853,'Policy Characteristics'!$C:$C,0)))</f>
        <v>% of BAU price</v>
      </c>
      <c r="P1853" s="354"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4" t="str">
        <f>IF(ISBLANK(INDEX('Policy Characteristics'!K:K,MATCH($C1853,'Policy Characteristics'!$C:$C,0))),"",INDEX('Policy Characteristics'!K:K,MATCH($C1853,'Policy Characteristics'!$C:$C,0)))</f>
        <v>fuels.html#fuel-taxes</v>
      </c>
      <c r="R1853" s="354" t="str">
        <f>IF(ISBLANK(INDEX('Policy Characteristics'!L:L,MATCH($C1853,'Policy Characteristics'!$C:$C,0))),"",INDEX('Policy Characteristics'!L:L,MATCH($C1853,'Policy Characteristics'!$C:$C,0)))</f>
        <v>fuel-taxes.html</v>
      </c>
    </row>
    <row r="1854" spans="1:18" s="354" customFormat="1" ht="20" customHeight="1">
      <c r="A1854" s="354" t="str">
        <f>IF(ISBLANK(INDEX('Policy Characteristics'!A:A,MATCH($C1854,'Policy Characteristics'!$C:$C,0))),"",INDEX('Policy Characteristics'!A:A,MATCH($C1854,'Policy Characteristics'!$C:$C,0)))</f>
        <v>Cross-Sector</v>
      </c>
      <c r="B1854" s="366" t="str">
        <f>IF(ISBLANK(INDEX('Policy Characteristics'!B:B,MATCH($C1854,'Policy Characteristics'!$C:$C,0))),"",INDEX('Policy Characteristics'!B:B,MATCH($C1854,'Policy Characteristics'!$C:$C,0)))</f>
        <v>Fuel Taxes or Subsidies</v>
      </c>
      <c r="C1854" s="242" t="str">
        <f t="shared" si="70"/>
        <v>Additional Fuel Tax or Subsidy Rate by Fuel</v>
      </c>
      <c r="D1854" s="348" t="s">
        <v>946</v>
      </c>
      <c r="E1854" s="253" t="s">
        <v>959</v>
      </c>
      <c r="F1854" s="348" t="s">
        <v>947</v>
      </c>
      <c r="G1854" s="253" t="s">
        <v>960</v>
      </c>
      <c r="H1854" s="18">
        <v>2424</v>
      </c>
      <c r="I1854" s="369" t="s">
        <v>680</v>
      </c>
      <c r="J1854" s="368" t="str">
        <f>IF(ISBLANK(INDEX('Policy Characteristics'!D:D,MATCH($C1854,'Policy Characteristics'!$C:$C,0))),"",INDEX('Policy Characteristics'!D:D,MATCH($C1854,'Policy Characteristics'!$C:$C,0)))</f>
        <v>Fuel Taxes or Subsidies</v>
      </c>
      <c r="K1854" s="354"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4" t="str">
        <f>IF(ISBLANK(INDEX('Policy Characteristics'!I:I,MATCH($C1854,'Policy Characteristics'!$C:$C,0))),"",INDEX('Policy Characteristics'!I:I,MATCH($C1854,'Policy Characteristics'!$C:$C,0)))</f>
        <v>% of BAU price</v>
      </c>
      <c r="P1854" s="354"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4" t="str">
        <f>IF(ISBLANK(INDEX('Policy Characteristics'!K:K,MATCH($C1854,'Policy Characteristics'!$C:$C,0))),"",INDEX('Policy Characteristics'!K:K,MATCH($C1854,'Policy Characteristics'!$C:$C,0)))</f>
        <v>fuels.html#fuel-taxes</v>
      </c>
      <c r="R1854" s="354" t="str">
        <f>IF(ISBLANK(INDEX('Policy Characteristics'!L:L,MATCH($C1854,'Policy Characteristics'!$C:$C,0))),"",INDEX('Policy Characteristics'!L:L,MATCH($C1854,'Policy Characteristics'!$C:$C,0)))</f>
        <v>fuel-taxes.html</v>
      </c>
    </row>
    <row r="1855" spans="1:18" ht="20" customHeight="1">
      <c r="A1855" s="354" t="str">
        <f>IF(ISBLANK(INDEX('Policy Characteristics'!A:A,MATCH($C1855,'Policy Characteristics'!$C:$C,0))),"",INDEX('Policy Characteristics'!A:A,MATCH($C1855,'Policy Characteristics'!$C:$C,0)))</f>
        <v>Cross-Sector</v>
      </c>
      <c r="B1855" s="366" t="str">
        <f>IF(ISBLANK(INDEX('Policy Characteristics'!B:B,MATCH($C1855,'Policy Characteristics'!$C:$C,0))),"",INDEX('Policy Characteristics'!B:B,MATCH($C1855,'Policy Characteristics'!$C:$C,0)))</f>
        <v>Fuel Taxes or Subsidies</v>
      </c>
      <c r="C1855" s="242" t="str">
        <f t="shared" si="70"/>
        <v>Additional Fuel Tax or Subsidy Rate by Fuel</v>
      </c>
      <c r="D1855" s="348" t="s">
        <v>914</v>
      </c>
      <c r="E1855" s="253" t="s">
        <v>959</v>
      </c>
      <c r="F1855" s="348" t="s">
        <v>915</v>
      </c>
      <c r="G1855" s="253" t="s">
        <v>960</v>
      </c>
      <c r="H1855" s="18">
        <v>2425</v>
      </c>
      <c r="I1855" s="369" t="s">
        <v>680</v>
      </c>
      <c r="J1855" s="368" t="str">
        <f>IF(ISBLANK(INDEX('Policy Characteristics'!D:D,MATCH($C1855,'Policy Characteristics'!$C:$C,0))),"",INDEX('Policy Characteristics'!D:D,MATCH($C1855,'Policy Characteristics'!$C:$C,0)))</f>
        <v>Fuel Taxes or Subsidies</v>
      </c>
      <c r="K1855" s="354"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4" t="str">
        <f>IF(ISBLANK(INDEX('Policy Characteristics'!I:I,MATCH($C1855,'Policy Characteristics'!$C:$C,0))),"",INDEX('Policy Characteristics'!I:I,MATCH($C1855,'Policy Characteristics'!$C:$C,0)))</f>
        <v>% of BAU price</v>
      </c>
      <c r="P1855" s="354"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4" t="str">
        <f>IF(ISBLANK(INDEX('Policy Characteristics'!K:K,MATCH($C1855,'Policy Characteristics'!$C:$C,0))),"",INDEX('Policy Characteristics'!K:K,MATCH($C1855,'Policy Characteristics'!$C:$C,0)))</f>
        <v>fuels.html#fuel-taxes</v>
      </c>
      <c r="R1855" s="354" t="str">
        <f>IF(ISBLANK(INDEX('Policy Characteristics'!L:L,MATCH($C1855,'Policy Characteristics'!$C:$C,0))),"",INDEX('Policy Characteristics'!L:L,MATCH($C1855,'Policy Characteristics'!$C:$C,0)))</f>
        <v>fuel-taxes.html</v>
      </c>
    </row>
    <row r="1856" spans="1:18" ht="20" customHeight="1">
      <c r="A1856" s="354" t="str">
        <f>IF(ISBLANK(INDEX('Policy Characteristics'!A:A,MATCH($C1856,'Policy Characteristics'!$C:$C,0))),"",INDEX('Policy Characteristics'!A:A,MATCH($C1856,'Policy Characteristics'!$C:$C,0)))</f>
        <v>Cross-Sector</v>
      </c>
      <c r="B1856" s="366" t="str">
        <f>IF(ISBLANK(INDEX('Policy Characteristics'!B:B,MATCH($C1856,'Policy Characteristics'!$C:$C,0))),"",INDEX('Policy Characteristics'!B:B,MATCH($C1856,'Policy Characteristics'!$C:$C,0)))</f>
        <v>Fuel Taxes or Subsidies</v>
      </c>
      <c r="C1856" s="242" t="str">
        <f t="shared" ref="C1856:C1862" si="71">C$1727</f>
        <v>Additional Fuel Tax or Subsidy Rate by Fuel</v>
      </c>
      <c r="D1856" s="348" t="s">
        <v>948</v>
      </c>
      <c r="E1856" s="253" t="s">
        <v>959</v>
      </c>
      <c r="F1856" s="348" t="s">
        <v>949</v>
      </c>
      <c r="G1856" s="253" t="s">
        <v>960</v>
      </c>
      <c r="H1856" s="18">
        <v>2426</v>
      </c>
      <c r="I1856" s="369" t="s">
        <v>680</v>
      </c>
      <c r="J1856" s="368" t="str">
        <f>IF(ISBLANK(INDEX('Policy Characteristics'!D:D,MATCH($C1856,'Policy Characteristics'!$C:$C,0))),"",INDEX('Policy Characteristics'!D:D,MATCH($C1856,'Policy Characteristics'!$C:$C,0)))</f>
        <v>Fuel Taxes or Subsidies</v>
      </c>
      <c r="K1856" s="354"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4" t="str">
        <f>IF(ISBLANK(INDEX('Policy Characteristics'!I:I,MATCH($C1856,'Policy Characteristics'!$C:$C,0))),"",INDEX('Policy Characteristics'!I:I,MATCH($C1856,'Policy Characteristics'!$C:$C,0)))</f>
        <v>% of BAU price</v>
      </c>
      <c r="P1856" s="354"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4" t="str">
        <f>IF(ISBLANK(INDEX('Policy Characteristics'!K:K,MATCH($C1856,'Policy Characteristics'!$C:$C,0))),"",INDEX('Policy Characteristics'!K:K,MATCH($C1856,'Policy Characteristics'!$C:$C,0)))</f>
        <v>fuels.html#fuel-taxes</v>
      </c>
      <c r="R1856" s="354" t="str">
        <f>IF(ISBLANK(INDEX('Policy Characteristics'!L:L,MATCH($C1856,'Policy Characteristics'!$C:$C,0))),"",INDEX('Policy Characteristics'!L:L,MATCH($C1856,'Policy Characteristics'!$C:$C,0)))</f>
        <v>fuel-taxes.html</v>
      </c>
    </row>
    <row r="1857" spans="1:19" ht="20" customHeight="1">
      <c r="A1857" s="354" t="str">
        <f>IF(ISBLANK(INDEX('Policy Characteristics'!A:A,MATCH($C1857,'Policy Characteristics'!$C:$C,0))),"",INDEX('Policy Characteristics'!A:A,MATCH($C1857,'Policy Characteristics'!$C:$C,0)))</f>
        <v>Cross-Sector</v>
      </c>
      <c r="B1857" s="366" t="str">
        <f>IF(ISBLANK(INDEX('Policy Characteristics'!B:B,MATCH($C1857,'Policy Characteristics'!$C:$C,0))),"",INDEX('Policy Characteristics'!B:B,MATCH($C1857,'Policy Characteristics'!$C:$C,0)))</f>
        <v>Fuel Taxes or Subsidies</v>
      </c>
      <c r="C1857" s="242" t="str">
        <f t="shared" si="71"/>
        <v>Additional Fuel Tax or Subsidy Rate by Fuel</v>
      </c>
      <c r="D1857" s="348" t="s">
        <v>916</v>
      </c>
      <c r="E1857" s="253" t="s">
        <v>959</v>
      </c>
      <c r="F1857" s="348" t="s">
        <v>761</v>
      </c>
      <c r="G1857" s="253" t="s">
        <v>960</v>
      </c>
      <c r="H1857" s="18">
        <v>2427</v>
      </c>
      <c r="I1857" s="369" t="s">
        <v>680</v>
      </c>
      <c r="J1857" s="368" t="str">
        <f>IF(ISBLANK(INDEX('Policy Characteristics'!D:D,MATCH($C1857,'Policy Characteristics'!$C:$C,0))),"",INDEX('Policy Characteristics'!D:D,MATCH($C1857,'Policy Characteristics'!$C:$C,0)))</f>
        <v>Fuel Taxes or Subsidies</v>
      </c>
      <c r="K1857" s="354"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4" t="str">
        <f>IF(ISBLANK(INDEX('Policy Characteristics'!I:I,MATCH($C1857,'Policy Characteristics'!$C:$C,0))),"",INDEX('Policy Characteristics'!I:I,MATCH($C1857,'Policy Characteristics'!$C:$C,0)))</f>
        <v>% of BAU price</v>
      </c>
      <c r="P1857" s="354"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4" t="str">
        <f>IF(ISBLANK(INDEX('Policy Characteristics'!K:K,MATCH($C1857,'Policy Characteristics'!$C:$C,0))),"",INDEX('Policy Characteristics'!K:K,MATCH($C1857,'Policy Characteristics'!$C:$C,0)))</f>
        <v>fuels.html#fuel-taxes</v>
      </c>
      <c r="R1857" s="354" t="str">
        <f>IF(ISBLANK(INDEX('Policy Characteristics'!L:L,MATCH($C1857,'Policy Characteristics'!$C:$C,0))),"",INDEX('Policy Characteristics'!L:L,MATCH($C1857,'Policy Characteristics'!$C:$C,0)))</f>
        <v>fuel-taxes.html</v>
      </c>
    </row>
    <row r="1858" spans="1:19" ht="20" customHeight="1">
      <c r="A1858" s="354" t="str">
        <f>IF(ISBLANK(INDEX('Policy Characteristics'!A:A,MATCH($C1858,'Policy Characteristics'!$C:$C,0))),"",INDEX('Policy Characteristics'!A:A,MATCH($C1858,'Policy Characteristics'!$C:$C,0)))</f>
        <v>Cross-Sector</v>
      </c>
      <c r="B1858" s="366" t="str">
        <f>IF(ISBLANK(INDEX('Policy Characteristics'!B:B,MATCH($C1858,'Policy Characteristics'!$C:$C,0))),"",INDEX('Policy Characteristics'!B:B,MATCH($C1858,'Policy Characteristics'!$C:$C,0)))</f>
        <v>Fuel Taxes or Subsidies</v>
      </c>
      <c r="C1858" s="242" t="str">
        <f t="shared" si="71"/>
        <v>Additional Fuel Tax or Subsidy Rate by Fuel</v>
      </c>
      <c r="D1858" s="348" t="s">
        <v>917</v>
      </c>
      <c r="E1858" s="253" t="s">
        <v>959</v>
      </c>
      <c r="F1858" s="348" t="s">
        <v>765</v>
      </c>
      <c r="G1858" s="253" t="s">
        <v>960</v>
      </c>
      <c r="H1858" s="18">
        <v>2428</v>
      </c>
      <c r="I1858" s="369" t="s">
        <v>680</v>
      </c>
      <c r="J1858" s="368" t="str">
        <f>IF(ISBLANK(INDEX('Policy Characteristics'!D:D,MATCH($C1858,'Policy Characteristics'!$C:$C,0))),"",INDEX('Policy Characteristics'!D:D,MATCH($C1858,'Policy Characteristics'!$C:$C,0)))</f>
        <v>Fuel Taxes or Subsidies</v>
      </c>
      <c r="K1858" s="354"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4" t="str">
        <f>IF(ISBLANK(INDEX('Policy Characteristics'!I:I,MATCH($C1858,'Policy Characteristics'!$C:$C,0))),"",INDEX('Policy Characteristics'!I:I,MATCH($C1858,'Policy Characteristics'!$C:$C,0)))</f>
        <v>% of BAU price</v>
      </c>
      <c r="P1858" s="354"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4" t="str">
        <f>IF(ISBLANK(INDEX('Policy Characteristics'!K:K,MATCH($C1858,'Policy Characteristics'!$C:$C,0))),"",INDEX('Policy Characteristics'!K:K,MATCH($C1858,'Policy Characteristics'!$C:$C,0)))</f>
        <v>fuels.html#fuel-taxes</v>
      </c>
      <c r="R1858" s="354" t="str">
        <f>IF(ISBLANK(INDEX('Policy Characteristics'!L:L,MATCH($C1858,'Policy Characteristics'!$C:$C,0))),"",INDEX('Policy Characteristics'!L:L,MATCH($C1858,'Policy Characteristics'!$C:$C,0)))</f>
        <v>fuel-taxes.html</v>
      </c>
    </row>
    <row r="1859" spans="1:19" ht="20" customHeight="1">
      <c r="A1859" s="354" t="str">
        <f>IF(ISBLANK(INDEX('Policy Characteristics'!A:A,MATCH($C1859,'Policy Characteristics'!$C:$C,0))),"",INDEX('Policy Characteristics'!A:A,MATCH($C1859,'Policy Characteristics'!$C:$C,0)))</f>
        <v>Cross-Sector</v>
      </c>
      <c r="B1859" s="366" t="str">
        <f>IF(ISBLANK(INDEX('Policy Characteristics'!B:B,MATCH($C1859,'Policy Characteristics'!$C:$C,0))),"",INDEX('Policy Characteristics'!B:B,MATCH($C1859,'Policy Characteristics'!$C:$C,0)))</f>
        <v>Fuel Taxes or Subsidies</v>
      </c>
      <c r="C1859" s="242" t="str">
        <f t="shared" si="71"/>
        <v>Additional Fuel Tax or Subsidy Rate by Fuel</v>
      </c>
      <c r="D1859" s="348" t="s">
        <v>918</v>
      </c>
      <c r="E1859" s="253" t="s">
        <v>959</v>
      </c>
      <c r="F1859" s="348" t="s">
        <v>919</v>
      </c>
      <c r="G1859" s="253" t="s">
        <v>960</v>
      </c>
      <c r="H1859" s="18">
        <v>2429</v>
      </c>
      <c r="I1859" s="369" t="s">
        <v>680</v>
      </c>
      <c r="J1859" s="368" t="str">
        <f>IF(ISBLANK(INDEX('Policy Characteristics'!D:D,MATCH($C1859,'Policy Characteristics'!$C:$C,0))),"",INDEX('Policy Characteristics'!D:D,MATCH($C1859,'Policy Characteristics'!$C:$C,0)))</f>
        <v>Fuel Taxes or Subsidies</v>
      </c>
      <c r="K1859" s="354"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4" t="str">
        <f>IF(ISBLANK(INDEX('Policy Characteristics'!I:I,MATCH($C1859,'Policy Characteristics'!$C:$C,0))),"",INDEX('Policy Characteristics'!I:I,MATCH($C1859,'Policy Characteristics'!$C:$C,0)))</f>
        <v>% of BAU price</v>
      </c>
      <c r="P1859" s="354"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4" t="str">
        <f>IF(ISBLANK(INDEX('Policy Characteristics'!K:K,MATCH($C1859,'Policy Characteristics'!$C:$C,0))),"",INDEX('Policy Characteristics'!K:K,MATCH($C1859,'Policy Characteristics'!$C:$C,0)))</f>
        <v>fuels.html#fuel-taxes</v>
      </c>
      <c r="R1859" s="354" t="str">
        <f>IF(ISBLANK(INDEX('Policy Characteristics'!L:L,MATCH($C1859,'Policy Characteristics'!$C:$C,0))),"",INDEX('Policy Characteristics'!L:L,MATCH($C1859,'Policy Characteristics'!$C:$C,0)))</f>
        <v>fuel-taxes.html</v>
      </c>
    </row>
    <row r="1860" spans="1:19" ht="20" customHeight="1">
      <c r="A1860" s="354" t="str">
        <f>IF(ISBLANK(INDEX('Policy Characteristics'!A:A,MATCH($C1860,'Policy Characteristics'!$C:$C,0))),"",INDEX('Policy Characteristics'!A:A,MATCH($C1860,'Policy Characteristics'!$C:$C,0)))</f>
        <v>Cross-Sector</v>
      </c>
      <c r="B1860" s="366" t="str">
        <f>IF(ISBLANK(INDEX('Policy Characteristics'!B:B,MATCH($C1860,'Policy Characteristics'!$C:$C,0))),"",INDEX('Policy Characteristics'!B:B,MATCH($C1860,'Policy Characteristics'!$C:$C,0)))</f>
        <v>Fuel Taxes or Subsidies</v>
      </c>
      <c r="C1860" s="242" t="str">
        <f t="shared" si="71"/>
        <v>Additional Fuel Tax or Subsidy Rate by Fuel</v>
      </c>
      <c r="D1860" s="348" t="s">
        <v>920</v>
      </c>
      <c r="E1860" s="253" t="s">
        <v>959</v>
      </c>
      <c r="F1860" s="348" t="s">
        <v>921</v>
      </c>
      <c r="G1860" s="253" t="s">
        <v>960</v>
      </c>
      <c r="H1860" s="18">
        <v>2430</v>
      </c>
      <c r="I1860" s="369" t="s">
        <v>680</v>
      </c>
      <c r="J1860" s="368" t="str">
        <f>IF(ISBLANK(INDEX('Policy Characteristics'!D:D,MATCH($C1860,'Policy Characteristics'!$C:$C,0))),"",INDEX('Policy Characteristics'!D:D,MATCH($C1860,'Policy Characteristics'!$C:$C,0)))</f>
        <v>Fuel Taxes or Subsidies</v>
      </c>
      <c r="K1860" s="354"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4" t="str">
        <f>IF(ISBLANK(INDEX('Policy Characteristics'!I:I,MATCH($C1860,'Policy Characteristics'!$C:$C,0))),"",INDEX('Policy Characteristics'!I:I,MATCH($C1860,'Policy Characteristics'!$C:$C,0)))</f>
        <v>% of BAU price</v>
      </c>
      <c r="P1860" s="354"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4" t="str">
        <f>IF(ISBLANK(INDEX('Policy Characteristics'!K:K,MATCH($C1860,'Policy Characteristics'!$C:$C,0))),"",INDEX('Policy Characteristics'!K:K,MATCH($C1860,'Policy Characteristics'!$C:$C,0)))</f>
        <v>fuels.html#fuel-taxes</v>
      </c>
      <c r="R1860" s="354" t="str">
        <f>IF(ISBLANK(INDEX('Policy Characteristics'!L:L,MATCH($C1860,'Policy Characteristics'!$C:$C,0))),"",INDEX('Policy Characteristics'!L:L,MATCH($C1860,'Policy Characteristics'!$C:$C,0)))</f>
        <v>fuel-taxes.html</v>
      </c>
    </row>
    <row r="1861" spans="1:19" ht="20" customHeight="1">
      <c r="A1861" s="354" t="str">
        <f>IF(ISBLANK(INDEX('Policy Characteristics'!A:A,MATCH($C1861,'Policy Characteristics'!$C:$C,0))),"",INDEX('Policy Characteristics'!A:A,MATCH($C1861,'Policy Characteristics'!$C:$C,0)))</f>
        <v>Cross-Sector</v>
      </c>
      <c r="B1861" s="366" t="str">
        <f>IF(ISBLANK(INDEX('Policy Characteristics'!B:B,MATCH($C1861,'Policy Characteristics'!$C:$C,0))),"",INDEX('Policy Characteristics'!B:B,MATCH($C1861,'Policy Characteristics'!$C:$C,0)))</f>
        <v>Fuel Taxes or Subsidies</v>
      </c>
      <c r="C1861" s="242" t="str">
        <f t="shared" si="71"/>
        <v>Additional Fuel Tax or Subsidy Rate by Fuel</v>
      </c>
      <c r="D1861" s="348" t="s">
        <v>951</v>
      </c>
      <c r="E1861" s="253" t="s">
        <v>959</v>
      </c>
      <c r="F1861" s="348" t="s">
        <v>769</v>
      </c>
      <c r="G1861" s="253" t="s">
        <v>960</v>
      </c>
      <c r="H1861" s="18">
        <v>2431</v>
      </c>
      <c r="I1861" s="369" t="s">
        <v>680</v>
      </c>
      <c r="J1861" s="368" t="str">
        <f>IF(ISBLANK(INDEX('Policy Characteristics'!D:D,MATCH($C1861,'Policy Characteristics'!$C:$C,0))),"",INDEX('Policy Characteristics'!D:D,MATCH($C1861,'Policy Characteristics'!$C:$C,0)))</f>
        <v>Fuel Taxes or Subsidies</v>
      </c>
      <c r="K1861" s="354"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4" t="str">
        <f>IF(ISBLANK(INDEX('Policy Characteristics'!I:I,MATCH($C1861,'Policy Characteristics'!$C:$C,0))),"",INDEX('Policy Characteristics'!I:I,MATCH($C1861,'Policy Characteristics'!$C:$C,0)))</f>
        <v>% of BAU price</v>
      </c>
      <c r="P1861" s="354"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4" t="str">
        <f>IF(ISBLANK(INDEX('Policy Characteristics'!K:K,MATCH($C1861,'Policy Characteristics'!$C:$C,0))),"",INDEX('Policy Characteristics'!K:K,MATCH($C1861,'Policy Characteristics'!$C:$C,0)))</f>
        <v>fuels.html#fuel-taxes</v>
      </c>
      <c r="R1861" s="354" t="str">
        <f>IF(ISBLANK(INDEX('Policy Characteristics'!L:L,MATCH($C1861,'Policy Characteristics'!$C:$C,0))),"",INDEX('Policy Characteristics'!L:L,MATCH($C1861,'Policy Characteristics'!$C:$C,0)))</f>
        <v>fuel-taxes.html</v>
      </c>
    </row>
    <row r="1862" spans="1:19" ht="20" customHeight="1">
      <c r="A1862" s="354" t="str">
        <f>IF(ISBLANK(INDEX('Policy Characteristics'!A:A,MATCH($C1862,'Policy Characteristics'!$C:$C,0))),"",INDEX('Policy Characteristics'!A:A,MATCH($C1862,'Policy Characteristics'!$C:$C,0)))</f>
        <v>Cross-Sector</v>
      </c>
      <c r="B1862" s="366" t="str">
        <f>IF(ISBLANK(INDEX('Policy Characteristics'!B:B,MATCH($C1862,'Policy Characteristics'!$C:$C,0))),"",INDEX('Policy Characteristics'!B:B,MATCH($C1862,'Policy Characteristics'!$C:$C,0)))</f>
        <v>Fuel Taxes or Subsidies</v>
      </c>
      <c r="C1862" s="242" t="str">
        <f t="shared" si="71"/>
        <v>Additional Fuel Tax or Subsidy Rate by Fuel</v>
      </c>
      <c r="D1862" s="348" t="s">
        <v>952</v>
      </c>
      <c r="E1862" s="253" t="s">
        <v>959</v>
      </c>
      <c r="F1862" s="348" t="s">
        <v>953</v>
      </c>
      <c r="G1862" s="253" t="s">
        <v>960</v>
      </c>
      <c r="H1862" s="18">
        <v>2432</v>
      </c>
      <c r="I1862" s="369" t="s">
        <v>680</v>
      </c>
      <c r="J1862" s="368" t="str">
        <f>IF(ISBLANK(INDEX('Policy Characteristics'!D:D,MATCH($C1862,'Policy Characteristics'!$C:$C,0))),"",INDEX('Policy Characteristics'!D:D,MATCH($C1862,'Policy Characteristics'!$C:$C,0)))</f>
        <v>Fuel Taxes or Subsidies</v>
      </c>
      <c r="K1862" s="354" t="str">
        <f>IF(ISBLANK(INDEX('Policy Characteristics'!E:E,MATCH($C1862,'Policy Characteristics'!$C:$C,0))),"",INDEX('Policy Characteristics'!E:E,MATCH($C1862,'Policy Characteristics'!$C:$C,0)))</f>
        <v>cross fuel tax</v>
      </c>
      <c r="L1862" s="222">
        <f>IF(ISBLANK(INDEX('Policy Characteristics'!F:F,MATCH($C1862,'Policy Characteristics'!$C:$C,0))),"",INDEX('Policy Characteristics'!F:F,MATCH($C1862,'Policy Characteristics'!$C:$C,0)))</f>
        <v>-0.9</v>
      </c>
      <c r="M1862" s="222">
        <f>IF(ISBLANK(INDEX('Policy Characteristics'!G:G,MATCH($C1862,'Policy Characteristics'!$C:$C,0))),"",INDEX('Policy Characteristics'!G:G,MATCH($C1862,'Policy Characteristics'!$C:$C,0)))</f>
        <v>0.9</v>
      </c>
      <c r="N1862" s="222">
        <f>IF(ISBLANK(INDEX('Policy Characteristics'!H:H,MATCH($C1862,'Policy Characteristics'!$C:$C,0))),"",INDEX('Policy Characteristics'!H:H,MATCH($C1862,'Policy Characteristics'!$C:$C,0)))</f>
        <v>0.01</v>
      </c>
      <c r="O1862" s="354" t="str">
        <f>IF(ISBLANK(INDEX('Policy Characteristics'!I:I,MATCH($C1862,'Policy Characteristics'!$C:$C,0))),"",INDEX('Policy Characteristics'!I:I,MATCH($C1862,'Policy Characteristics'!$C:$C,0)))</f>
        <v>% of BAU price</v>
      </c>
      <c r="P1862" s="354"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2" s="354" t="str">
        <f>IF(ISBLANK(INDEX('Policy Characteristics'!K:K,MATCH($C1862,'Policy Characteristics'!$C:$C,0))),"",INDEX('Policy Characteristics'!K:K,MATCH($C1862,'Policy Characteristics'!$C:$C,0)))</f>
        <v>fuels.html#fuel-taxes</v>
      </c>
      <c r="R1862" s="354" t="str">
        <f>IF(ISBLANK(INDEX('Policy Characteristics'!L:L,MATCH($C1862,'Policy Characteristics'!$C:$C,0))),"",INDEX('Policy Characteristics'!L:L,MATCH($C1862,'Policy Characteristics'!$C:$C,0)))</f>
        <v>fuel-taxes.html</v>
      </c>
    </row>
    <row r="1863" spans="1:19" ht="20" customHeight="1">
      <c r="A1863" s="354" t="str">
        <f>IF(ISBLANK(INDEX('Policy Characteristics'!A:A,MATCH($C1863,'Policy Characteristics'!$C:$C,0))),"",INDEX('Policy Characteristics'!A:A,MATCH($C1863,'Policy Characteristics'!$C:$C,0)))</f>
        <v>Cross-Sector</v>
      </c>
      <c r="B1863" s="366" t="str">
        <f>IF(ISBLANK(INDEX('Policy Characteristics'!B:B,MATCH($C1863,'Policy Characteristics'!$C:$C,0))),"",INDEX('Policy Characteristics'!B:B,MATCH($C1863,'Policy Characteristics'!$C:$C,0)))</f>
        <v>Non BAU Carbon Tax Vehicle Qualification</v>
      </c>
      <c r="C1863" t="s">
        <v>566</v>
      </c>
      <c r="H1863" s="18">
        <v>2286</v>
      </c>
      <c r="I1863" s="378" t="s">
        <v>670</v>
      </c>
      <c r="J1863" s="368" t="str">
        <f>IF(ISBLANK(INDEX('Policy Characteristics'!D:D,MATCH($C1863,'Policy Characteristics'!$C:$C,0))),"",INDEX('Policy Characteristics'!D:D,MATCH($C1863,'Policy Characteristics'!$C:$C,0)))</f>
        <v/>
      </c>
      <c r="K1863" s="354"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54" t="str">
        <f>IF(ISBLANK(INDEX('Policy Characteristics'!I:I,MATCH($C1863,'Policy Characteristics'!$C:$C,0))),"",INDEX('Policy Characteristics'!I:I,MATCH($C1863,'Policy Characteristics'!$C:$C,0)))</f>
        <v>on/off</v>
      </c>
      <c r="P1863" s="354"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354" t="str">
        <f>IF(ISBLANK(INDEX('Policy Characteristics'!K:K,MATCH($C1863,'Policy Characteristics'!$C:$C,0))),"",INDEX('Policy Characteristics'!K:K,MATCH($C1863,'Policy Characteristics'!$C:$C,0)))</f>
        <v/>
      </c>
      <c r="R1863" s="354" t="str">
        <f>IF(ISBLANK(INDEX('Policy Characteristics'!L:L,MATCH($C1863,'Policy Characteristics'!$C:$C,0))),"",INDEX('Policy Characteristics'!L:L,MATCH($C1863,'Policy Characteristics'!$C:$C,0)))</f>
        <v/>
      </c>
    </row>
    <row r="1864" spans="1:19" ht="20" customHeight="1">
      <c r="A1864" s="354" t="str">
        <f>IF(ISBLANK(INDEX('Policy Characteristics'!A:A,MATCH($C1864,'Policy Characteristics'!$C:$C,0))),"",INDEX('Policy Characteristics'!A:A,MATCH($C1864,'Policy Characteristics'!$C:$C,0)))</f>
        <v>Cross-Sector</v>
      </c>
      <c r="B1864" s="366" t="str">
        <f>IF(ISBLANK(INDEX('Policy Characteristics'!B:B,MATCH($C1864,'Policy Characteristics'!$C:$C,0))),"",INDEX('Policy Characteristics'!B:B,MATCH($C1864,'Policy Characteristics'!$C:$C,0)))</f>
        <v>Non BAU Carbon Tax Industry Qualification</v>
      </c>
      <c r="C1864" t="s">
        <v>569</v>
      </c>
      <c r="H1864" s="18">
        <v>2287</v>
      </c>
      <c r="I1864" s="378" t="s">
        <v>670</v>
      </c>
      <c r="J1864" s="368" t="str">
        <f>IF(ISBLANK(INDEX('Policy Characteristics'!D:D,MATCH($C1864,'Policy Characteristics'!$C:$C,0))),"",INDEX('Policy Characteristics'!D:D,MATCH($C1864,'Policy Characteristics'!$C:$C,0)))</f>
        <v/>
      </c>
      <c r="K1864" s="354"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54" t="str">
        <f>IF(ISBLANK(INDEX('Policy Characteristics'!I:I,MATCH($C1864,'Policy Characteristics'!$C:$C,0))),"",INDEX('Policy Characteristics'!I:I,MATCH($C1864,'Policy Characteristics'!$C:$C,0)))</f>
        <v>on/off</v>
      </c>
      <c r="P1864" s="354"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354" t="str">
        <f>IF(ISBLANK(INDEX('Policy Characteristics'!K:K,MATCH($C1864,'Policy Characteristics'!$C:$C,0))),"",INDEX('Policy Characteristics'!K:K,MATCH($C1864,'Policy Characteristics'!$C:$C,0)))</f>
        <v/>
      </c>
      <c r="R1864" s="354" t="str">
        <f>IF(ISBLANK(INDEX('Policy Characteristics'!L:L,MATCH($C1864,'Policy Characteristics'!$C:$C,0))),"",INDEX('Policy Characteristics'!L:L,MATCH($C1864,'Policy Characteristics'!$C:$C,0)))</f>
        <v/>
      </c>
    </row>
    <row r="1865" spans="1:19" ht="20" customHeight="1">
      <c r="A1865" s="354" t="str">
        <f>IF(ISBLANK(INDEX('Policy Characteristics'!A:A,MATCH($C1865,'Policy Characteristics'!$C:$C,0))),"",INDEX('Policy Characteristics'!A:A,MATCH($C1865,'Policy Characteristics'!$C:$C,0)))</f>
        <v>Cross-Sector</v>
      </c>
      <c r="B1865" s="366" t="str">
        <f>IF(ISBLANK(INDEX('Policy Characteristics'!B:B,MATCH($C1865,'Policy Characteristics'!$C:$C,0))),"",INDEX('Policy Characteristics'!B:B,MATCH($C1865,'Policy Characteristics'!$C:$C,0)))</f>
        <v>Non BAU CBAM Industry Qualification</v>
      </c>
      <c r="C1865" t="s">
        <v>572</v>
      </c>
      <c r="H1865" s="18">
        <v>2288</v>
      </c>
      <c r="I1865" s="378" t="s">
        <v>670</v>
      </c>
      <c r="J1865" s="368" t="str">
        <f>IF(ISBLANK(INDEX('Policy Characteristics'!D:D,MATCH($C1865,'Policy Characteristics'!$C:$C,0))),"",INDEX('Policy Characteristics'!D:D,MATCH($C1865,'Policy Characteristics'!$C:$C,0)))</f>
        <v/>
      </c>
      <c r="K1865" s="354" t="str">
        <f>IF(ISBLANK(INDEX('Policy Characteristics'!E:E,MATCH($C1865,'Policy Characteristics'!$C:$C,0))),"",INDEX('Policy Characteristics'!E:E,MATCH($C1865,'Policy Characteristics'!$C:$C,0)))</f>
        <v/>
      </c>
      <c r="L1865" s="245">
        <f>IF(ISBLANK(INDEX('Policy Characteristics'!F:F,MATCH($C1865,'Policy Characteristics'!$C:$C,0))),"",INDEX('Policy Characteristics'!F:F,MATCH($C1865,'Policy Characteristics'!$C:$C,0)))</f>
        <v>0</v>
      </c>
      <c r="M1865" s="245">
        <f>IF(ISBLANK(INDEX('Policy Characteristics'!G:G,MATCH($C1865,'Policy Characteristics'!$C:$C,0))),"",INDEX('Policy Characteristics'!G:G,MATCH($C1865,'Policy Characteristics'!$C:$C,0)))</f>
        <v>1</v>
      </c>
      <c r="N1865" s="245">
        <f>IF(ISBLANK(INDEX('Policy Characteristics'!H:H,MATCH($C1865,'Policy Characteristics'!$C:$C,0))),"",INDEX('Policy Characteristics'!H:H,MATCH($C1865,'Policy Characteristics'!$C:$C,0)))</f>
        <v>1</v>
      </c>
      <c r="O1865" s="354" t="str">
        <f>IF(ISBLANK(INDEX('Policy Characteristics'!I:I,MATCH($C1865,'Policy Characteristics'!$C:$C,0))),"",INDEX('Policy Characteristics'!I:I,MATCH($C1865,'Policy Characteristics'!$C:$C,0)))</f>
        <v>on/off</v>
      </c>
      <c r="P1865" s="354"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354" t="str">
        <f>IF(ISBLANK(INDEX('Policy Characteristics'!K:K,MATCH($C1865,'Policy Characteristics'!$C:$C,0))),"",INDEX('Policy Characteristics'!K:K,MATCH($C1865,'Policy Characteristics'!$C:$C,0)))</f>
        <v/>
      </c>
      <c r="R1865" s="354" t="str">
        <f>IF(ISBLANK(INDEX('Policy Characteristics'!L:L,MATCH($C1865,'Policy Characteristics'!$C:$C,0))),"",INDEX('Policy Characteristics'!L:L,MATCH($C1865,'Policy Characteristics'!$C:$C,0)))</f>
        <v/>
      </c>
    </row>
    <row r="1866" spans="1:19" ht="15">
      <c r="A1866" s="354" t="str">
        <f>IF(ISBLANK(INDEX('Policy Characteristics'!A:A,MATCH($C1866,'Policy Characteristics'!$C:$C,0))),"",INDEX('Policy Characteristics'!A:A,MATCH($C1866,'Policy Characteristics'!$C:$C,0)))</f>
        <v>Cross-Sector</v>
      </c>
      <c r="B1866" s="366" t="str">
        <f>IF(ISBLANK(INDEX('Policy Characteristics'!B:B,MATCH($C1866,'Policy Characteristics'!$C:$C,0))),"",INDEX('Policy Characteristics'!B:B,MATCH($C1866,'Policy Characteristics'!$C:$C,0)))</f>
        <v>Change in Fuel Prices</v>
      </c>
      <c r="C1866" t="s">
        <v>3873</v>
      </c>
      <c r="H1866" s="18">
        <v>2773</v>
      </c>
      <c r="I1866" s="378" t="s">
        <v>680</v>
      </c>
      <c r="J1866" s="368" t="str">
        <f>IF(ISBLANK(INDEX('Policy Characteristics'!D:D,MATCH($C1866,'Policy Characteristics'!$C:$C,0))),"",INDEX('Policy Characteristics'!D:D,MATCH($C1866,'Policy Characteristics'!$C:$C,0)))</f>
        <v>Change in Fuel Prices</v>
      </c>
      <c r="K1866" s="354" t="str">
        <f>IF(ISBLANK(INDEX('Policy Characteristics'!E:E,MATCH($C1866,'Policy Characteristics'!$C:$C,0))),"",INDEX('Policy Characteristics'!E:E,MATCH($C1866,'Policy Characteristics'!$C:$C,0)))</f>
        <v>cross fuel price change</v>
      </c>
      <c r="L1866" s="245">
        <f>IF(ISBLANK(INDEX('Policy Characteristics'!F:F,MATCH($C1866,'Policy Characteristics'!$C:$C,0))),"",INDEX('Policy Characteristics'!F:F,MATCH($C1866,'Policy Characteristics'!$C:$C,0)))</f>
        <v>-0.5</v>
      </c>
      <c r="M1866" s="245">
        <f>IF(ISBLANK(INDEX('Policy Characteristics'!G:G,MATCH($C1866,'Policy Characteristics'!$C:$C,0))),"",INDEX('Policy Characteristics'!G:G,MATCH($C1866,'Policy Characteristics'!$C:$C,0)))</f>
        <v>0.5</v>
      </c>
      <c r="N1866" s="245">
        <f>IF(ISBLANK(INDEX('Policy Characteristics'!H:H,MATCH($C1866,'Policy Characteristics'!$C:$C,0))),"",INDEX('Policy Characteristics'!H:H,MATCH($C1866,'Policy Characteristics'!$C:$C,0)))</f>
        <v>0.01</v>
      </c>
      <c r="O1866" s="354" t="str">
        <f>IF(ISBLANK(INDEX('Policy Characteristics'!I:I,MATCH($C1866,'Policy Characteristics'!$C:$C,0))),"",INDEX('Policy Characteristics'!I:I,MATCH($C1866,'Policy Characteristics'!$C:$C,0)))</f>
        <v>% change in fuel price</v>
      </c>
      <c r="P1866" s="354" t="str">
        <f>IF(ISBLANK(INDEX('Policy Characteristics'!J:J,MATCH($C1866,'Policy Characteristics'!$C:$C,0))),"",INDEX('Policy Characteristics'!J:J,MATCH($C1866,'Policy Characteristics'!$C:$C,0)))</f>
        <v xml:space="preserve">**Description:** The EPS endogenously  adjusts electricity prices in response to policies that shift supply, demand, and costs. But it does not endogenously adjust the price of other fuels. This lever allows the user to exogenously adjust prices to represent economic changes from other policies. </v>
      </c>
      <c r="Q1866" s="354" t="str">
        <f>IF(ISBLANK(INDEX('Policy Characteristics'!K:K,MATCH($C1866,'Policy Characteristics'!$C:$C,0))),"",INDEX('Policy Characteristics'!K:K,MATCH($C1866,'Policy Characteristics'!$C:$C,0)))</f>
        <v/>
      </c>
      <c r="R1866" s="354" t="str">
        <f>IF(ISBLANK(INDEX('Policy Characteristics'!L:L,MATCH($C1866,'Policy Characteristics'!$C:$C,0))),"",INDEX('Policy Characteristics'!L:L,MATCH($C1866,'Policy Characteristics'!$C:$C,0)))</f>
        <v/>
      </c>
      <c r="S1866" s="345"/>
    </row>
    <row r="1867" spans="1:19" ht="20" customHeight="1">
      <c r="A1867" s="354" t="str">
        <f>IF(ISBLANK(INDEX('Policy Characteristics'!A:A,MATCH($C1867,'Policy Characteristics'!$C:$C,0))),"",INDEX('Policy Characteristics'!A:A,MATCH($C1867,'Policy Characteristics'!$C:$C,0)))</f>
        <v>Research and Development</v>
      </c>
      <c r="B1867" s="366" t="str">
        <f>IF(ISBLANK(INDEX('Policy Characteristics'!B:B,MATCH($C1867,'Policy Characteristics'!$C:$C,0))),"",INDEX('Policy Characteristics'!B:B,MATCH($C1867,'Policy Characteristics'!$C:$C,0)))</f>
        <v>Capital Cost Reduction</v>
      </c>
      <c r="C1867" t="s">
        <v>576</v>
      </c>
      <c r="D1867" s="253" t="s">
        <v>718</v>
      </c>
      <c r="E1867" s="253"/>
      <c r="F1867" s="253" t="s">
        <v>961</v>
      </c>
      <c r="G1867" s="253"/>
      <c r="H1867" s="18">
        <v>85</v>
      </c>
      <c r="I1867" s="367" t="s">
        <v>670</v>
      </c>
      <c r="J1867" s="368" t="str">
        <f>IF(ISBLANK(INDEX('Policy Characteristics'!D:D,MATCH($C1867,'Policy Characteristics'!$C:$C,0))),"",INDEX('Policy Characteristics'!D:D,MATCH($C1867,'Policy Characteristics'!$C:$C,0)))</f>
        <v>R&amp;D Capital Cost Reductions</v>
      </c>
      <c r="K1867" s="354"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54" t="str">
        <f>IF(ISBLANK(INDEX('Policy Characteristics'!I:I,MATCH($C1867,'Policy Characteristics'!$C:$C,0))),"",INDEX('Policy Characteristics'!I:I,MATCH($C1867,'Policy Characteristics'!$C:$C,0)))</f>
        <v>% reduction in cost</v>
      </c>
      <c r="P1867" s="3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54" t="str">
        <f>IF(ISBLANK(INDEX('Policy Characteristics'!K:K,MATCH($C1867,'Policy Characteristics'!$C:$C,0))),"",INDEX('Policy Characteristics'!K:K,MATCH($C1867,'Policy Characteristics'!$C:$C,0)))</f>
        <v>architectural-design.html#rnd</v>
      </c>
      <c r="R1867" s="354" t="str">
        <f>IF(ISBLANK(INDEX('Policy Characteristics'!L:L,MATCH($C1867,'Policy Characteristics'!$C:$C,0))),"",INDEX('Policy Characteristics'!L:L,MATCH($C1867,'Policy Characteristics'!$C:$C,0)))</f>
        <v>research-and-development.html</v>
      </c>
    </row>
    <row r="1868" spans="1:19" ht="20" customHeight="1">
      <c r="A1868" s="354" t="str">
        <f>IF(ISBLANK(INDEX('Policy Characteristics'!A:A,MATCH($C1868,'Policy Characteristics'!$C:$C,0))),"",INDEX('Policy Characteristics'!A:A,MATCH($C1868,'Policy Characteristics'!$C:$C,0)))</f>
        <v>Research and Development</v>
      </c>
      <c r="B1868" s="366" t="str">
        <f>IF(ISBLANK(INDEX('Policy Characteristics'!B:B,MATCH($C1868,'Policy Characteristics'!$C:$C,0))),"",INDEX('Policy Characteristics'!B:B,MATCH($C1868,'Policy Characteristics'!$C:$C,0)))</f>
        <v>Capital Cost Reduction</v>
      </c>
      <c r="C1868" s="354" t="str">
        <f t="shared" ref="C1868:C1872" si="72">C$1867</f>
        <v>RnD Building Capital Cost Perc Reduction</v>
      </c>
      <c r="D1868" s="253" t="s">
        <v>722</v>
      </c>
      <c r="E1868" s="253"/>
      <c r="F1868" s="253" t="s">
        <v>962</v>
      </c>
      <c r="G1868" s="253"/>
      <c r="H1868" s="18">
        <v>86</v>
      </c>
      <c r="I1868" s="367" t="s">
        <v>670</v>
      </c>
      <c r="J1868" s="368" t="str">
        <f>IF(ISBLANK(INDEX('Policy Characteristics'!D:D,MATCH($C1868,'Policy Characteristics'!$C:$C,0))),"",INDEX('Policy Characteristics'!D:D,MATCH($C1868,'Policy Characteristics'!$C:$C,0)))</f>
        <v>R&amp;D Capital Cost Reductions</v>
      </c>
      <c r="K1868" s="354"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54" t="str">
        <f>IF(ISBLANK(INDEX('Policy Characteristics'!I:I,MATCH($C1868,'Policy Characteristics'!$C:$C,0))),"",INDEX('Policy Characteristics'!I:I,MATCH($C1868,'Policy Characteristics'!$C:$C,0)))</f>
        <v>% reduction in cost</v>
      </c>
      <c r="P1868" s="3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54" t="str">
        <f>IF(ISBLANK(INDEX('Policy Characteristics'!K:K,MATCH($C1868,'Policy Characteristics'!$C:$C,0))),"",INDEX('Policy Characteristics'!K:K,MATCH($C1868,'Policy Characteristics'!$C:$C,0)))</f>
        <v>architectural-design.html#rnd</v>
      </c>
      <c r="R1868" s="354" t="str">
        <f>IF(ISBLANK(INDEX('Policy Characteristics'!L:L,MATCH($C1868,'Policy Characteristics'!$C:$C,0))),"",INDEX('Policy Characteristics'!L:L,MATCH($C1868,'Policy Characteristics'!$C:$C,0)))</f>
        <v>research-and-development.html</v>
      </c>
    </row>
    <row r="1869" spans="1:19" ht="20" customHeight="1">
      <c r="A1869" s="354" t="str">
        <f>IF(ISBLANK(INDEX('Policy Characteristics'!A:A,MATCH($C1869,'Policy Characteristics'!$C:$C,0))),"",INDEX('Policy Characteristics'!A:A,MATCH($C1869,'Policy Characteristics'!$C:$C,0)))</f>
        <v>Research and Development</v>
      </c>
      <c r="B1869" s="366" t="str">
        <f>IF(ISBLANK(INDEX('Policy Characteristics'!B:B,MATCH($C1869,'Policy Characteristics'!$C:$C,0))),"",INDEX('Policy Characteristics'!B:B,MATCH($C1869,'Policy Characteristics'!$C:$C,0)))</f>
        <v>Capital Cost Reduction</v>
      </c>
      <c r="C1869" s="354" t="str">
        <f t="shared" si="72"/>
        <v>RnD Building Capital Cost Perc Reduction</v>
      </c>
      <c r="D1869" s="253" t="s">
        <v>734</v>
      </c>
      <c r="E1869" s="253"/>
      <c r="F1869" s="253" t="s">
        <v>963</v>
      </c>
      <c r="G1869" s="253"/>
      <c r="H1869" s="18">
        <v>87</v>
      </c>
      <c r="I1869" s="367" t="s">
        <v>670</v>
      </c>
      <c r="J1869" s="368" t="str">
        <f>IF(ISBLANK(INDEX('Policy Characteristics'!D:D,MATCH($C1869,'Policy Characteristics'!$C:$C,0))),"",INDEX('Policy Characteristics'!D:D,MATCH($C1869,'Policy Characteristics'!$C:$C,0)))</f>
        <v>R&amp;D Capital Cost Reductions</v>
      </c>
      <c r="K1869" s="354"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4" t="str">
        <f>IF(ISBLANK(INDEX('Policy Characteristics'!I:I,MATCH($C1869,'Policy Characteristics'!$C:$C,0))),"",INDEX('Policy Characteristics'!I:I,MATCH($C1869,'Policy Characteristics'!$C:$C,0)))</f>
        <v>% reduction in cost</v>
      </c>
      <c r="P1869" s="3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4" t="str">
        <f>IF(ISBLANK(INDEX('Policy Characteristics'!K:K,MATCH($C1869,'Policy Characteristics'!$C:$C,0))),"",INDEX('Policy Characteristics'!K:K,MATCH($C1869,'Policy Characteristics'!$C:$C,0)))</f>
        <v>architectural-design.html#rnd</v>
      </c>
      <c r="R1869" s="354" t="str">
        <f>IF(ISBLANK(INDEX('Policy Characteristics'!L:L,MATCH($C1869,'Policy Characteristics'!$C:$C,0))),"",INDEX('Policy Characteristics'!L:L,MATCH($C1869,'Policy Characteristics'!$C:$C,0)))</f>
        <v>research-and-development.html</v>
      </c>
    </row>
    <row r="1870" spans="1:19" ht="20" customHeight="1">
      <c r="A1870" s="354" t="str">
        <f>IF(ISBLANK(INDEX('Policy Characteristics'!A:A,MATCH($C1870,'Policy Characteristics'!$C:$C,0))),"",INDEX('Policy Characteristics'!A:A,MATCH($C1870,'Policy Characteristics'!$C:$C,0)))</f>
        <v>Research and Development</v>
      </c>
      <c r="B1870" s="366" t="str">
        <f>IF(ISBLANK(INDEX('Policy Characteristics'!B:B,MATCH($C1870,'Policy Characteristics'!$C:$C,0))),"",INDEX('Policy Characteristics'!B:B,MATCH($C1870,'Policy Characteristics'!$C:$C,0)))</f>
        <v>Capital Cost Reduction</v>
      </c>
      <c r="C1870" s="354" t="str">
        <f t="shared" si="72"/>
        <v>RnD Building Capital Cost Perc Reduction</v>
      </c>
      <c r="D1870" s="253" t="s">
        <v>724</v>
      </c>
      <c r="E1870" s="253"/>
      <c r="F1870" s="253" t="s">
        <v>964</v>
      </c>
      <c r="G1870" s="253"/>
      <c r="H1870" s="18">
        <v>88</v>
      </c>
      <c r="I1870" s="367" t="s">
        <v>670</v>
      </c>
      <c r="J1870" s="368" t="str">
        <f>IF(ISBLANK(INDEX('Policy Characteristics'!D:D,MATCH($C1870,'Policy Characteristics'!$C:$C,0))),"",INDEX('Policy Characteristics'!D:D,MATCH($C1870,'Policy Characteristics'!$C:$C,0)))</f>
        <v>R&amp;D Capital Cost Reductions</v>
      </c>
      <c r="K1870" s="354"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4" t="str">
        <f>IF(ISBLANK(INDEX('Policy Characteristics'!I:I,MATCH($C1870,'Policy Characteristics'!$C:$C,0))),"",INDEX('Policy Characteristics'!I:I,MATCH($C1870,'Policy Characteristics'!$C:$C,0)))</f>
        <v>% reduction in cost</v>
      </c>
      <c r="P1870" s="3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4" t="str">
        <f>IF(ISBLANK(INDEX('Policy Characteristics'!K:K,MATCH($C1870,'Policy Characteristics'!$C:$C,0))),"",INDEX('Policy Characteristics'!K:K,MATCH($C1870,'Policy Characteristics'!$C:$C,0)))</f>
        <v>architectural-design.html#rnd</v>
      </c>
      <c r="R1870" s="354" t="str">
        <f>IF(ISBLANK(INDEX('Policy Characteristics'!L:L,MATCH($C1870,'Policy Characteristics'!$C:$C,0))),"",INDEX('Policy Characteristics'!L:L,MATCH($C1870,'Policy Characteristics'!$C:$C,0)))</f>
        <v>research-and-development.html</v>
      </c>
    </row>
    <row r="1871" spans="1:19" ht="20" customHeight="1">
      <c r="A1871" s="354" t="str">
        <f>IF(ISBLANK(INDEX('Policy Characteristics'!A:A,MATCH($C1871,'Policy Characteristics'!$C:$C,0))),"",INDEX('Policy Characteristics'!A:A,MATCH($C1871,'Policy Characteristics'!$C:$C,0)))</f>
        <v>Research and Development</v>
      </c>
      <c r="B1871" s="366" t="str">
        <f>IF(ISBLANK(INDEX('Policy Characteristics'!B:B,MATCH($C1871,'Policy Characteristics'!$C:$C,0))),"",INDEX('Policy Characteristics'!B:B,MATCH($C1871,'Policy Characteristics'!$C:$C,0)))</f>
        <v>Capital Cost Reduction</v>
      </c>
      <c r="C1871" s="354" t="str">
        <f t="shared" si="72"/>
        <v>RnD Building Capital Cost Perc Reduction</v>
      </c>
      <c r="D1871" s="253" t="s">
        <v>726</v>
      </c>
      <c r="E1871" s="253"/>
      <c r="F1871" s="253" t="s">
        <v>965</v>
      </c>
      <c r="G1871" s="253"/>
      <c r="H1871" s="18">
        <v>89</v>
      </c>
      <c r="I1871" s="367" t="s">
        <v>670</v>
      </c>
      <c r="J1871" s="368" t="str">
        <f>IF(ISBLANK(INDEX('Policy Characteristics'!D:D,MATCH($C1871,'Policy Characteristics'!$C:$C,0))),"",INDEX('Policy Characteristics'!D:D,MATCH($C1871,'Policy Characteristics'!$C:$C,0)))</f>
        <v>R&amp;D Capital Cost Reductions</v>
      </c>
      <c r="K1871" s="354" t="str">
        <f>IF(ISBLANK(INDEX('Policy Characteristics'!E:E,MATCH($C1871,'Policy Characteristics'!$C:$C,0))),"",INDEX('Policy Characteristics'!E:E,MATCH($C1871,'Policy Characteristics'!$C:$C,0)))</f>
        <v>RnD building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4" t="str">
        <f>IF(ISBLANK(INDEX('Policy Characteristics'!I:I,MATCH($C1871,'Policy Characteristics'!$C:$C,0))),"",INDEX('Policy Characteristics'!I:I,MATCH($C1871,'Policy Characteristics'!$C:$C,0)))</f>
        <v>% reduction in cost</v>
      </c>
      <c r="P1871" s="3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4" t="str">
        <f>IF(ISBLANK(INDEX('Policy Characteristics'!K:K,MATCH($C1871,'Policy Characteristics'!$C:$C,0))),"",INDEX('Policy Characteristics'!K:K,MATCH($C1871,'Policy Characteristics'!$C:$C,0)))</f>
        <v>architectural-design.html#rnd</v>
      </c>
      <c r="R1871" s="354" t="str">
        <f>IF(ISBLANK(INDEX('Policy Characteristics'!L:L,MATCH($C1871,'Policy Characteristics'!$C:$C,0))),"",INDEX('Policy Characteristics'!L:L,MATCH($C1871,'Policy Characteristics'!$C:$C,0)))</f>
        <v>research-and-development.html</v>
      </c>
    </row>
    <row r="1872" spans="1:19" ht="20" customHeight="1">
      <c r="A1872" s="354" t="str">
        <f>IF(ISBLANK(INDEX('Policy Characteristics'!A:A,MATCH($C1872,'Policy Characteristics'!$C:$C,0))),"",INDEX('Policy Characteristics'!A:A,MATCH($C1872,'Policy Characteristics'!$C:$C,0)))</f>
        <v>Research and Development</v>
      </c>
      <c r="B1872" s="366" t="str">
        <f>IF(ISBLANK(INDEX('Policy Characteristics'!B:B,MATCH($C1872,'Policy Characteristics'!$C:$C,0))),"",INDEX('Policy Characteristics'!B:B,MATCH($C1872,'Policy Characteristics'!$C:$C,0)))</f>
        <v>Capital Cost Reduction</v>
      </c>
      <c r="C1872" s="354" t="str">
        <f t="shared" si="72"/>
        <v>RnD Building Capital Cost Perc Reduction</v>
      </c>
      <c r="D1872" s="253" t="s">
        <v>728</v>
      </c>
      <c r="E1872" s="253"/>
      <c r="F1872" s="253" t="s">
        <v>966</v>
      </c>
      <c r="G1872" s="253"/>
      <c r="H1872" s="18">
        <v>90</v>
      </c>
      <c r="I1872" s="367" t="s">
        <v>670</v>
      </c>
      <c r="J1872" s="368" t="str">
        <f>IF(ISBLANK(INDEX('Policy Characteristics'!D:D,MATCH($C1872,'Policy Characteristics'!$C:$C,0))),"",INDEX('Policy Characteristics'!D:D,MATCH($C1872,'Policy Characteristics'!$C:$C,0)))</f>
        <v>R&amp;D Capital Cost Reductions</v>
      </c>
      <c r="K1872" s="354" t="str">
        <f>IF(ISBLANK(INDEX('Policy Characteristics'!E:E,MATCH($C1872,'Policy Characteristics'!$C:$C,0))),"",INDEX('Policy Characteristics'!E:E,MATCH($C1872,'Policy Characteristics'!$C:$C,0)))</f>
        <v>RnD building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4" t="str">
        <f>IF(ISBLANK(INDEX('Policy Characteristics'!I:I,MATCH($C1872,'Policy Characteristics'!$C:$C,0))),"",INDEX('Policy Characteristics'!I:I,MATCH($C1872,'Policy Characteristics'!$C:$C,0)))</f>
        <v>% reduction in cost</v>
      </c>
      <c r="P1872" s="3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4" t="str">
        <f>IF(ISBLANK(INDEX('Policy Characteristics'!K:K,MATCH($C1872,'Policy Characteristics'!$C:$C,0))),"",INDEX('Policy Characteristics'!K:K,MATCH($C1872,'Policy Characteristics'!$C:$C,0)))</f>
        <v>architectural-design.html#rnd</v>
      </c>
      <c r="R1872" s="354" t="str">
        <f>IF(ISBLANK(INDEX('Policy Characteristics'!L:L,MATCH($C1872,'Policy Characteristics'!$C:$C,0))),"",INDEX('Policy Characteristics'!L:L,MATCH($C1872,'Policy Characteristics'!$C:$C,0)))</f>
        <v>research-and-development.html</v>
      </c>
    </row>
    <row r="1873" spans="1:18" ht="20" customHeight="1">
      <c r="A1873" s="354" t="str">
        <f>IF(ISBLANK(INDEX('Policy Characteristics'!A:A,MATCH($C1873,'Policy Characteristics'!$C:$C,0))),"",INDEX('Policy Characteristics'!A:A,MATCH($C1873,'Policy Characteristics'!$C:$C,0)))</f>
        <v>Research and Development</v>
      </c>
      <c r="B1873" s="366" t="str">
        <f>IF(ISBLANK(INDEX('Policy Characteristics'!B:B,MATCH($C1873,'Policy Characteristics'!$C:$C,0))),"",INDEX('Policy Characteristics'!B:B,MATCH($C1873,'Policy Characteristics'!$C:$C,0)))</f>
        <v>Capital Cost Reduction</v>
      </c>
      <c r="C1873" t="s">
        <v>583</v>
      </c>
      <c r="D1873" s="253"/>
      <c r="E1873" s="253"/>
      <c r="F1873" s="253" t="s">
        <v>347</v>
      </c>
      <c r="G1873" s="253"/>
      <c r="H1873" s="18">
        <v>91</v>
      </c>
      <c r="I1873" s="367" t="s">
        <v>670</v>
      </c>
      <c r="J1873" s="368" t="str">
        <f>IF(ISBLANK(INDEX('Policy Characteristics'!D:D,MATCH($C1873,'Policy Characteristics'!$C:$C,0))),"",INDEX('Policy Characteristics'!D:D,MATCH($C1873,'Policy Characteristics'!$C:$C,0)))</f>
        <v>R&amp;D Capital Cost Reductions</v>
      </c>
      <c r="K1873" s="354" t="str">
        <f>IF(ISBLANK(INDEX('Policy Characteristics'!E:E,MATCH($C1873,'Policy Characteristics'!$C:$C,0))),"",INDEX('Policy Characteristics'!E:E,MATCH($C1873,'Policy Characteristics'!$C:$C,0)))</f>
        <v>RnD CCS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4" t="str">
        <f>IF(ISBLANK(INDEX('Policy Characteristics'!I:I,MATCH($C1873,'Policy Characteristics'!$C:$C,0))),"",INDEX('Policy Characteristics'!I:I,MATCH($C1873,'Policy Characteristics'!$C:$C,0)))</f>
        <v>% reduction in cost</v>
      </c>
      <c r="P1873" s="3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4" t="str">
        <f>IF(ISBLANK(INDEX('Policy Characteristics'!K:K,MATCH($C1873,'Policy Characteristics'!$C:$C,0))),"",INDEX('Policy Characteristics'!K:K,MATCH($C1873,'Policy Characteristics'!$C:$C,0)))</f>
        <v>architectural-design.html#rnd</v>
      </c>
      <c r="R1873" s="354" t="str">
        <f>IF(ISBLANK(INDEX('Policy Characteristics'!L:L,MATCH($C1873,'Policy Characteristics'!$C:$C,0))),"",INDEX('Policy Characteristics'!L:L,MATCH($C1873,'Policy Characteristics'!$C:$C,0)))</f>
        <v>research-and-development.html</v>
      </c>
    </row>
    <row r="1874" spans="1:18" ht="20" customHeight="1">
      <c r="A1874" s="354" t="str">
        <f>IF(ISBLANK(INDEX('Policy Characteristics'!A:A,MATCH($C1874,'Policy Characteristics'!$C:$C,0))),"",INDEX('Policy Characteristics'!A:A,MATCH($C1874,'Policy Characteristics'!$C:$C,0)))</f>
        <v>Research and Development</v>
      </c>
      <c r="B1874" s="366" t="str">
        <f>IF(ISBLANK(INDEX('Policy Characteristics'!B:B,MATCH($C1874,'Policy Characteristics'!$C:$C,0))),"",INDEX('Policy Characteristics'!B:B,MATCH($C1874,'Policy Characteristics'!$C:$C,0)))</f>
        <v>Capital Cost Reduction</v>
      </c>
      <c r="C1874" t="s">
        <v>585</v>
      </c>
      <c r="D1874" s="253" t="s">
        <v>736</v>
      </c>
      <c r="E1874" s="253"/>
      <c r="F1874" s="253" t="s">
        <v>967</v>
      </c>
      <c r="G1874" s="253"/>
      <c r="H1874" s="18">
        <v>92</v>
      </c>
      <c r="I1874" s="367" t="s">
        <v>670</v>
      </c>
      <c r="J1874" s="368" t="str">
        <f>IF(ISBLANK(INDEX('Policy Characteristics'!D:D,MATCH($C1874,'Policy Characteristics'!$C:$C,0))),"",INDEX('Policy Characteristics'!D:D,MATCH($C1874,'Policy Characteristics'!$C:$C,0)))</f>
        <v>R&amp;D Capital Cost Reductions</v>
      </c>
      <c r="K1874" s="354"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4" t="str">
        <f>IF(ISBLANK(INDEX('Policy Characteristics'!I:I,MATCH($C1874,'Policy Characteristics'!$C:$C,0))),"",INDEX('Policy Characteristics'!I:I,MATCH($C1874,'Policy Characteristics'!$C:$C,0)))</f>
        <v>% reduction in cost</v>
      </c>
      <c r="P1874" s="3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4" t="str">
        <f>IF(ISBLANK(INDEX('Policy Characteristics'!K:K,MATCH($C1874,'Policy Characteristics'!$C:$C,0))),"",INDEX('Policy Characteristics'!K:K,MATCH($C1874,'Policy Characteristics'!$C:$C,0)))</f>
        <v>architectural-design.html#rnd</v>
      </c>
      <c r="R1874" s="354" t="str">
        <f>IF(ISBLANK(INDEX('Policy Characteristics'!L:L,MATCH($C1874,'Policy Characteristics'!$C:$C,0))),"",INDEX('Policy Characteristics'!L:L,MATCH($C1874,'Policy Characteristics'!$C:$C,0)))</f>
        <v>research-and-development.html</v>
      </c>
    </row>
    <row r="1875" spans="1:18" ht="20" customHeight="1">
      <c r="A1875" s="354" t="str">
        <f>IF(ISBLANK(INDEX('Policy Characteristics'!A:A,MATCH($C1875,'Policy Characteristics'!$C:$C,0))),"",INDEX('Policy Characteristics'!A:A,MATCH($C1875,'Policy Characteristics'!$C:$C,0)))</f>
        <v>Research and Development</v>
      </c>
      <c r="B1875" s="366" t="str">
        <f>IF(ISBLANK(INDEX('Policy Characteristics'!B:B,MATCH($C1875,'Policy Characteristics'!$C:$C,0))),"",INDEX('Policy Characteristics'!B:B,MATCH($C1875,'Policy Characteristics'!$C:$C,0)))</f>
        <v>Capital Cost Reduction</v>
      </c>
      <c r="C1875" s="354" t="str">
        <f t="shared" ref="C1875:C1897" si="73">C$1874</f>
        <v>RnD Electricity Capital Cost Perc Reduction</v>
      </c>
      <c r="D1875" s="348" t="s">
        <v>738</v>
      </c>
      <c r="E1875" s="253"/>
      <c r="F1875" s="348" t="s">
        <v>968</v>
      </c>
      <c r="G1875" s="253"/>
      <c r="H1875" s="18">
        <v>93</v>
      </c>
      <c r="I1875" s="367" t="s">
        <v>670</v>
      </c>
      <c r="J1875" s="368" t="str">
        <f>IF(ISBLANK(INDEX('Policy Characteristics'!D:D,MATCH($C1875,'Policy Characteristics'!$C:$C,0))),"",INDEX('Policy Characteristics'!D:D,MATCH($C1875,'Policy Characteristics'!$C:$C,0)))</f>
        <v>R&amp;D Capital Cost Reductions</v>
      </c>
      <c r="K1875" s="354"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4" t="str">
        <f>IF(ISBLANK(INDEX('Policy Characteristics'!I:I,MATCH($C1875,'Policy Characteristics'!$C:$C,0))),"",INDEX('Policy Characteristics'!I:I,MATCH($C1875,'Policy Characteristics'!$C:$C,0)))</f>
        <v>% reduction in cost</v>
      </c>
      <c r="P1875" s="3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4" t="str">
        <f>IF(ISBLANK(INDEX('Policy Characteristics'!K:K,MATCH($C1875,'Policy Characteristics'!$C:$C,0))),"",INDEX('Policy Characteristics'!K:K,MATCH($C1875,'Policy Characteristics'!$C:$C,0)))</f>
        <v>architectural-design.html#rnd</v>
      </c>
      <c r="R1875" s="354" t="str">
        <f>IF(ISBLANK(INDEX('Policy Characteristics'!L:L,MATCH($C1875,'Policy Characteristics'!$C:$C,0))),"",INDEX('Policy Characteristics'!L:L,MATCH($C1875,'Policy Characteristics'!$C:$C,0)))</f>
        <v>research-and-development.html</v>
      </c>
    </row>
    <row r="1876" spans="1:18" ht="20" customHeight="1">
      <c r="A1876" s="354" t="str">
        <f>IF(ISBLANK(INDEX('Policy Characteristics'!A:A,MATCH($C1876,'Policy Characteristics'!$C:$C,0))),"",INDEX('Policy Characteristics'!A:A,MATCH($C1876,'Policy Characteristics'!$C:$C,0)))</f>
        <v>Research and Development</v>
      </c>
      <c r="B1876" s="366" t="str">
        <f>IF(ISBLANK(INDEX('Policy Characteristics'!B:B,MATCH($C1876,'Policy Characteristics'!$C:$C,0))),"",INDEX('Policy Characteristics'!B:B,MATCH($C1876,'Policy Characteristics'!$C:$C,0)))</f>
        <v>Capital Cost Reduction</v>
      </c>
      <c r="C1876" s="354" t="str">
        <f t="shared" si="73"/>
        <v>RnD Electricity Capital Cost Perc Reduction</v>
      </c>
      <c r="D1876" s="348" t="s">
        <v>740</v>
      </c>
      <c r="E1876" s="253"/>
      <c r="F1876" s="348" t="s">
        <v>969</v>
      </c>
      <c r="G1876" s="253"/>
      <c r="H1876" s="18">
        <v>1810</v>
      </c>
      <c r="I1876" s="367" t="s">
        <v>670</v>
      </c>
      <c r="J1876" s="368" t="str">
        <f>IF(ISBLANK(INDEX('Policy Characteristics'!D:D,MATCH($C1876,'Policy Characteristics'!$C:$C,0))),"",INDEX('Policy Characteristics'!D:D,MATCH($C1876,'Policy Characteristics'!$C:$C,0)))</f>
        <v>R&amp;D Capital Cost Reductions</v>
      </c>
      <c r="K1876" s="354"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4" t="str">
        <f>IF(ISBLANK(INDEX('Policy Characteristics'!I:I,MATCH($C1876,'Policy Characteristics'!$C:$C,0))),"",INDEX('Policy Characteristics'!I:I,MATCH($C1876,'Policy Characteristics'!$C:$C,0)))</f>
        <v>% reduction in cost</v>
      </c>
      <c r="P1876" s="3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4" t="str">
        <f>IF(ISBLANK(INDEX('Policy Characteristics'!K:K,MATCH($C1876,'Policy Characteristics'!$C:$C,0))),"",INDEX('Policy Characteristics'!K:K,MATCH($C1876,'Policy Characteristics'!$C:$C,0)))</f>
        <v>architectural-design.html#rnd</v>
      </c>
      <c r="R1876" s="354" t="str">
        <f>IF(ISBLANK(INDEX('Policy Characteristics'!L:L,MATCH($C1876,'Policy Characteristics'!$C:$C,0))),"",INDEX('Policy Characteristics'!L:L,MATCH($C1876,'Policy Characteristics'!$C:$C,0)))</f>
        <v>research-and-development.html</v>
      </c>
    </row>
    <row r="1877" spans="1:18" ht="20" customHeight="1">
      <c r="A1877" s="354" t="str">
        <f>IF(ISBLANK(INDEX('Policy Characteristics'!A:A,MATCH($C1877,'Policy Characteristics'!$C:$C,0))),"",INDEX('Policy Characteristics'!A:A,MATCH($C1877,'Policy Characteristics'!$C:$C,0)))</f>
        <v>Research and Development</v>
      </c>
      <c r="B1877" s="366" t="str">
        <f>IF(ISBLANK(INDEX('Policy Characteristics'!B:B,MATCH($C1877,'Policy Characteristics'!$C:$C,0))),"",INDEX('Policy Characteristics'!B:B,MATCH($C1877,'Policy Characteristics'!$C:$C,0)))</f>
        <v>Capital Cost Reduction</v>
      </c>
      <c r="C1877" s="354" t="str">
        <f t="shared" si="73"/>
        <v>RnD Electricity Capital Cost Perc Reduction</v>
      </c>
      <c r="D1877" s="348" t="s">
        <v>742</v>
      </c>
      <c r="E1877" s="253"/>
      <c r="F1877" s="348" t="s">
        <v>970</v>
      </c>
      <c r="G1877" s="253"/>
      <c r="H1877" s="18">
        <v>94</v>
      </c>
      <c r="I1877" s="367" t="s">
        <v>670</v>
      </c>
      <c r="J1877" s="368" t="str">
        <f>IF(ISBLANK(INDEX('Policy Characteristics'!D:D,MATCH($C1877,'Policy Characteristics'!$C:$C,0))),"",INDEX('Policy Characteristics'!D:D,MATCH($C1877,'Policy Characteristics'!$C:$C,0)))</f>
        <v>R&amp;D Capital Cost Reductions</v>
      </c>
      <c r="K1877" s="354"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4" t="str">
        <f>IF(ISBLANK(INDEX('Policy Characteristics'!I:I,MATCH($C1877,'Policy Characteristics'!$C:$C,0))),"",INDEX('Policy Characteristics'!I:I,MATCH($C1877,'Policy Characteristics'!$C:$C,0)))</f>
        <v>% reduction in cost</v>
      </c>
      <c r="P1877" s="3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4" t="str">
        <f>IF(ISBLANK(INDEX('Policy Characteristics'!K:K,MATCH($C1877,'Policy Characteristics'!$C:$C,0))),"",INDEX('Policy Characteristics'!K:K,MATCH($C1877,'Policy Characteristics'!$C:$C,0)))</f>
        <v>architectural-design.html#rnd</v>
      </c>
      <c r="R1877" s="354" t="str">
        <f>IF(ISBLANK(INDEX('Policy Characteristics'!L:L,MATCH($C1877,'Policy Characteristics'!$C:$C,0))),"",INDEX('Policy Characteristics'!L:L,MATCH($C1877,'Policy Characteristics'!$C:$C,0)))</f>
        <v>research-and-development.html</v>
      </c>
    </row>
    <row r="1878" spans="1:18" ht="20" customHeight="1">
      <c r="A1878" s="354" t="str">
        <f>IF(ISBLANK(INDEX('Policy Characteristics'!A:A,MATCH($C1878,'Policy Characteristics'!$C:$C,0))),"",INDEX('Policy Characteristics'!A:A,MATCH($C1878,'Policy Characteristics'!$C:$C,0)))</f>
        <v>Research and Development</v>
      </c>
      <c r="B1878" s="366" t="str">
        <f>IF(ISBLANK(INDEX('Policy Characteristics'!B:B,MATCH($C1878,'Policy Characteristics'!$C:$C,0))),"",INDEX('Policy Characteristics'!B:B,MATCH($C1878,'Policy Characteristics'!$C:$C,0)))</f>
        <v>Capital Cost Reduction</v>
      </c>
      <c r="C1878" s="354" t="str">
        <f t="shared" si="73"/>
        <v>RnD Electricity Capital Cost Perc Reduction</v>
      </c>
      <c r="D1878" s="348" t="s">
        <v>744</v>
      </c>
      <c r="E1878" s="253"/>
      <c r="F1878" s="348" t="s">
        <v>971</v>
      </c>
      <c r="G1878" s="253"/>
      <c r="H1878" s="18">
        <v>95</v>
      </c>
      <c r="I1878" s="367" t="s">
        <v>670</v>
      </c>
      <c r="J1878" s="368" t="str">
        <f>IF(ISBLANK(INDEX('Policy Characteristics'!D:D,MATCH($C1878,'Policy Characteristics'!$C:$C,0))),"",INDEX('Policy Characteristics'!D:D,MATCH($C1878,'Policy Characteristics'!$C:$C,0)))</f>
        <v>R&amp;D Capital Cost Reductions</v>
      </c>
      <c r="K1878" s="354"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4" t="str">
        <f>IF(ISBLANK(INDEX('Policy Characteristics'!I:I,MATCH($C1878,'Policy Characteristics'!$C:$C,0))),"",INDEX('Policy Characteristics'!I:I,MATCH($C1878,'Policy Characteristics'!$C:$C,0)))</f>
        <v>% reduction in cost</v>
      </c>
      <c r="P1878" s="3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4" t="str">
        <f>IF(ISBLANK(INDEX('Policy Characteristics'!K:K,MATCH($C1878,'Policy Characteristics'!$C:$C,0))),"",INDEX('Policy Characteristics'!K:K,MATCH($C1878,'Policy Characteristics'!$C:$C,0)))</f>
        <v>architectural-design.html#rnd</v>
      </c>
      <c r="R1878" s="354" t="str">
        <f>IF(ISBLANK(INDEX('Policy Characteristics'!L:L,MATCH($C1878,'Policy Characteristics'!$C:$C,0))),"",INDEX('Policy Characteristics'!L:L,MATCH($C1878,'Policy Characteristics'!$C:$C,0)))</f>
        <v>research-and-development.html</v>
      </c>
    </row>
    <row r="1879" spans="1:18" ht="20" customHeight="1">
      <c r="A1879" s="354" t="str">
        <f>IF(ISBLANK(INDEX('Policy Characteristics'!A:A,MATCH($C1879,'Policy Characteristics'!$C:$C,0))),"",INDEX('Policy Characteristics'!A:A,MATCH($C1879,'Policy Characteristics'!$C:$C,0)))</f>
        <v>Research and Development</v>
      </c>
      <c r="B1879" s="366" t="str">
        <f>IF(ISBLANK(INDEX('Policy Characteristics'!B:B,MATCH($C1879,'Policy Characteristics'!$C:$C,0))),"",INDEX('Policy Characteristics'!B:B,MATCH($C1879,'Policy Characteristics'!$C:$C,0)))</f>
        <v>Capital Cost Reduction</v>
      </c>
      <c r="C1879" s="354" t="str">
        <f t="shared" si="73"/>
        <v>RnD Electricity Capital Cost Perc Reduction</v>
      </c>
      <c r="D1879" s="348" t="s">
        <v>746</v>
      </c>
      <c r="E1879" s="253"/>
      <c r="F1879" s="348" t="s">
        <v>972</v>
      </c>
      <c r="G1879" s="253"/>
      <c r="H1879" s="18">
        <v>96</v>
      </c>
      <c r="I1879" s="367" t="s">
        <v>670</v>
      </c>
      <c r="J1879" s="368" t="str">
        <f>IF(ISBLANK(INDEX('Policy Characteristics'!D:D,MATCH($C1879,'Policy Characteristics'!$C:$C,0))),"",INDEX('Policy Characteristics'!D:D,MATCH($C1879,'Policy Characteristics'!$C:$C,0)))</f>
        <v>R&amp;D Capital Cost Reductions</v>
      </c>
      <c r="K1879" s="354"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4" t="str">
        <f>IF(ISBLANK(INDEX('Policy Characteristics'!I:I,MATCH($C1879,'Policy Characteristics'!$C:$C,0))),"",INDEX('Policy Characteristics'!I:I,MATCH($C1879,'Policy Characteristics'!$C:$C,0)))</f>
        <v>% reduction in cost</v>
      </c>
      <c r="P1879" s="3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4" t="str">
        <f>IF(ISBLANK(INDEX('Policy Characteristics'!K:K,MATCH($C1879,'Policy Characteristics'!$C:$C,0))),"",INDEX('Policy Characteristics'!K:K,MATCH($C1879,'Policy Characteristics'!$C:$C,0)))</f>
        <v>architectural-design.html#rnd</v>
      </c>
      <c r="R1879" s="354" t="str">
        <f>IF(ISBLANK(INDEX('Policy Characteristics'!L:L,MATCH($C1879,'Policy Characteristics'!$C:$C,0))),"",INDEX('Policy Characteristics'!L:L,MATCH($C1879,'Policy Characteristics'!$C:$C,0)))</f>
        <v>research-and-development.html</v>
      </c>
    </row>
    <row r="1880" spans="1:18" ht="20" customHeight="1">
      <c r="A1880" s="354" t="str">
        <f>IF(ISBLANK(INDEX('Policy Characteristics'!A:A,MATCH($C1880,'Policy Characteristics'!$C:$C,0))),"",INDEX('Policy Characteristics'!A:A,MATCH($C1880,'Policy Characteristics'!$C:$C,0)))</f>
        <v>Research and Development</v>
      </c>
      <c r="B1880" s="366" t="str">
        <f>IF(ISBLANK(INDEX('Policy Characteristics'!B:B,MATCH($C1880,'Policy Characteristics'!$C:$C,0))),"",INDEX('Policy Characteristics'!B:B,MATCH($C1880,'Policy Characteristics'!$C:$C,0)))</f>
        <v>Capital Cost Reduction</v>
      </c>
      <c r="C1880" s="354" t="str">
        <f t="shared" si="73"/>
        <v>RnD Electricity Capital Cost Perc Reduction</v>
      </c>
      <c r="D1880" s="348" t="s">
        <v>748</v>
      </c>
      <c r="E1880" s="253"/>
      <c r="F1880" s="348" t="s">
        <v>973</v>
      </c>
      <c r="G1880" s="253"/>
      <c r="H1880" s="18">
        <v>97</v>
      </c>
      <c r="I1880" s="367" t="s">
        <v>670</v>
      </c>
      <c r="J1880" s="368" t="str">
        <f>IF(ISBLANK(INDEX('Policy Characteristics'!D:D,MATCH($C1880,'Policy Characteristics'!$C:$C,0))),"",INDEX('Policy Characteristics'!D:D,MATCH($C1880,'Policy Characteristics'!$C:$C,0)))</f>
        <v>R&amp;D Capital Cost Reductions</v>
      </c>
      <c r="K1880" s="354"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4" t="str">
        <f>IF(ISBLANK(INDEX('Policy Characteristics'!I:I,MATCH($C1880,'Policy Characteristics'!$C:$C,0))),"",INDEX('Policy Characteristics'!I:I,MATCH($C1880,'Policy Characteristics'!$C:$C,0)))</f>
        <v>% reduction in cost</v>
      </c>
      <c r="P1880" s="3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4" t="str">
        <f>IF(ISBLANK(INDEX('Policy Characteristics'!K:K,MATCH($C1880,'Policy Characteristics'!$C:$C,0))),"",INDEX('Policy Characteristics'!K:K,MATCH($C1880,'Policy Characteristics'!$C:$C,0)))</f>
        <v>architectural-design.html#rnd</v>
      </c>
      <c r="R1880" s="354" t="str">
        <f>IF(ISBLANK(INDEX('Policy Characteristics'!L:L,MATCH($C1880,'Policy Characteristics'!$C:$C,0))),"",INDEX('Policy Characteristics'!L:L,MATCH($C1880,'Policy Characteristics'!$C:$C,0)))</f>
        <v>research-and-development.html</v>
      </c>
    </row>
    <row r="1881" spans="1:18" ht="20" customHeight="1">
      <c r="A1881" s="354" t="str">
        <f>IF(ISBLANK(INDEX('Policy Characteristics'!A:A,MATCH($C1881,'Policy Characteristics'!$C:$C,0))),"",INDEX('Policy Characteristics'!A:A,MATCH($C1881,'Policy Characteristics'!$C:$C,0)))</f>
        <v>Research and Development</v>
      </c>
      <c r="B1881" s="366" t="str">
        <f>IF(ISBLANK(INDEX('Policy Characteristics'!B:B,MATCH($C1881,'Policy Characteristics'!$C:$C,0))),"",INDEX('Policy Characteristics'!B:B,MATCH($C1881,'Policy Characteristics'!$C:$C,0)))</f>
        <v>Capital Cost Reduction</v>
      </c>
      <c r="C1881" s="354" t="str">
        <f t="shared" si="73"/>
        <v>RnD Electricity Capital Cost Perc Reduction</v>
      </c>
      <c r="D1881" s="348" t="s">
        <v>750</v>
      </c>
      <c r="E1881" s="253"/>
      <c r="F1881" s="348" t="s">
        <v>974</v>
      </c>
      <c r="G1881" s="253"/>
      <c r="H1881" s="18">
        <v>98</v>
      </c>
      <c r="I1881" s="367" t="s">
        <v>670</v>
      </c>
      <c r="J1881" s="368" t="str">
        <f>IF(ISBLANK(INDEX('Policy Characteristics'!D:D,MATCH($C1881,'Policy Characteristics'!$C:$C,0))),"",INDEX('Policy Characteristics'!D:D,MATCH($C1881,'Policy Characteristics'!$C:$C,0)))</f>
        <v>R&amp;D Capital Cost Reductions</v>
      </c>
      <c r="K1881" s="354"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4" t="str">
        <f>IF(ISBLANK(INDEX('Policy Characteristics'!I:I,MATCH($C1881,'Policy Characteristics'!$C:$C,0))),"",INDEX('Policy Characteristics'!I:I,MATCH($C1881,'Policy Characteristics'!$C:$C,0)))</f>
        <v>% reduction in cost</v>
      </c>
      <c r="P1881" s="3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4" t="str">
        <f>IF(ISBLANK(INDEX('Policy Characteristics'!K:K,MATCH($C1881,'Policy Characteristics'!$C:$C,0))),"",INDEX('Policy Characteristics'!K:K,MATCH($C1881,'Policy Characteristics'!$C:$C,0)))</f>
        <v>architectural-design.html#rnd</v>
      </c>
      <c r="R1881" s="354" t="str">
        <f>IF(ISBLANK(INDEX('Policy Characteristics'!L:L,MATCH($C1881,'Policy Characteristics'!$C:$C,0))),"",INDEX('Policy Characteristics'!L:L,MATCH($C1881,'Policy Characteristics'!$C:$C,0)))</f>
        <v>research-and-development.html</v>
      </c>
    </row>
    <row r="1882" spans="1:18" ht="20" customHeight="1">
      <c r="A1882" s="354" t="str">
        <f>IF(ISBLANK(INDEX('Policy Characteristics'!A:A,MATCH($C1882,'Policy Characteristics'!$C:$C,0))),"",INDEX('Policy Characteristics'!A:A,MATCH($C1882,'Policy Characteristics'!$C:$C,0)))</f>
        <v>Research and Development</v>
      </c>
      <c r="B1882" s="366" t="str">
        <f>IF(ISBLANK(INDEX('Policy Characteristics'!B:B,MATCH($C1882,'Policy Characteristics'!$C:$C,0))),"",INDEX('Policy Characteristics'!B:B,MATCH($C1882,'Policy Characteristics'!$C:$C,0)))</f>
        <v>Capital Cost Reduction</v>
      </c>
      <c r="C1882" s="354" t="str">
        <f t="shared" si="73"/>
        <v>RnD Electricity Capital Cost Perc Reduction</v>
      </c>
      <c r="D1882" s="348" t="s">
        <v>752</v>
      </c>
      <c r="E1882" s="253"/>
      <c r="F1882" s="348" t="s">
        <v>975</v>
      </c>
      <c r="G1882" s="253"/>
      <c r="H1882" s="18">
        <v>99</v>
      </c>
      <c r="I1882" s="367" t="s">
        <v>670</v>
      </c>
      <c r="J1882" s="368" t="str">
        <f>IF(ISBLANK(INDEX('Policy Characteristics'!D:D,MATCH($C1882,'Policy Characteristics'!$C:$C,0))),"",INDEX('Policy Characteristics'!D:D,MATCH($C1882,'Policy Characteristics'!$C:$C,0)))</f>
        <v>R&amp;D Capital Cost Reductions</v>
      </c>
      <c r="K1882" s="354"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4" t="str">
        <f>IF(ISBLANK(INDEX('Policy Characteristics'!I:I,MATCH($C1882,'Policy Characteristics'!$C:$C,0))),"",INDEX('Policy Characteristics'!I:I,MATCH($C1882,'Policy Characteristics'!$C:$C,0)))</f>
        <v>% reduction in cost</v>
      </c>
      <c r="P1882" s="3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4" t="str">
        <f>IF(ISBLANK(INDEX('Policy Characteristics'!K:K,MATCH($C1882,'Policy Characteristics'!$C:$C,0))),"",INDEX('Policy Characteristics'!K:K,MATCH($C1882,'Policy Characteristics'!$C:$C,0)))</f>
        <v>architectural-design.html#rnd</v>
      </c>
      <c r="R1882" s="354" t="str">
        <f>IF(ISBLANK(INDEX('Policy Characteristics'!L:L,MATCH($C1882,'Policy Characteristics'!$C:$C,0))),"",INDEX('Policy Characteristics'!L:L,MATCH($C1882,'Policy Characteristics'!$C:$C,0)))</f>
        <v>research-and-development.html</v>
      </c>
    </row>
    <row r="1883" spans="1:18" ht="20" customHeight="1">
      <c r="A1883" s="354" t="str">
        <f>IF(ISBLANK(INDEX('Policy Characteristics'!A:A,MATCH($C1883,'Policy Characteristics'!$C:$C,0))),"",INDEX('Policy Characteristics'!A:A,MATCH($C1883,'Policy Characteristics'!$C:$C,0)))</f>
        <v>Research and Development</v>
      </c>
      <c r="B1883" s="366" t="str">
        <f>IF(ISBLANK(INDEX('Policy Characteristics'!B:B,MATCH($C1883,'Policy Characteristics'!$C:$C,0))),"",INDEX('Policy Characteristics'!B:B,MATCH($C1883,'Policy Characteristics'!$C:$C,0)))</f>
        <v>Capital Cost Reduction</v>
      </c>
      <c r="C1883" s="354" t="str">
        <f t="shared" si="73"/>
        <v>RnD Electricity Capital Cost Perc Reduction</v>
      </c>
      <c r="D1883" s="348" t="s">
        <v>754</v>
      </c>
      <c r="E1883" s="253"/>
      <c r="F1883" s="348" t="s">
        <v>976</v>
      </c>
      <c r="G1883" s="253"/>
      <c r="H1883" s="18">
        <v>192</v>
      </c>
      <c r="I1883" s="367" t="s">
        <v>670</v>
      </c>
      <c r="J1883" s="368" t="str">
        <f>IF(ISBLANK(INDEX('Policy Characteristics'!D:D,MATCH($C1883,'Policy Characteristics'!$C:$C,0))),"",INDEX('Policy Characteristics'!D:D,MATCH($C1883,'Policy Characteristics'!$C:$C,0)))</f>
        <v>R&amp;D Capital Cost Reductions</v>
      </c>
      <c r="K1883" s="354"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4" t="str">
        <f>IF(ISBLANK(INDEX('Policy Characteristics'!I:I,MATCH($C1883,'Policy Characteristics'!$C:$C,0))),"",INDEX('Policy Characteristics'!I:I,MATCH($C1883,'Policy Characteristics'!$C:$C,0)))</f>
        <v>% reduction in cost</v>
      </c>
      <c r="P1883" s="3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4" t="str">
        <f>IF(ISBLANK(INDEX('Policy Characteristics'!K:K,MATCH($C1883,'Policy Characteristics'!$C:$C,0))),"",INDEX('Policy Characteristics'!K:K,MATCH($C1883,'Policy Characteristics'!$C:$C,0)))</f>
        <v>architectural-design.html#rnd</v>
      </c>
      <c r="R1883" s="354" t="str">
        <f>IF(ISBLANK(INDEX('Policy Characteristics'!L:L,MATCH($C1883,'Policy Characteristics'!$C:$C,0))),"",INDEX('Policy Characteristics'!L:L,MATCH($C1883,'Policy Characteristics'!$C:$C,0)))</f>
        <v>research-and-development.html</v>
      </c>
    </row>
    <row r="1884" spans="1:18" ht="20" customHeight="1">
      <c r="A1884" s="354" t="str">
        <f>IF(ISBLANK(INDEX('Policy Characteristics'!A:A,MATCH($C1884,'Policy Characteristics'!$C:$C,0))),"",INDEX('Policy Characteristics'!A:A,MATCH($C1884,'Policy Characteristics'!$C:$C,0)))</f>
        <v>Research and Development</v>
      </c>
      <c r="B1884" s="366" t="str">
        <f>IF(ISBLANK(INDEX('Policy Characteristics'!B:B,MATCH($C1884,'Policy Characteristics'!$C:$C,0))),"",INDEX('Policy Characteristics'!B:B,MATCH($C1884,'Policy Characteristics'!$C:$C,0)))</f>
        <v>Capital Cost Reduction</v>
      </c>
      <c r="C1884" s="354" t="str">
        <f t="shared" si="73"/>
        <v>RnD Electricity Capital Cost Perc Reduction</v>
      </c>
      <c r="D1884" s="348" t="s">
        <v>756</v>
      </c>
      <c r="E1884" s="253"/>
      <c r="F1884" s="348" t="s">
        <v>977</v>
      </c>
      <c r="G1884" s="253"/>
      <c r="H1884" s="18">
        <v>180</v>
      </c>
      <c r="I1884" s="367" t="s">
        <v>670</v>
      </c>
      <c r="J1884" s="368" t="str">
        <f>IF(ISBLANK(INDEX('Policy Characteristics'!D:D,MATCH($C1884,'Policy Characteristics'!$C:$C,0))),"",INDEX('Policy Characteristics'!D:D,MATCH($C1884,'Policy Characteristics'!$C:$C,0)))</f>
        <v>R&amp;D Capital Cost Reductions</v>
      </c>
      <c r="K1884" s="354"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4" t="str">
        <f>IF(ISBLANK(INDEX('Policy Characteristics'!I:I,MATCH($C1884,'Policy Characteristics'!$C:$C,0))),"",INDEX('Policy Characteristics'!I:I,MATCH($C1884,'Policy Characteristics'!$C:$C,0)))</f>
        <v>% reduction in cost</v>
      </c>
      <c r="P1884" s="3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4" t="str">
        <f>IF(ISBLANK(INDEX('Policy Characteristics'!K:K,MATCH($C1884,'Policy Characteristics'!$C:$C,0))),"",INDEX('Policy Characteristics'!K:K,MATCH($C1884,'Policy Characteristics'!$C:$C,0)))</f>
        <v>architectural-design.html#rnd</v>
      </c>
      <c r="R1884" s="354" t="str">
        <f>IF(ISBLANK(INDEX('Policy Characteristics'!L:L,MATCH($C1884,'Policy Characteristics'!$C:$C,0))),"",INDEX('Policy Characteristics'!L:L,MATCH($C1884,'Policy Characteristics'!$C:$C,0)))</f>
        <v>research-and-development.html</v>
      </c>
    </row>
    <row r="1885" spans="1:18" ht="20" customHeight="1">
      <c r="A1885" s="354" t="str">
        <f>IF(ISBLANK(INDEX('Policy Characteristics'!A:A,MATCH($C1885,'Policy Characteristics'!$C:$C,0))),"",INDEX('Policy Characteristics'!A:A,MATCH($C1885,'Policy Characteristics'!$C:$C,0)))</f>
        <v>Research and Development</v>
      </c>
      <c r="B1885" s="366" t="str">
        <f>IF(ISBLANK(INDEX('Policy Characteristics'!B:B,MATCH($C1885,'Policy Characteristics'!$C:$C,0))),"",INDEX('Policy Characteristics'!B:B,MATCH($C1885,'Policy Characteristics'!$C:$C,0)))</f>
        <v>Capital Cost Reduction</v>
      </c>
      <c r="C1885" s="354" t="str">
        <f t="shared" si="73"/>
        <v>RnD Electricity Capital Cost Perc Reduction</v>
      </c>
      <c r="D1885" s="348" t="s">
        <v>758</v>
      </c>
      <c r="E1885" s="253"/>
      <c r="F1885" s="348" t="s">
        <v>978</v>
      </c>
      <c r="G1885" s="253"/>
      <c r="H1885" s="18">
        <v>183</v>
      </c>
      <c r="I1885" s="367" t="s">
        <v>670</v>
      </c>
      <c r="J1885" s="368" t="str">
        <f>IF(ISBLANK(INDEX('Policy Characteristics'!D:D,MATCH($C1885,'Policy Characteristics'!$C:$C,0))),"",INDEX('Policy Characteristics'!D:D,MATCH($C1885,'Policy Characteristics'!$C:$C,0)))</f>
        <v>R&amp;D Capital Cost Reductions</v>
      </c>
      <c r="K1885" s="354"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4" t="str">
        <f>IF(ISBLANK(INDEX('Policy Characteristics'!I:I,MATCH($C1885,'Policy Characteristics'!$C:$C,0))),"",INDEX('Policy Characteristics'!I:I,MATCH($C1885,'Policy Characteristics'!$C:$C,0)))</f>
        <v>% reduction in cost</v>
      </c>
      <c r="P1885" s="3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4" t="str">
        <f>IF(ISBLANK(INDEX('Policy Characteristics'!K:K,MATCH($C1885,'Policy Characteristics'!$C:$C,0))),"",INDEX('Policy Characteristics'!K:K,MATCH($C1885,'Policy Characteristics'!$C:$C,0)))</f>
        <v>architectural-design.html#rnd</v>
      </c>
      <c r="R1885" s="354" t="str">
        <f>IF(ISBLANK(INDEX('Policy Characteristics'!L:L,MATCH($C1885,'Policy Characteristics'!$C:$C,0))),"",INDEX('Policy Characteristics'!L:L,MATCH($C1885,'Policy Characteristics'!$C:$C,0)))</f>
        <v>research-and-development.html</v>
      </c>
    </row>
    <row r="1886" spans="1:18" ht="20" customHeight="1">
      <c r="A1886" s="354" t="str">
        <f>IF(ISBLANK(INDEX('Policy Characteristics'!A:A,MATCH($C1886,'Policy Characteristics'!$C:$C,0))),"",INDEX('Policy Characteristics'!A:A,MATCH($C1886,'Policy Characteristics'!$C:$C,0)))</f>
        <v>Research and Development</v>
      </c>
      <c r="B1886" s="366" t="str">
        <f>IF(ISBLANK(INDEX('Policy Characteristics'!B:B,MATCH($C1886,'Policy Characteristics'!$C:$C,0))),"",INDEX('Policy Characteristics'!B:B,MATCH($C1886,'Policy Characteristics'!$C:$C,0)))</f>
        <v>Capital Cost Reduction</v>
      </c>
      <c r="C1886" s="354" t="str">
        <f t="shared" si="73"/>
        <v>RnD Electricity Capital Cost Perc Reduction</v>
      </c>
      <c r="D1886" s="348" t="s">
        <v>760</v>
      </c>
      <c r="E1886" s="253"/>
      <c r="F1886" s="348" t="s">
        <v>979</v>
      </c>
      <c r="G1886" s="253"/>
      <c r="H1886" s="18">
        <v>1811</v>
      </c>
      <c r="I1886" s="367" t="s">
        <v>670</v>
      </c>
      <c r="J1886" s="368" t="str">
        <f>IF(ISBLANK(INDEX('Policy Characteristics'!D:D,MATCH($C1886,'Policy Characteristics'!$C:$C,0))),"",INDEX('Policy Characteristics'!D:D,MATCH($C1886,'Policy Characteristics'!$C:$C,0)))</f>
        <v>R&amp;D Capital Cost Reductions</v>
      </c>
      <c r="K1886" s="354"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4" t="str">
        <f>IF(ISBLANK(INDEX('Policy Characteristics'!I:I,MATCH($C1886,'Policy Characteristics'!$C:$C,0))),"",INDEX('Policy Characteristics'!I:I,MATCH($C1886,'Policy Characteristics'!$C:$C,0)))</f>
        <v>% reduction in cost</v>
      </c>
      <c r="P1886" s="3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4" t="str">
        <f>IF(ISBLANK(INDEX('Policy Characteristics'!K:K,MATCH($C1886,'Policy Characteristics'!$C:$C,0))),"",INDEX('Policy Characteristics'!K:K,MATCH($C1886,'Policy Characteristics'!$C:$C,0)))</f>
        <v>architectural-design.html#rnd</v>
      </c>
      <c r="R1886" s="354" t="str">
        <f>IF(ISBLANK(INDEX('Policy Characteristics'!L:L,MATCH($C1886,'Policy Characteristics'!$C:$C,0))),"",INDEX('Policy Characteristics'!L:L,MATCH($C1886,'Policy Characteristics'!$C:$C,0)))</f>
        <v>research-and-development.html</v>
      </c>
    </row>
    <row r="1887" spans="1:18" ht="20" customHeight="1">
      <c r="A1887" s="354" t="str">
        <f>IF(ISBLANK(INDEX('Policy Characteristics'!A:A,MATCH($C1887,'Policy Characteristics'!$C:$C,0))),"",INDEX('Policy Characteristics'!A:A,MATCH($C1887,'Policy Characteristics'!$C:$C,0)))</f>
        <v>Research and Development</v>
      </c>
      <c r="B1887" s="366" t="str">
        <f>IF(ISBLANK(INDEX('Policy Characteristics'!B:B,MATCH($C1887,'Policy Characteristics'!$C:$C,0))),"",INDEX('Policy Characteristics'!B:B,MATCH($C1887,'Policy Characteristics'!$C:$C,0)))</f>
        <v>Capital Cost Reduction</v>
      </c>
      <c r="C1887" s="354" t="str">
        <f t="shared" si="73"/>
        <v>RnD Electricity Capital Cost Perc Reduction</v>
      </c>
      <c r="D1887" s="348" t="s">
        <v>762</v>
      </c>
      <c r="E1887" s="253"/>
      <c r="F1887" s="348" t="s">
        <v>980</v>
      </c>
      <c r="G1887" s="253"/>
      <c r="H1887" s="18">
        <v>1812</v>
      </c>
      <c r="I1887" s="367" t="s">
        <v>670</v>
      </c>
      <c r="J1887" s="368" t="str">
        <f>IF(ISBLANK(INDEX('Policy Characteristics'!D:D,MATCH($C1887,'Policy Characteristics'!$C:$C,0))),"",INDEX('Policy Characteristics'!D:D,MATCH($C1887,'Policy Characteristics'!$C:$C,0)))</f>
        <v>R&amp;D Capital Cost Reductions</v>
      </c>
      <c r="K1887" s="354"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4" t="str">
        <f>IF(ISBLANK(INDEX('Policy Characteristics'!I:I,MATCH($C1887,'Policy Characteristics'!$C:$C,0))),"",INDEX('Policy Characteristics'!I:I,MATCH($C1887,'Policy Characteristics'!$C:$C,0)))</f>
        <v>% reduction in cost</v>
      </c>
      <c r="P1887" s="3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4" t="str">
        <f>IF(ISBLANK(INDEX('Policy Characteristics'!K:K,MATCH($C1887,'Policy Characteristics'!$C:$C,0))),"",INDEX('Policy Characteristics'!K:K,MATCH($C1887,'Policy Characteristics'!$C:$C,0)))</f>
        <v>architectural-design.html#rnd</v>
      </c>
      <c r="R1887" s="354" t="str">
        <f>IF(ISBLANK(INDEX('Policy Characteristics'!L:L,MATCH($C1887,'Policy Characteristics'!$C:$C,0))),"",INDEX('Policy Characteristics'!L:L,MATCH($C1887,'Policy Characteristics'!$C:$C,0)))</f>
        <v>research-and-development.html</v>
      </c>
    </row>
    <row r="1888" spans="1:18" ht="20" customHeight="1">
      <c r="A1888" s="354" t="str">
        <f>IF(ISBLANK(INDEX('Policy Characteristics'!A:A,MATCH($C1888,'Policy Characteristics'!$C:$C,0))),"",INDEX('Policy Characteristics'!A:A,MATCH($C1888,'Policy Characteristics'!$C:$C,0)))</f>
        <v>Research and Development</v>
      </c>
      <c r="B1888" s="366" t="str">
        <f>IF(ISBLANK(INDEX('Policy Characteristics'!B:B,MATCH($C1888,'Policy Characteristics'!$C:$C,0))),"",INDEX('Policy Characteristics'!B:B,MATCH($C1888,'Policy Characteristics'!$C:$C,0)))</f>
        <v>Capital Cost Reduction</v>
      </c>
      <c r="C1888" s="354" t="str">
        <f t="shared" si="73"/>
        <v>RnD Electricity Capital Cost Perc Reduction</v>
      </c>
      <c r="D1888" s="348" t="s">
        <v>764</v>
      </c>
      <c r="E1888" s="253"/>
      <c r="F1888" s="348" t="s">
        <v>981</v>
      </c>
      <c r="G1888" s="253"/>
      <c r="H1888" s="18">
        <v>1813</v>
      </c>
      <c r="I1888" s="367" t="s">
        <v>680</v>
      </c>
      <c r="J1888" s="368" t="str">
        <f>IF(ISBLANK(INDEX('Policy Characteristics'!D:D,MATCH($C1888,'Policy Characteristics'!$C:$C,0))),"",INDEX('Policy Characteristics'!D:D,MATCH($C1888,'Policy Characteristics'!$C:$C,0)))</f>
        <v>R&amp;D Capital Cost Reductions</v>
      </c>
      <c r="K1888" s="354"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4" t="str">
        <f>IF(ISBLANK(INDEX('Policy Characteristics'!I:I,MATCH($C1888,'Policy Characteristics'!$C:$C,0))),"",INDEX('Policy Characteristics'!I:I,MATCH($C1888,'Policy Characteristics'!$C:$C,0)))</f>
        <v>% reduction in cost</v>
      </c>
      <c r="P1888" s="3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4" t="str">
        <f>IF(ISBLANK(INDEX('Policy Characteristics'!K:K,MATCH($C1888,'Policy Characteristics'!$C:$C,0))),"",INDEX('Policy Characteristics'!K:K,MATCH($C1888,'Policy Characteristics'!$C:$C,0)))</f>
        <v>architectural-design.html#rnd</v>
      </c>
      <c r="R1888" s="354" t="str">
        <f>IF(ISBLANK(INDEX('Policy Characteristics'!L:L,MATCH($C1888,'Policy Characteristics'!$C:$C,0))),"",INDEX('Policy Characteristics'!L:L,MATCH($C1888,'Policy Characteristics'!$C:$C,0)))</f>
        <v>research-and-development.html</v>
      </c>
    </row>
    <row r="1889" spans="1:18" ht="20" customHeight="1">
      <c r="A1889" s="354" t="str">
        <f>IF(ISBLANK(INDEX('Policy Characteristics'!A:A,MATCH($C1889,'Policy Characteristics'!$C:$C,0))),"",INDEX('Policy Characteristics'!A:A,MATCH($C1889,'Policy Characteristics'!$C:$C,0)))</f>
        <v>Research and Development</v>
      </c>
      <c r="B1889" s="366" t="str">
        <f>IF(ISBLANK(INDEX('Policy Characteristics'!B:B,MATCH($C1889,'Policy Characteristics'!$C:$C,0))),"",INDEX('Policy Characteristics'!B:B,MATCH($C1889,'Policy Characteristics'!$C:$C,0)))</f>
        <v>Capital Cost Reduction</v>
      </c>
      <c r="C1889" s="354" t="str">
        <f t="shared" si="73"/>
        <v>RnD Electricity Capital Cost Perc Reduction</v>
      </c>
      <c r="D1889" s="348" t="s">
        <v>766</v>
      </c>
      <c r="E1889" s="253"/>
      <c r="F1889" s="348" t="s">
        <v>982</v>
      </c>
      <c r="G1889" s="253"/>
      <c r="H1889" s="18">
        <v>1814</v>
      </c>
      <c r="I1889" s="367" t="s">
        <v>680</v>
      </c>
      <c r="J1889" s="368" t="str">
        <f>IF(ISBLANK(INDEX('Policy Characteristics'!D:D,MATCH($C1889,'Policy Characteristics'!$C:$C,0))),"",INDEX('Policy Characteristics'!D:D,MATCH($C1889,'Policy Characteristics'!$C:$C,0)))</f>
        <v>R&amp;D Capital Cost Reductions</v>
      </c>
      <c r="K1889" s="354"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4" t="str">
        <f>IF(ISBLANK(INDEX('Policy Characteristics'!I:I,MATCH($C1889,'Policy Characteristics'!$C:$C,0))),"",INDEX('Policy Characteristics'!I:I,MATCH($C1889,'Policy Characteristics'!$C:$C,0)))</f>
        <v>% reduction in cost</v>
      </c>
      <c r="P1889" s="3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4" t="str">
        <f>IF(ISBLANK(INDEX('Policy Characteristics'!K:K,MATCH($C1889,'Policy Characteristics'!$C:$C,0))),"",INDEX('Policy Characteristics'!K:K,MATCH($C1889,'Policy Characteristics'!$C:$C,0)))</f>
        <v>architectural-design.html#rnd</v>
      </c>
      <c r="R1889" s="354" t="str">
        <f>IF(ISBLANK(INDEX('Policy Characteristics'!L:L,MATCH($C1889,'Policy Characteristics'!$C:$C,0))),"",INDEX('Policy Characteristics'!L:L,MATCH($C1889,'Policy Characteristics'!$C:$C,0)))</f>
        <v>research-and-development.html</v>
      </c>
    </row>
    <row r="1890" spans="1:18" ht="20" customHeight="1">
      <c r="A1890" s="354" t="str">
        <f>IF(ISBLANK(INDEX('Policy Characteristics'!A:A,MATCH($C1890,'Policy Characteristics'!$C:$C,0))),"",INDEX('Policy Characteristics'!A:A,MATCH($C1890,'Policy Characteristics'!$C:$C,0)))</f>
        <v>Research and Development</v>
      </c>
      <c r="B1890" s="366" t="str">
        <f>IF(ISBLANK(INDEX('Policy Characteristics'!B:B,MATCH($C1890,'Policy Characteristics'!$C:$C,0))),"",INDEX('Policy Characteristics'!B:B,MATCH($C1890,'Policy Characteristics'!$C:$C,0)))</f>
        <v>Capital Cost Reduction</v>
      </c>
      <c r="C1890" s="354" t="str">
        <f t="shared" si="73"/>
        <v>RnD Electricity Capital Cost Perc Reduction</v>
      </c>
      <c r="D1890" s="348" t="s">
        <v>768</v>
      </c>
      <c r="E1890" s="253"/>
      <c r="F1890" s="348" t="s">
        <v>983</v>
      </c>
      <c r="G1890" s="253"/>
      <c r="H1890" s="18">
        <v>1815</v>
      </c>
      <c r="I1890" s="367" t="s">
        <v>670</v>
      </c>
      <c r="J1890" s="368" t="str">
        <f>IF(ISBLANK(INDEX('Policy Characteristics'!D:D,MATCH($C1890,'Policy Characteristics'!$C:$C,0))),"",INDEX('Policy Characteristics'!D:D,MATCH($C1890,'Policy Characteristics'!$C:$C,0)))</f>
        <v>R&amp;D Capital Cost Reductions</v>
      </c>
      <c r="K1890" s="354"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4" t="str">
        <f>IF(ISBLANK(INDEX('Policy Characteristics'!I:I,MATCH($C1890,'Policy Characteristics'!$C:$C,0))),"",INDEX('Policy Characteristics'!I:I,MATCH($C1890,'Policy Characteristics'!$C:$C,0)))</f>
        <v>% reduction in cost</v>
      </c>
      <c r="P1890" s="3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4" t="str">
        <f>IF(ISBLANK(INDEX('Policy Characteristics'!K:K,MATCH($C1890,'Policy Characteristics'!$C:$C,0))),"",INDEX('Policy Characteristics'!K:K,MATCH($C1890,'Policy Characteristics'!$C:$C,0)))</f>
        <v>architectural-design.html#rnd</v>
      </c>
      <c r="R1890" s="354" t="str">
        <f>IF(ISBLANK(INDEX('Policy Characteristics'!L:L,MATCH($C1890,'Policy Characteristics'!$C:$C,0))),"",INDEX('Policy Characteristics'!L:L,MATCH($C1890,'Policy Characteristics'!$C:$C,0)))</f>
        <v>research-and-development.html</v>
      </c>
    </row>
    <row r="1891" spans="1:18" ht="20" customHeight="1">
      <c r="A1891" s="354" t="str">
        <f>IF(ISBLANK(INDEX('Policy Characteristics'!A:A,MATCH($C1891,'Policy Characteristics'!$C:$C,0))),"",INDEX('Policy Characteristics'!A:A,MATCH($C1891,'Policy Characteristics'!$C:$C,0)))</f>
        <v>Research and Development</v>
      </c>
      <c r="B1891" s="366" t="str">
        <f>IF(ISBLANK(INDEX('Policy Characteristics'!B:B,MATCH($C1891,'Policy Characteristics'!$C:$C,0))),"",INDEX('Policy Characteristics'!B:B,MATCH($C1891,'Policy Characteristics'!$C:$C,0)))</f>
        <v>Capital Cost Reduction</v>
      </c>
      <c r="C1891" s="354" t="str">
        <f t="shared" si="73"/>
        <v>RnD Electricity Capital Cost Perc Reduction</v>
      </c>
      <c r="D1891" s="348" t="s">
        <v>770</v>
      </c>
      <c r="E1891" s="253"/>
      <c r="F1891" s="348" t="s">
        <v>984</v>
      </c>
      <c r="G1891" s="253"/>
      <c r="H1891" s="18">
        <v>1816</v>
      </c>
      <c r="I1891" s="367" t="s">
        <v>670</v>
      </c>
      <c r="J1891" s="368" t="str">
        <f>IF(ISBLANK(INDEX('Policy Characteristics'!D:D,MATCH($C1891,'Policy Characteristics'!$C:$C,0))),"",INDEX('Policy Characteristics'!D:D,MATCH($C1891,'Policy Characteristics'!$C:$C,0)))</f>
        <v>R&amp;D Capital Cost Reductions</v>
      </c>
      <c r="K1891" s="354"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4" t="str">
        <f>IF(ISBLANK(INDEX('Policy Characteristics'!I:I,MATCH($C1891,'Policy Characteristics'!$C:$C,0))),"",INDEX('Policy Characteristics'!I:I,MATCH($C1891,'Policy Characteristics'!$C:$C,0)))</f>
        <v>% reduction in cost</v>
      </c>
      <c r="P1891" s="3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4" t="str">
        <f>IF(ISBLANK(INDEX('Policy Characteristics'!K:K,MATCH($C1891,'Policy Characteristics'!$C:$C,0))),"",INDEX('Policy Characteristics'!K:K,MATCH($C1891,'Policy Characteristics'!$C:$C,0)))</f>
        <v>architectural-design.html#rnd</v>
      </c>
      <c r="R1891" s="354" t="str">
        <f>IF(ISBLANK(INDEX('Policy Characteristics'!L:L,MATCH($C1891,'Policy Characteristics'!$C:$C,0))),"",INDEX('Policy Characteristics'!L:L,MATCH($C1891,'Policy Characteristics'!$C:$C,0)))</f>
        <v>research-and-development.html</v>
      </c>
    </row>
    <row r="1892" spans="1:18" ht="20" customHeight="1">
      <c r="A1892" s="354" t="str">
        <f>IF(ISBLANK(INDEX('Policy Characteristics'!A:A,MATCH($C1892,'Policy Characteristics'!$C:$C,0))),"",INDEX('Policy Characteristics'!A:A,MATCH($C1892,'Policy Characteristics'!$C:$C,0)))</f>
        <v>Research and Development</v>
      </c>
      <c r="B1892" s="366" t="str">
        <f>IF(ISBLANK(INDEX('Policy Characteristics'!B:B,MATCH($C1892,'Policy Characteristics'!$C:$C,0))),"",INDEX('Policy Characteristics'!B:B,MATCH($C1892,'Policy Characteristics'!$C:$C,0)))</f>
        <v>Capital Cost Reduction</v>
      </c>
      <c r="C1892" s="354" t="str">
        <f t="shared" si="73"/>
        <v>RnD Electricity Capital Cost Perc Reduction</v>
      </c>
      <c r="D1892" s="348" t="s">
        <v>772</v>
      </c>
      <c r="E1892" s="253"/>
      <c r="F1892" s="348" t="s">
        <v>985</v>
      </c>
      <c r="G1892" s="253"/>
      <c r="H1892" s="18">
        <v>1817</v>
      </c>
      <c r="I1892" s="367" t="s">
        <v>670</v>
      </c>
      <c r="J1892" s="368" t="str">
        <f>IF(ISBLANK(INDEX('Policy Characteristics'!D:D,MATCH($C1892,'Policy Characteristics'!$C:$C,0))),"",INDEX('Policy Characteristics'!D:D,MATCH($C1892,'Policy Characteristics'!$C:$C,0)))</f>
        <v>R&amp;D Capital Cost Reductions</v>
      </c>
      <c r="K1892" s="354"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4" t="str">
        <f>IF(ISBLANK(INDEX('Policy Characteristics'!I:I,MATCH($C1892,'Policy Characteristics'!$C:$C,0))),"",INDEX('Policy Characteristics'!I:I,MATCH($C1892,'Policy Characteristics'!$C:$C,0)))</f>
        <v>% reduction in cost</v>
      </c>
      <c r="P1892" s="3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4" t="str">
        <f>IF(ISBLANK(INDEX('Policy Characteristics'!K:K,MATCH($C1892,'Policy Characteristics'!$C:$C,0))),"",INDEX('Policy Characteristics'!K:K,MATCH($C1892,'Policy Characteristics'!$C:$C,0)))</f>
        <v>architectural-design.html#rnd</v>
      </c>
      <c r="R1892" s="354" t="str">
        <f>IF(ISBLANK(INDEX('Policy Characteristics'!L:L,MATCH($C1892,'Policy Characteristics'!$C:$C,0))),"",INDEX('Policy Characteristics'!L:L,MATCH($C1892,'Policy Characteristics'!$C:$C,0)))</f>
        <v>research-and-development.html</v>
      </c>
    </row>
    <row r="1893" spans="1:18" ht="20" customHeight="1">
      <c r="A1893" s="354" t="str">
        <f>IF(ISBLANK(INDEX('Policy Characteristics'!A:A,MATCH($C1893,'Policy Characteristics'!$C:$C,0))),"",INDEX('Policy Characteristics'!A:A,MATCH($C1893,'Policy Characteristics'!$C:$C,0)))</f>
        <v>Research and Development</v>
      </c>
      <c r="B1893" s="366" t="str">
        <f>IF(ISBLANK(INDEX('Policy Characteristics'!B:B,MATCH($C1893,'Policy Characteristics'!$C:$C,0))),"",INDEX('Policy Characteristics'!B:B,MATCH($C1893,'Policy Characteristics'!$C:$C,0)))</f>
        <v>Capital Cost Reduction</v>
      </c>
      <c r="C1893" s="354" t="str">
        <f t="shared" si="73"/>
        <v>RnD Electricity Capital Cost Perc Reduction</v>
      </c>
      <c r="D1893" s="348" t="s">
        <v>774</v>
      </c>
      <c r="E1893" s="253"/>
      <c r="F1893" s="348" t="s">
        <v>986</v>
      </c>
      <c r="G1893" s="253"/>
      <c r="H1893" s="18">
        <v>1818</v>
      </c>
      <c r="I1893" s="367" t="s">
        <v>670</v>
      </c>
      <c r="J1893" s="368" t="str">
        <f>IF(ISBLANK(INDEX('Policy Characteristics'!D:D,MATCH($C1893,'Policy Characteristics'!$C:$C,0))),"",INDEX('Policy Characteristics'!D:D,MATCH($C1893,'Policy Characteristics'!$C:$C,0)))</f>
        <v>R&amp;D Capital Cost Reductions</v>
      </c>
      <c r="K1893" s="354"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4" t="str">
        <f>IF(ISBLANK(INDEX('Policy Characteristics'!I:I,MATCH($C1893,'Policy Characteristics'!$C:$C,0))),"",INDEX('Policy Characteristics'!I:I,MATCH($C1893,'Policy Characteristics'!$C:$C,0)))</f>
        <v>% reduction in cost</v>
      </c>
      <c r="P1893" s="3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4" t="str">
        <f>IF(ISBLANK(INDEX('Policy Characteristics'!K:K,MATCH($C1893,'Policy Characteristics'!$C:$C,0))),"",INDEX('Policy Characteristics'!K:K,MATCH($C1893,'Policy Characteristics'!$C:$C,0)))</f>
        <v>architectural-design.html#rnd</v>
      </c>
      <c r="R1893" s="354" t="str">
        <f>IF(ISBLANK(INDEX('Policy Characteristics'!L:L,MATCH($C1893,'Policy Characteristics'!$C:$C,0))),"",INDEX('Policy Characteristics'!L:L,MATCH($C1893,'Policy Characteristics'!$C:$C,0)))</f>
        <v>research-and-development.html</v>
      </c>
    </row>
    <row r="1894" spans="1:18" ht="20" customHeight="1">
      <c r="A1894" s="354" t="str">
        <f>IF(ISBLANK(INDEX('Policy Characteristics'!A:A,MATCH($C1894,'Policy Characteristics'!$C:$C,0))),"",INDEX('Policy Characteristics'!A:A,MATCH($C1894,'Policy Characteristics'!$C:$C,0)))</f>
        <v>Research and Development</v>
      </c>
      <c r="B1894" s="366" t="str">
        <f>IF(ISBLANK(INDEX('Policy Characteristics'!B:B,MATCH($C1894,'Policy Characteristics'!$C:$C,0))),"",INDEX('Policy Characteristics'!B:B,MATCH($C1894,'Policy Characteristics'!$C:$C,0)))</f>
        <v>Capital Cost Reduction</v>
      </c>
      <c r="C1894" s="354" t="str">
        <f t="shared" si="73"/>
        <v>RnD Electricity Capital Cost Perc Reduction</v>
      </c>
      <c r="D1894" s="348" t="s">
        <v>776</v>
      </c>
      <c r="E1894" s="253"/>
      <c r="F1894" s="348" t="s">
        <v>987</v>
      </c>
      <c r="G1894" s="253"/>
      <c r="H1894" s="18">
        <v>1819</v>
      </c>
      <c r="I1894" s="367" t="s">
        <v>670</v>
      </c>
      <c r="J1894" s="368" t="str">
        <f>IF(ISBLANK(INDEX('Policy Characteristics'!D:D,MATCH($C1894,'Policy Characteristics'!$C:$C,0))),"",INDEX('Policy Characteristics'!D:D,MATCH($C1894,'Policy Characteristics'!$C:$C,0)))</f>
        <v>R&amp;D Capital Cost Reductions</v>
      </c>
      <c r="K1894" s="354"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4" t="str">
        <f>IF(ISBLANK(INDEX('Policy Characteristics'!I:I,MATCH($C1894,'Policy Characteristics'!$C:$C,0))),"",INDEX('Policy Characteristics'!I:I,MATCH($C1894,'Policy Characteristics'!$C:$C,0)))</f>
        <v>% reduction in cost</v>
      </c>
      <c r="P1894" s="3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4" t="str">
        <f>IF(ISBLANK(INDEX('Policy Characteristics'!K:K,MATCH($C1894,'Policy Characteristics'!$C:$C,0))),"",INDEX('Policy Characteristics'!K:K,MATCH($C1894,'Policy Characteristics'!$C:$C,0)))</f>
        <v>architectural-design.html#rnd</v>
      </c>
      <c r="R1894" s="354" t="str">
        <f>IF(ISBLANK(INDEX('Policy Characteristics'!L:L,MATCH($C1894,'Policy Characteristics'!$C:$C,0))),"",INDEX('Policy Characteristics'!L:L,MATCH($C1894,'Policy Characteristics'!$C:$C,0)))</f>
        <v>research-and-development.html</v>
      </c>
    </row>
    <row r="1895" spans="1:18" ht="20" customHeight="1">
      <c r="A1895" s="354" t="str">
        <f>IF(ISBLANK(INDEX('Policy Characteristics'!A:A,MATCH($C1895,'Policy Characteristics'!$C:$C,0))),"",INDEX('Policy Characteristics'!A:A,MATCH($C1895,'Policy Characteristics'!$C:$C,0)))</f>
        <v>Research and Development</v>
      </c>
      <c r="B1895" s="366" t="str">
        <f>IF(ISBLANK(INDEX('Policy Characteristics'!B:B,MATCH($C1895,'Policy Characteristics'!$C:$C,0))),"",INDEX('Policy Characteristics'!B:B,MATCH($C1895,'Policy Characteristics'!$C:$C,0)))</f>
        <v>Capital Cost Reduction</v>
      </c>
      <c r="C1895" s="354" t="str">
        <f t="shared" si="73"/>
        <v>RnD Electricity Capital Cost Perc Reduction</v>
      </c>
      <c r="D1895" s="348" t="s">
        <v>778</v>
      </c>
      <c r="E1895" s="253"/>
      <c r="F1895" s="348" t="s">
        <v>988</v>
      </c>
      <c r="G1895" s="253"/>
      <c r="H1895" s="18">
        <v>1820</v>
      </c>
      <c r="I1895" s="367" t="s">
        <v>670</v>
      </c>
      <c r="J1895" s="368" t="str">
        <f>IF(ISBLANK(INDEX('Policy Characteristics'!D:D,MATCH($C1895,'Policy Characteristics'!$C:$C,0))),"",INDEX('Policy Characteristics'!D:D,MATCH($C1895,'Policy Characteristics'!$C:$C,0)))</f>
        <v>R&amp;D Capital Cost Reductions</v>
      </c>
      <c r="K1895" s="354"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4" t="str">
        <f>IF(ISBLANK(INDEX('Policy Characteristics'!I:I,MATCH($C1895,'Policy Characteristics'!$C:$C,0))),"",INDEX('Policy Characteristics'!I:I,MATCH($C1895,'Policy Characteristics'!$C:$C,0)))</f>
        <v>% reduction in cost</v>
      </c>
      <c r="P1895" s="3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4" t="str">
        <f>IF(ISBLANK(INDEX('Policy Characteristics'!K:K,MATCH($C1895,'Policy Characteristics'!$C:$C,0))),"",INDEX('Policy Characteristics'!K:K,MATCH($C1895,'Policy Characteristics'!$C:$C,0)))</f>
        <v>architectural-design.html#rnd</v>
      </c>
      <c r="R1895" s="354" t="str">
        <f>IF(ISBLANK(INDEX('Policy Characteristics'!L:L,MATCH($C1895,'Policy Characteristics'!$C:$C,0))),"",INDEX('Policy Characteristics'!L:L,MATCH($C1895,'Policy Characteristics'!$C:$C,0)))</f>
        <v>research-and-development.html</v>
      </c>
    </row>
    <row r="1896" spans="1:18" ht="20" customHeight="1">
      <c r="A1896" s="354" t="str">
        <f>IF(ISBLANK(INDEX('Policy Characteristics'!A:A,MATCH($C1896,'Policy Characteristics'!$C:$C,0))),"",INDEX('Policy Characteristics'!A:A,MATCH($C1896,'Policy Characteristics'!$C:$C,0)))</f>
        <v>Research and Development</v>
      </c>
      <c r="B1896" s="366" t="str">
        <f>IF(ISBLANK(INDEX('Policy Characteristics'!B:B,MATCH($C1896,'Policy Characteristics'!$C:$C,0))),"",INDEX('Policy Characteristics'!B:B,MATCH($C1896,'Policy Characteristics'!$C:$C,0)))</f>
        <v>Capital Cost Reduction</v>
      </c>
      <c r="C1896" s="354" t="str">
        <f t="shared" si="73"/>
        <v>RnD Electricity Capital Cost Perc Reduction</v>
      </c>
      <c r="D1896" s="348" t="s">
        <v>780</v>
      </c>
      <c r="E1896" s="253"/>
      <c r="F1896" s="348" t="s">
        <v>989</v>
      </c>
      <c r="G1896" s="253"/>
      <c r="H1896" s="18">
        <v>1821</v>
      </c>
      <c r="I1896" s="367" t="s">
        <v>670</v>
      </c>
      <c r="J1896" s="368" t="str">
        <f>IF(ISBLANK(INDEX('Policy Characteristics'!D:D,MATCH($C1896,'Policy Characteristics'!$C:$C,0))),"",INDEX('Policy Characteristics'!D:D,MATCH($C1896,'Policy Characteristics'!$C:$C,0)))</f>
        <v>R&amp;D Capital Cost Reductions</v>
      </c>
      <c r="K1896" s="354" t="str">
        <f>IF(ISBLANK(INDEX('Policy Characteristics'!E:E,MATCH($C1896,'Policy Characteristics'!$C:$C,0))),"",INDEX('Policy Characteristics'!E:E,MATCH($C1896,'Policy Characteristics'!$C:$C,0)))</f>
        <v>RnD electricity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4" t="str">
        <f>IF(ISBLANK(INDEX('Policy Characteristics'!I:I,MATCH($C1896,'Policy Characteristics'!$C:$C,0))),"",INDEX('Policy Characteristics'!I:I,MATCH($C1896,'Policy Characteristics'!$C:$C,0)))</f>
        <v>% reduction in cost</v>
      </c>
      <c r="P1896" s="3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4" t="str">
        <f>IF(ISBLANK(INDEX('Policy Characteristics'!K:K,MATCH($C1896,'Policy Characteristics'!$C:$C,0))),"",INDEX('Policy Characteristics'!K:K,MATCH($C1896,'Policy Characteristics'!$C:$C,0)))</f>
        <v>architectural-design.html#rnd</v>
      </c>
      <c r="R1896" s="354" t="str">
        <f>IF(ISBLANK(INDEX('Policy Characteristics'!L:L,MATCH($C1896,'Policy Characteristics'!$C:$C,0))),"",INDEX('Policy Characteristics'!L:L,MATCH($C1896,'Policy Characteristics'!$C:$C,0)))</f>
        <v>research-and-development.html</v>
      </c>
    </row>
    <row r="1897" spans="1:18" ht="20" customHeight="1">
      <c r="A1897" s="354" t="str">
        <f>IF(ISBLANK(INDEX('Policy Characteristics'!A:A,MATCH($C1897,'Policy Characteristics'!$C:$C,0))),"",INDEX('Policy Characteristics'!A:A,MATCH($C1897,'Policy Characteristics'!$C:$C,0)))</f>
        <v>Research and Development</v>
      </c>
      <c r="B1897" s="366" t="str">
        <f>IF(ISBLANK(INDEX('Policy Characteristics'!B:B,MATCH($C1897,'Policy Characteristics'!$C:$C,0))),"",INDEX('Policy Characteristics'!B:B,MATCH($C1897,'Policy Characteristics'!$C:$C,0)))</f>
        <v>Capital Cost Reduction</v>
      </c>
      <c r="C1897" s="354" t="str">
        <f t="shared" si="73"/>
        <v>RnD Electricity Capital Cost Perc Reduction</v>
      </c>
      <c r="D1897" s="348" t="s">
        <v>782</v>
      </c>
      <c r="E1897" s="253"/>
      <c r="F1897" s="348" t="s">
        <v>990</v>
      </c>
      <c r="G1897" s="253"/>
      <c r="H1897" s="18">
        <v>2245</v>
      </c>
      <c r="I1897" s="367" t="s">
        <v>670</v>
      </c>
      <c r="J1897" s="368" t="str">
        <f>IF(ISBLANK(INDEX('Policy Characteristics'!D:D,MATCH($C1897,'Policy Characteristics'!$C:$C,0))),"",INDEX('Policy Characteristics'!D:D,MATCH($C1897,'Policy Characteristics'!$C:$C,0)))</f>
        <v>R&amp;D Capital Cost Reductions</v>
      </c>
      <c r="K1897" s="354" t="str">
        <f>IF(ISBLANK(INDEX('Policy Characteristics'!E:E,MATCH($C1897,'Policy Characteristics'!$C:$C,0))),"",INDEX('Policy Characteristics'!E:E,MATCH($C1897,'Policy Characteristics'!$C:$C,0)))</f>
        <v>RnD electricity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4" t="str">
        <f>IF(ISBLANK(INDEX('Policy Characteristics'!I:I,MATCH($C1897,'Policy Characteristics'!$C:$C,0))),"",INDEX('Policy Characteristics'!I:I,MATCH($C1897,'Policy Characteristics'!$C:$C,0)))</f>
        <v>% reduction in cost</v>
      </c>
      <c r="P1897" s="3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4" t="str">
        <f>IF(ISBLANK(INDEX('Policy Characteristics'!K:K,MATCH($C1897,'Policy Characteristics'!$C:$C,0))),"",INDEX('Policy Characteristics'!K:K,MATCH($C1897,'Policy Characteristics'!$C:$C,0)))</f>
        <v>architectural-design.html#rnd</v>
      </c>
      <c r="R1897" s="354" t="str">
        <f>IF(ISBLANK(INDEX('Policy Characteristics'!L:L,MATCH($C1897,'Policy Characteristics'!$C:$C,0))),"",INDEX('Policy Characteristics'!L:L,MATCH($C1897,'Policy Characteristics'!$C:$C,0)))</f>
        <v>research-and-development.html</v>
      </c>
    </row>
    <row r="1898" spans="1:18" ht="20" customHeight="1">
      <c r="A1898" s="354" t="str">
        <f>IF(ISBLANK(INDEX('Policy Characteristics'!A:A,MATCH($C1898,'Policy Characteristics'!$C:$C,0))),"",INDEX('Policy Characteristics'!A:A,MATCH($C1898,'Policy Characteristics'!$C:$C,0)))</f>
        <v>Research and Development</v>
      </c>
      <c r="B1898" s="366" t="str">
        <f>IF(ISBLANK(INDEX('Policy Characteristics'!B:B,MATCH($C1898,'Policy Characteristics'!$C:$C,0))),"",INDEX('Policy Characteristics'!B:B,MATCH($C1898,'Policy Characteristics'!$C:$C,0)))</f>
        <v>Capital Cost Reduction</v>
      </c>
      <c r="C1898" t="s">
        <v>587</v>
      </c>
      <c r="D1898" t="s">
        <v>784</v>
      </c>
      <c r="E1898" s="253"/>
      <c r="F1898" s="348" t="s">
        <v>991</v>
      </c>
      <c r="G1898" s="253"/>
      <c r="H1898" s="18">
        <v>1462</v>
      </c>
      <c r="I1898" s="367" t="s">
        <v>670</v>
      </c>
      <c r="J1898" s="368" t="str">
        <f>IF(ISBLANK(INDEX('Policy Characteristics'!D:D,MATCH($C1898,'Policy Characteristics'!$C:$C,0))),"",INDEX('Policy Characteristics'!D:D,MATCH($C1898,'Policy Characteristics'!$C:$C,0)))</f>
        <v>R&amp;D Capital Cost Reductions</v>
      </c>
      <c r="K1898" s="354"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4" t="str">
        <f>IF(ISBLANK(INDEX('Policy Characteristics'!I:I,MATCH($C1898,'Policy Characteristics'!$C:$C,0))),"",INDEX('Policy Characteristics'!I:I,MATCH($C1898,'Policy Characteristics'!$C:$C,0)))</f>
        <v>% reduction in cost</v>
      </c>
      <c r="P1898" s="3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4" t="str">
        <f>IF(ISBLANK(INDEX('Policy Characteristics'!K:K,MATCH($C1898,'Policy Characteristics'!$C:$C,0))),"",INDEX('Policy Characteristics'!K:K,MATCH($C1898,'Policy Characteristics'!$C:$C,0)))</f>
        <v>architectural-design.html#rnd</v>
      </c>
      <c r="R1898" s="354" t="str">
        <f>IF(ISBLANK(INDEX('Policy Characteristics'!L:L,MATCH($C1898,'Policy Characteristics'!$C:$C,0))),"",INDEX('Policy Characteristics'!L:L,MATCH($C1898,'Policy Characteristics'!$C:$C,0)))</f>
        <v>research-and-development.html</v>
      </c>
    </row>
    <row r="1899" spans="1:18" ht="20" customHeight="1">
      <c r="A1899" s="354" t="str">
        <f>IF(ISBLANK(INDEX('Policy Characteristics'!A:A,MATCH($C1899,'Policy Characteristics'!$C:$C,0))),"",INDEX('Policy Characteristics'!A:A,MATCH($C1899,'Policy Characteristics'!$C:$C,0)))</f>
        <v>Research and Development</v>
      </c>
      <c r="B1899" s="366" t="str">
        <f>IF(ISBLANK(INDEX('Policy Characteristics'!B:B,MATCH($C1899,'Policy Characteristics'!$C:$C,0))),"",INDEX('Policy Characteristics'!B:B,MATCH($C1899,'Policy Characteristics'!$C:$C,0)))</f>
        <v>Capital Cost Reduction</v>
      </c>
      <c r="C1899" s="354" t="str">
        <f t="shared" ref="C1899:C1922" si="74">C$1898</f>
        <v>RnD Industry Capital Cost Perc Reduction</v>
      </c>
      <c r="D1899" t="s">
        <v>786</v>
      </c>
      <c r="E1899" s="253"/>
      <c r="F1899" s="348" t="s">
        <v>992</v>
      </c>
      <c r="G1899" s="253"/>
      <c r="H1899" s="18">
        <v>1463</v>
      </c>
      <c r="I1899" s="367" t="s">
        <v>670</v>
      </c>
      <c r="J1899" s="368" t="str">
        <f>IF(ISBLANK(INDEX('Policy Characteristics'!D:D,MATCH($C1899,'Policy Characteristics'!$C:$C,0))),"",INDEX('Policy Characteristics'!D:D,MATCH($C1899,'Policy Characteristics'!$C:$C,0)))</f>
        <v>R&amp;D Capital Cost Reductions</v>
      </c>
      <c r="K1899" s="354"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4" t="str">
        <f>IF(ISBLANK(INDEX('Policy Characteristics'!I:I,MATCH($C1899,'Policy Characteristics'!$C:$C,0))),"",INDEX('Policy Characteristics'!I:I,MATCH($C1899,'Policy Characteristics'!$C:$C,0)))</f>
        <v>% reduction in cost</v>
      </c>
      <c r="P1899" s="3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4" t="str">
        <f>IF(ISBLANK(INDEX('Policy Characteristics'!K:K,MATCH($C1899,'Policy Characteristics'!$C:$C,0))),"",INDEX('Policy Characteristics'!K:K,MATCH($C1899,'Policy Characteristics'!$C:$C,0)))</f>
        <v>architectural-design.html#rnd</v>
      </c>
      <c r="R1899" s="354" t="str">
        <f>IF(ISBLANK(INDEX('Policy Characteristics'!L:L,MATCH($C1899,'Policy Characteristics'!$C:$C,0))),"",INDEX('Policy Characteristics'!L:L,MATCH($C1899,'Policy Characteristics'!$C:$C,0)))</f>
        <v>research-and-development.html</v>
      </c>
    </row>
    <row r="1900" spans="1:18" ht="20" customHeight="1">
      <c r="A1900" s="354" t="str">
        <f>IF(ISBLANK(INDEX('Policy Characteristics'!A:A,MATCH($C1900,'Policy Characteristics'!$C:$C,0))),"",INDEX('Policy Characteristics'!A:A,MATCH($C1900,'Policy Characteristics'!$C:$C,0)))</f>
        <v>Research and Development</v>
      </c>
      <c r="B1900" s="366" t="str">
        <f>IF(ISBLANK(INDEX('Policy Characteristics'!B:B,MATCH($C1900,'Policy Characteristics'!$C:$C,0))),"",INDEX('Policy Characteristics'!B:B,MATCH($C1900,'Policy Characteristics'!$C:$C,0)))</f>
        <v>Capital Cost Reduction</v>
      </c>
      <c r="C1900" s="354" t="str">
        <f t="shared" si="74"/>
        <v>RnD Industry Capital Cost Perc Reduction</v>
      </c>
      <c r="D1900" t="s">
        <v>788</v>
      </c>
      <c r="E1900" s="253"/>
      <c r="F1900" s="348" t="s">
        <v>993</v>
      </c>
      <c r="G1900" s="253"/>
      <c r="H1900" s="18">
        <v>1464</v>
      </c>
      <c r="I1900" s="367" t="s">
        <v>670</v>
      </c>
      <c r="J1900" s="368" t="str">
        <f>IF(ISBLANK(INDEX('Policy Characteristics'!D:D,MATCH($C1900,'Policy Characteristics'!$C:$C,0))),"",INDEX('Policy Characteristics'!D:D,MATCH($C1900,'Policy Characteristics'!$C:$C,0)))</f>
        <v>R&amp;D Capital Cost Reductions</v>
      </c>
      <c r="K1900" s="354"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4" t="str">
        <f>IF(ISBLANK(INDEX('Policy Characteristics'!I:I,MATCH($C1900,'Policy Characteristics'!$C:$C,0))),"",INDEX('Policy Characteristics'!I:I,MATCH($C1900,'Policy Characteristics'!$C:$C,0)))</f>
        <v>% reduction in cost</v>
      </c>
      <c r="P1900" s="3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4" t="str">
        <f>IF(ISBLANK(INDEX('Policy Characteristics'!K:K,MATCH($C1900,'Policy Characteristics'!$C:$C,0))),"",INDEX('Policy Characteristics'!K:K,MATCH($C1900,'Policy Characteristics'!$C:$C,0)))</f>
        <v>architectural-design.html#rnd</v>
      </c>
      <c r="R1900" s="354" t="str">
        <f>IF(ISBLANK(INDEX('Policy Characteristics'!L:L,MATCH($C1900,'Policy Characteristics'!$C:$C,0))),"",INDEX('Policy Characteristics'!L:L,MATCH($C1900,'Policy Characteristics'!$C:$C,0)))</f>
        <v>research-and-development.html</v>
      </c>
    </row>
    <row r="1901" spans="1:18" ht="20" customHeight="1">
      <c r="A1901" s="354" t="str">
        <f>IF(ISBLANK(INDEX('Policy Characteristics'!A:A,MATCH($C1901,'Policy Characteristics'!$C:$C,0))),"",INDEX('Policy Characteristics'!A:A,MATCH($C1901,'Policy Characteristics'!$C:$C,0)))</f>
        <v>Research and Development</v>
      </c>
      <c r="B1901" s="366" t="str">
        <f>IF(ISBLANK(INDEX('Policy Characteristics'!B:B,MATCH($C1901,'Policy Characteristics'!$C:$C,0))),"",INDEX('Policy Characteristics'!B:B,MATCH($C1901,'Policy Characteristics'!$C:$C,0)))</f>
        <v>Capital Cost Reduction</v>
      </c>
      <c r="C1901" s="354" t="str">
        <f t="shared" si="74"/>
        <v>RnD Industry Capital Cost Perc Reduction</v>
      </c>
      <c r="D1901" t="s">
        <v>790</v>
      </c>
      <c r="E1901" s="253"/>
      <c r="F1901" s="348" t="s">
        <v>994</v>
      </c>
      <c r="G1901" s="253"/>
      <c r="H1901" s="18">
        <v>1465</v>
      </c>
      <c r="I1901" s="367" t="s">
        <v>670</v>
      </c>
      <c r="J1901" s="368" t="str">
        <f>IF(ISBLANK(INDEX('Policy Characteristics'!D:D,MATCH($C1901,'Policy Characteristics'!$C:$C,0))),"",INDEX('Policy Characteristics'!D:D,MATCH($C1901,'Policy Characteristics'!$C:$C,0)))</f>
        <v>R&amp;D Capital Cost Reductions</v>
      </c>
      <c r="K1901" s="354"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4" t="str">
        <f>IF(ISBLANK(INDEX('Policy Characteristics'!I:I,MATCH($C1901,'Policy Characteristics'!$C:$C,0))),"",INDEX('Policy Characteristics'!I:I,MATCH($C1901,'Policy Characteristics'!$C:$C,0)))</f>
        <v>% reduction in cost</v>
      </c>
      <c r="P1901" s="3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4" t="str">
        <f>IF(ISBLANK(INDEX('Policy Characteristics'!K:K,MATCH($C1901,'Policy Characteristics'!$C:$C,0))),"",INDEX('Policy Characteristics'!K:K,MATCH($C1901,'Policy Characteristics'!$C:$C,0)))</f>
        <v>architectural-design.html#rnd</v>
      </c>
      <c r="R1901" s="354" t="str">
        <f>IF(ISBLANK(INDEX('Policy Characteristics'!L:L,MATCH($C1901,'Policy Characteristics'!$C:$C,0))),"",INDEX('Policy Characteristics'!L:L,MATCH($C1901,'Policy Characteristics'!$C:$C,0)))</f>
        <v>research-and-development.html</v>
      </c>
    </row>
    <row r="1902" spans="1:18" ht="20" customHeight="1">
      <c r="A1902" s="354" t="str">
        <f>IF(ISBLANK(INDEX('Policy Characteristics'!A:A,MATCH($C1902,'Policy Characteristics'!$C:$C,0))),"",INDEX('Policy Characteristics'!A:A,MATCH($C1902,'Policy Characteristics'!$C:$C,0)))</f>
        <v>Research and Development</v>
      </c>
      <c r="B1902" s="366" t="str">
        <f>IF(ISBLANK(INDEX('Policy Characteristics'!B:B,MATCH($C1902,'Policy Characteristics'!$C:$C,0))),"",INDEX('Policy Characteristics'!B:B,MATCH($C1902,'Policy Characteristics'!$C:$C,0)))</f>
        <v>Capital Cost Reduction</v>
      </c>
      <c r="C1902" s="354" t="str">
        <f t="shared" si="74"/>
        <v>RnD Industry Capital Cost Perc Reduction</v>
      </c>
      <c r="D1902" t="s">
        <v>792</v>
      </c>
      <c r="E1902" s="253"/>
      <c r="F1902" s="348" t="s">
        <v>995</v>
      </c>
      <c r="G1902" s="253"/>
      <c r="H1902" s="18">
        <v>1466</v>
      </c>
      <c r="I1902" s="367" t="s">
        <v>670</v>
      </c>
      <c r="J1902" s="368" t="str">
        <f>IF(ISBLANK(INDEX('Policy Characteristics'!D:D,MATCH($C1902,'Policy Characteristics'!$C:$C,0))),"",INDEX('Policy Characteristics'!D:D,MATCH($C1902,'Policy Characteristics'!$C:$C,0)))</f>
        <v>R&amp;D Capital Cost Reductions</v>
      </c>
      <c r="K1902" s="354"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4" t="str">
        <f>IF(ISBLANK(INDEX('Policy Characteristics'!I:I,MATCH($C1902,'Policy Characteristics'!$C:$C,0))),"",INDEX('Policy Characteristics'!I:I,MATCH($C1902,'Policy Characteristics'!$C:$C,0)))</f>
        <v>% reduction in cost</v>
      </c>
      <c r="P1902" s="3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4" t="str">
        <f>IF(ISBLANK(INDEX('Policy Characteristics'!K:K,MATCH($C1902,'Policy Characteristics'!$C:$C,0))),"",INDEX('Policy Characteristics'!K:K,MATCH($C1902,'Policy Characteristics'!$C:$C,0)))</f>
        <v>architectural-design.html#rnd</v>
      </c>
      <c r="R1902" s="354" t="str">
        <f>IF(ISBLANK(INDEX('Policy Characteristics'!L:L,MATCH($C1902,'Policy Characteristics'!$C:$C,0))),"",INDEX('Policy Characteristics'!L:L,MATCH($C1902,'Policy Characteristics'!$C:$C,0)))</f>
        <v>research-and-development.html</v>
      </c>
    </row>
    <row r="1903" spans="1:18" ht="20" customHeight="1">
      <c r="A1903" s="354" t="str">
        <f>IF(ISBLANK(INDEX('Policy Characteristics'!A:A,MATCH($C1903,'Policy Characteristics'!$C:$C,0))),"",INDEX('Policy Characteristics'!A:A,MATCH($C1903,'Policy Characteristics'!$C:$C,0)))</f>
        <v>Research and Development</v>
      </c>
      <c r="B1903" s="366" t="str">
        <f>IF(ISBLANK(INDEX('Policy Characteristics'!B:B,MATCH($C1903,'Policy Characteristics'!$C:$C,0))),"",INDEX('Policy Characteristics'!B:B,MATCH($C1903,'Policy Characteristics'!$C:$C,0)))</f>
        <v>Capital Cost Reduction</v>
      </c>
      <c r="C1903" s="354" t="str">
        <f t="shared" si="74"/>
        <v>RnD Industry Capital Cost Perc Reduction</v>
      </c>
      <c r="D1903" t="s">
        <v>794</v>
      </c>
      <c r="E1903" s="253"/>
      <c r="F1903" s="348" t="s">
        <v>996</v>
      </c>
      <c r="G1903" s="253"/>
      <c r="H1903" s="18">
        <v>1467</v>
      </c>
      <c r="I1903" s="367" t="s">
        <v>670</v>
      </c>
      <c r="J1903" s="368" t="str">
        <f>IF(ISBLANK(INDEX('Policy Characteristics'!D:D,MATCH($C1903,'Policy Characteristics'!$C:$C,0))),"",INDEX('Policy Characteristics'!D:D,MATCH($C1903,'Policy Characteristics'!$C:$C,0)))</f>
        <v>R&amp;D Capital Cost Reductions</v>
      </c>
      <c r="K1903" s="354"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4" t="str">
        <f>IF(ISBLANK(INDEX('Policy Characteristics'!I:I,MATCH($C1903,'Policy Characteristics'!$C:$C,0))),"",INDEX('Policy Characteristics'!I:I,MATCH($C1903,'Policy Characteristics'!$C:$C,0)))</f>
        <v>% reduction in cost</v>
      </c>
      <c r="P1903" s="3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4" t="str">
        <f>IF(ISBLANK(INDEX('Policy Characteristics'!K:K,MATCH($C1903,'Policy Characteristics'!$C:$C,0))),"",INDEX('Policy Characteristics'!K:K,MATCH($C1903,'Policy Characteristics'!$C:$C,0)))</f>
        <v>architectural-design.html#rnd</v>
      </c>
      <c r="R1903" s="354" t="str">
        <f>IF(ISBLANK(INDEX('Policy Characteristics'!L:L,MATCH($C1903,'Policy Characteristics'!$C:$C,0))),"",INDEX('Policy Characteristics'!L:L,MATCH($C1903,'Policy Characteristics'!$C:$C,0)))</f>
        <v>research-and-development.html</v>
      </c>
    </row>
    <row r="1904" spans="1:18" ht="20" customHeight="1">
      <c r="A1904" s="354" t="str">
        <f>IF(ISBLANK(INDEX('Policy Characteristics'!A:A,MATCH($C1904,'Policy Characteristics'!$C:$C,0))),"",INDEX('Policy Characteristics'!A:A,MATCH($C1904,'Policy Characteristics'!$C:$C,0)))</f>
        <v>Research and Development</v>
      </c>
      <c r="B1904" s="366" t="str">
        <f>IF(ISBLANK(INDEX('Policy Characteristics'!B:B,MATCH($C1904,'Policy Characteristics'!$C:$C,0))),"",INDEX('Policy Characteristics'!B:B,MATCH($C1904,'Policy Characteristics'!$C:$C,0)))</f>
        <v>Capital Cost Reduction</v>
      </c>
      <c r="C1904" s="354" t="str">
        <f t="shared" si="74"/>
        <v>RnD Industry Capital Cost Perc Reduction</v>
      </c>
      <c r="D1904" t="s">
        <v>796</v>
      </c>
      <c r="E1904" s="253"/>
      <c r="F1904" s="348" t="s">
        <v>997</v>
      </c>
      <c r="G1904" s="253"/>
      <c r="H1904" s="18">
        <v>1468</v>
      </c>
      <c r="I1904" s="367" t="s">
        <v>670</v>
      </c>
      <c r="J1904" s="368" t="str">
        <f>IF(ISBLANK(INDEX('Policy Characteristics'!D:D,MATCH($C1904,'Policy Characteristics'!$C:$C,0))),"",INDEX('Policy Characteristics'!D:D,MATCH($C1904,'Policy Characteristics'!$C:$C,0)))</f>
        <v>R&amp;D Capital Cost Reductions</v>
      </c>
      <c r="K1904" s="354"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4" t="str">
        <f>IF(ISBLANK(INDEX('Policy Characteristics'!I:I,MATCH($C1904,'Policy Characteristics'!$C:$C,0))),"",INDEX('Policy Characteristics'!I:I,MATCH($C1904,'Policy Characteristics'!$C:$C,0)))</f>
        <v>% reduction in cost</v>
      </c>
      <c r="P1904" s="354"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4" t="str">
        <f>IF(ISBLANK(INDEX('Policy Characteristics'!K:K,MATCH($C1904,'Policy Characteristics'!$C:$C,0))),"",INDEX('Policy Characteristics'!K:K,MATCH($C1904,'Policy Characteristics'!$C:$C,0)))</f>
        <v>architectural-design.html#rnd</v>
      </c>
      <c r="R1904" s="354" t="str">
        <f>IF(ISBLANK(INDEX('Policy Characteristics'!L:L,MATCH($C1904,'Policy Characteristics'!$C:$C,0))),"",INDEX('Policy Characteristics'!L:L,MATCH($C1904,'Policy Characteristics'!$C:$C,0)))</f>
        <v>research-and-development.html</v>
      </c>
    </row>
    <row r="1905" spans="1:18" ht="20" customHeight="1">
      <c r="A1905" s="354" t="str">
        <f>IF(ISBLANK(INDEX('Policy Characteristics'!A:A,MATCH($C1905,'Policy Characteristics'!$C:$C,0))),"",INDEX('Policy Characteristics'!A:A,MATCH($C1905,'Policy Characteristics'!$C:$C,0)))</f>
        <v>Research and Development</v>
      </c>
      <c r="B1905" s="366" t="str">
        <f>IF(ISBLANK(INDEX('Policy Characteristics'!B:B,MATCH($C1905,'Policy Characteristics'!$C:$C,0))),"",INDEX('Policy Characteristics'!B:B,MATCH($C1905,'Policy Characteristics'!$C:$C,0)))</f>
        <v>Capital Cost Reduction</v>
      </c>
      <c r="C1905" s="354" t="str">
        <f t="shared" si="74"/>
        <v>RnD Industry Capital Cost Perc Reduction</v>
      </c>
      <c r="D1905" t="s">
        <v>798</v>
      </c>
      <c r="E1905" s="253"/>
      <c r="F1905" s="348" t="s">
        <v>998</v>
      </c>
      <c r="G1905" s="253"/>
      <c r="H1905" s="18">
        <v>1469</v>
      </c>
      <c r="I1905" s="367" t="s">
        <v>670</v>
      </c>
      <c r="J1905" s="368" t="str">
        <f>IF(ISBLANK(INDEX('Policy Characteristics'!D:D,MATCH($C1905,'Policy Characteristics'!$C:$C,0))),"",INDEX('Policy Characteristics'!D:D,MATCH($C1905,'Policy Characteristics'!$C:$C,0)))</f>
        <v>R&amp;D Capital Cost Reductions</v>
      </c>
      <c r="K1905" s="354"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4" t="str">
        <f>IF(ISBLANK(INDEX('Policy Characteristics'!I:I,MATCH($C1905,'Policy Characteristics'!$C:$C,0))),"",INDEX('Policy Characteristics'!I:I,MATCH($C1905,'Policy Characteristics'!$C:$C,0)))</f>
        <v>% reduction in cost</v>
      </c>
      <c r="P1905" s="354"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4" t="str">
        <f>IF(ISBLANK(INDEX('Policy Characteristics'!K:K,MATCH($C1905,'Policy Characteristics'!$C:$C,0))),"",INDEX('Policy Characteristics'!K:K,MATCH($C1905,'Policy Characteristics'!$C:$C,0)))</f>
        <v>architectural-design.html#rnd</v>
      </c>
      <c r="R1905" s="354" t="str">
        <f>IF(ISBLANK(INDEX('Policy Characteristics'!L:L,MATCH($C1905,'Policy Characteristics'!$C:$C,0))),"",INDEX('Policy Characteristics'!L:L,MATCH($C1905,'Policy Characteristics'!$C:$C,0)))</f>
        <v>research-and-development.html</v>
      </c>
    </row>
    <row r="1906" spans="1:18" ht="20" customHeight="1">
      <c r="A1906" s="354" t="str">
        <f>IF(ISBLANK(INDEX('Policy Characteristics'!A:A,MATCH($C1906,'Policy Characteristics'!$C:$C,0))),"",INDEX('Policy Characteristics'!A:A,MATCH($C1906,'Policy Characteristics'!$C:$C,0)))</f>
        <v>Research and Development</v>
      </c>
      <c r="B1906" s="366" t="str">
        <f>IF(ISBLANK(INDEX('Policy Characteristics'!B:B,MATCH($C1906,'Policy Characteristics'!$C:$C,0))),"",INDEX('Policy Characteristics'!B:B,MATCH($C1906,'Policy Characteristics'!$C:$C,0)))</f>
        <v>Capital Cost Reduction</v>
      </c>
      <c r="C1906" s="354" t="str">
        <f t="shared" si="74"/>
        <v>RnD Industry Capital Cost Perc Reduction</v>
      </c>
      <c r="D1906" t="s">
        <v>800</v>
      </c>
      <c r="E1906" s="253"/>
      <c r="F1906" s="348" t="s">
        <v>999</v>
      </c>
      <c r="G1906" s="253"/>
      <c r="H1906" s="18">
        <v>1470</v>
      </c>
      <c r="I1906" s="367" t="s">
        <v>670</v>
      </c>
      <c r="J1906" s="368" t="str">
        <f>IF(ISBLANK(INDEX('Policy Characteristics'!D:D,MATCH($C1906,'Policy Characteristics'!$C:$C,0))),"",INDEX('Policy Characteristics'!D:D,MATCH($C1906,'Policy Characteristics'!$C:$C,0)))</f>
        <v>R&amp;D Capital Cost Reductions</v>
      </c>
      <c r="K1906" s="354"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4" t="str">
        <f>IF(ISBLANK(INDEX('Policy Characteristics'!I:I,MATCH($C1906,'Policy Characteristics'!$C:$C,0))),"",INDEX('Policy Characteristics'!I:I,MATCH($C1906,'Policy Characteristics'!$C:$C,0)))</f>
        <v>% reduction in cost</v>
      </c>
      <c r="P1906" s="354"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4" t="str">
        <f>IF(ISBLANK(INDEX('Policy Characteristics'!K:K,MATCH($C1906,'Policy Characteristics'!$C:$C,0))),"",INDEX('Policy Characteristics'!K:K,MATCH($C1906,'Policy Characteristics'!$C:$C,0)))</f>
        <v>architectural-design.html#rnd</v>
      </c>
      <c r="R1906" s="354" t="str">
        <f>IF(ISBLANK(INDEX('Policy Characteristics'!L:L,MATCH($C1906,'Policy Characteristics'!$C:$C,0))),"",INDEX('Policy Characteristics'!L:L,MATCH($C1906,'Policy Characteristics'!$C:$C,0)))</f>
        <v>research-and-development.html</v>
      </c>
    </row>
    <row r="1907" spans="1:18" ht="20" customHeight="1">
      <c r="A1907" s="354" t="str">
        <f>IF(ISBLANK(INDEX('Policy Characteristics'!A:A,MATCH($C1907,'Policy Characteristics'!$C:$C,0))),"",INDEX('Policy Characteristics'!A:A,MATCH($C1907,'Policy Characteristics'!$C:$C,0)))</f>
        <v>Research and Development</v>
      </c>
      <c r="B1907" s="366" t="str">
        <f>IF(ISBLANK(INDEX('Policy Characteristics'!B:B,MATCH($C1907,'Policy Characteristics'!$C:$C,0))),"",INDEX('Policy Characteristics'!B:B,MATCH($C1907,'Policy Characteristics'!$C:$C,0)))</f>
        <v>Capital Cost Reduction</v>
      </c>
      <c r="C1907" s="354" t="str">
        <f t="shared" si="74"/>
        <v>RnD Industry Capital Cost Perc Reduction</v>
      </c>
      <c r="D1907" t="s">
        <v>802</v>
      </c>
      <c r="E1907" s="253"/>
      <c r="F1907" s="348" t="s">
        <v>1000</v>
      </c>
      <c r="G1907" s="253"/>
      <c r="H1907" s="18">
        <v>1471</v>
      </c>
      <c r="I1907" s="367" t="s">
        <v>670</v>
      </c>
      <c r="J1907" s="368" t="str">
        <f>IF(ISBLANK(INDEX('Policy Characteristics'!D:D,MATCH($C1907,'Policy Characteristics'!$C:$C,0))),"",INDEX('Policy Characteristics'!D:D,MATCH($C1907,'Policy Characteristics'!$C:$C,0)))</f>
        <v>R&amp;D Capital Cost Reductions</v>
      </c>
      <c r="K1907" s="354"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4" t="str">
        <f>IF(ISBLANK(INDEX('Policy Characteristics'!I:I,MATCH($C1907,'Policy Characteristics'!$C:$C,0))),"",INDEX('Policy Characteristics'!I:I,MATCH($C1907,'Policy Characteristics'!$C:$C,0)))</f>
        <v>% reduction in cost</v>
      </c>
      <c r="P1907" s="354"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4" t="str">
        <f>IF(ISBLANK(INDEX('Policy Characteristics'!K:K,MATCH($C1907,'Policy Characteristics'!$C:$C,0))),"",INDEX('Policy Characteristics'!K:K,MATCH($C1907,'Policy Characteristics'!$C:$C,0)))</f>
        <v>architectural-design.html#rnd</v>
      </c>
      <c r="R1907" s="354" t="str">
        <f>IF(ISBLANK(INDEX('Policy Characteristics'!L:L,MATCH($C1907,'Policy Characteristics'!$C:$C,0))),"",INDEX('Policy Characteristics'!L:L,MATCH($C1907,'Policy Characteristics'!$C:$C,0)))</f>
        <v>research-and-development.html</v>
      </c>
    </row>
    <row r="1908" spans="1:18" ht="20" customHeight="1">
      <c r="A1908" s="354" t="str">
        <f>IF(ISBLANK(INDEX('Policy Characteristics'!A:A,MATCH($C1908,'Policy Characteristics'!$C:$C,0))),"",INDEX('Policy Characteristics'!A:A,MATCH($C1908,'Policy Characteristics'!$C:$C,0)))</f>
        <v>Research and Development</v>
      </c>
      <c r="B1908" s="366" t="str">
        <f>IF(ISBLANK(INDEX('Policy Characteristics'!B:B,MATCH($C1908,'Policy Characteristics'!$C:$C,0))),"",INDEX('Policy Characteristics'!B:B,MATCH($C1908,'Policy Characteristics'!$C:$C,0)))</f>
        <v>Capital Cost Reduction</v>
      </c>
      <c r="C1908" s="354" t="str">
        <f t="shared" si="74"/>
        <v>RnD Industry Capital Cost Perc Reduction</v>
      </c>
      <c r="D1908" t="s">
        <v>804</v>
      </c>
      <c r="E1908" s="253"/>
      <c r="F1908" s="348" t="s">
        <v>1001</v>
      </c>
      <c r="G1908" s="253"/>
      <c r="H1908" s="18">
        <v>1472</v>
      </c>
      <c r="I1908" s="367" t="s">
        <v>670</v>
      </c>
      <c r="J1908" s="368" t="str">
        <f>IF(ISBLANK(INDEX('Policy Characteristics'!D:D,MATCH($C1908,'Policy Characteristics'!$C:$C,0))),"",INDEX('Policy Characteristics'!D:D,MATCH($C1908,'Policy Characteristics'!$C:$C,0)))</f>
        <v>R&amp;D Capital Cost Reductions</v>
      </c>
      <c r="K1908" s="354"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4" t="str">
        <f>IF(ISBLANK(INDEX('Policy Characteristics'!I:I,MATCH($C1908,'Policy Characteristics'!$C:$C,0))),"",INDEX('Policy Characteristics'!I:I,MATCH($C1908,'Policy Characteristics'!$C:$C,0)))</f>
        <v>% reduction in cost</v>
      </c>
      <c r="P1908" s="354"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4" t="str">
        <f>IF(ISBLANK(INDEX('Policy Characteristics'!K:K,MATCH($C1908,'Policy Characteristics'!$C:$C,0))),"",INDEX('Policy Characteristics'!K:K,MATCH($C1908,'Policy Characteristics'!$C:$C,0)))</f>
        <v>architectural-design.html#rnd</v>
      </c>
      <c r="R1908" s="354" t="str">
        <f>IF(ISBLANK(INDEX('Policy Characteristics'!L:L,MATCH($C1908,'Policy Characteristics'!$C:$C,0))),"",INDEX('Policy Characteristics'!L:L,MATCH($C1908,'Policy Characteristics'!$C:$C,0)))</f>
        <v>research-and-development.html</v>
      </c>
    </row>
    <row r="1909" spans="1:18" ht="20" customHeight="1">
      <c r="A1909" s="354" t="str">
        <f>IF(ISBLANK(INDEX('Policy Characteristics'!A:A,MATCH($C1909,'Policy Characteristics'!$C:$C,0))),"",INDEX('Policy Characteristics'!A:A,MATCH($C1909,'Policy Characteristics'!$C:$C,0)))</f>
        <v>Research and Development</v>
      </c>
      <c r="B1909" s="366" t="str">
        <f>IF(ISBLANK(INDEX('Policy Characteristics'!B:B,MATCH($C1909,'Policy Characteristics'!$C:$C,0))),"",INDEX('Policy Characteristics'!B:B,MATCH($C1909,'Policy Characteristics'!$C:$C,0)))</f>
        <v>Capital Cost Reduction</v>
      </c>
      <c r="C1909" s="354" t="str">
        <f t="shared" si="74"/>
        <v>RnD Industry Capital Cost Perc Reduction</v>
      </c>
      <c r="D1909" t="s">
        <v>806</v>
      </c>
      <c r="E1909" s="253"/>
      <c r="F1909" s="348" t="s">
        <v>1002</v>
      </c>
      <c r="G1909" s="253"/>
      <c r="H1909" s="18">
        <v>1473</v>
      </c>
      <c r="I1909" s="367" t="s">
        <v>670</v>
      </c>
      <c r="J1909" s="368" t="str">
        <f>IF(ISBLANK(INDEX('Policy Characteristics'!D:D,MATCH($C1909,'Policy Characteristics'!$C:$C,0))),"",INDEX('Policy Characteristics'!D:D,MATCH($C1909,'Policy Characteristics'!$C:$C,0)))</f>
        <v>R&amp;D Capital Cost Reductions</v>
      </c>
      <c r="K1909" s="354"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4" t="str">
        <f>IF(ISBLANK(INDEX('Policy Characteristics'!I:I,MATCH($C1909,'Policy Characteristics'!$C:$C,0))),"",INDEX('Policy Characteristics'!I:I,MATCH($C1909,'Policy Characteristics'!$C:$C,0)))</f>
        <v>% reduction in cost</v>
      </c>
      <c r="P1909" s="354"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4" t="str">
        <f>IF(ISBLANK(INDEX('Policy Characteristics'!K:K,MATCH($C1909,'Policy Characteristics'!$C:$C,0))),"",INDEX('Policy Characteristics'!K:K,MATCH($C1909,'Policy Characteristics'!$C:$C,0)))</f>
        <v>architectural-design.html#rnd</v>
      </c>
      <c r="R1909" s="354" t="str">
        <f>IF(ISBLANK(INDEX('Policy Characteristics'!L:L,MATCH($C1909,'Policy Characteristics'!$C:$C,0))),"",INDEX('Policy Characteristics'!L:L,MATCH($C1909,'Policy Characteristics'!$C:$C,0)))</f>
        <v>research-and-development.html</v>
      </c>
    </row>
    <row r="1910" spans="1:18" ht="20" customHeight="1">
      <c r="A1910" s="354" t="str">
        <f>IF(ISBLANK(INDEX('Policy Characteristics'!A:A,MATCH($C1910,'Policy Characteristics'!$C:$C,0))),"",INDEX('Policy Characteristics'!A:A,MATCH($C1910,'Policy Characteristics'!$C:$C,0)))</f>
        <v>Research and Development</v>
      </c>
      <c r="B1910" s="366" t="str">
        <f>IF(ISBLANK(INDEX('Policy Characteristics'!B:B,MATCH($C1910,'Policy Characteristics'!$C:$C,0))),"",INDEX('Policy Characteristics'!B:B,MATCH($C1910,'Policy Characteristics'!$C:$C,0)))</f>
        <v>Capital Cost Reduction</v>
      </c>
      <c r="C1910" s="354" t="str">
        <f t="shared" si="74"/>
        <v>RnD Industry Capital Cost Perc Reduction</v>
      </c>
      <c r="D1910" t="s">
        <v>808</v>
      </c>
      <c r="E1910" s="253"/>
      <c r="F1910" s="348" t="s">
        <v>1003</v>
      </c>
      <c r="G1910" s="253"/>
      <c r="H1910" s="18">
        <v>1474</v>
      </c>
      <c r="I1910" s="367" t="s">
        <v>670</v>
      </c>
      <c r="J1910" s="368" t="str">
        <f>IF(ISBLANK(INDEX('Policy Characteristics'!D:D,MATCH($C1910,'Policy Characteristics'!$C:$C,0))),"",INDEX('Policy Characteristics'!D:D,MATCH($C1910,'Policy Characteristics'!$C:$C,0)))</f>
        <v>R&amp;D Capital Cost Reductions</v>
      </c>
      <c r="K1910" s="354"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4" t="str">
        <f>IF(ISBLANK(INDEX('Policy Characteristics'!I:I,MATCH($C1910,'Policy Characteristics'!$C:$C,0))),"",INDEX('Policy Characteristics'!I:I,MATCH($C1910,'Policy Characteristics'!$C:$C,0)))</f>
        <v>% reduction in cost</v>
      </c>
      <c r="P1910" s="354"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4" t="str">
        <f>IF(ISBLANK(INDEX('Policy Characteristics'!K:K,MATCH($C1910,'Policy Characteristics'!$C:$C,0))),"",INDEX('Policy Characteristics'!K:K,MATCH($C1910,'Policy Characteristics'!$C:$C,0)))</f>
        <v>architectural-design.html#rnd</v>
      </c>
      <c r="R1910" s="354" t="str">
        <f>IF(ISBLANK(INDEX('Policy Characteristics'!L:L,MATCH($C1910,'Policy Characteristics'!$C:$C,0))),"",INDEX('Policy Characteristics'!L:L,MATCH($C1910,'Policy Characteristics'!$C:$C,0)))</f>
        <v>research-and-development.html</v>
      </c>
    </row>
    <row r="1911" spans="1:18" ht="20" customHeight="1">
      <c r="A1911" s="354" t="str">
        <f>IF(ISBLANK(INDEX('Policy Characteristics'!A:A,MATCH($C1911,'Policy Characteristics'!$C:$C,0))),"",INDEX('Policy Characteristics'!A:A,MATCH($C1911,'Policy Characteristics'!$C:$C,0)))</f>
        <v>Research and Development</v>
      </c>
      <c r="B1911" s="366" t="str">
        <f>IF(ISBLANK(INDEX('Policy Characteristics'!B:B,MATCH($C1911,'Policy Characteristics'!$C:$C,0))),"",INDEX('Policy Characteristics'!B:B,MATCH($C1911,'Policy Characteristics'!$C:$C,0)))</f>
        <v>Capital Cost Reduction</v>
      </c>
      <c r="C1911" s="354" t="str">
        <f t="shared" si="74"/>
        <v>RnD Industry Capital Cost Perc Reduction</v>
      </c>
      <c r="D1911" t="s">
        <v>810</v>
      </c>
      <c r="E1911" s="253"/>
      <c r="F1911" s="348" t="s">
        <v>1004</v>
      </c>
      <c r="G1911" s="253"/>
      <c r="H1911" s="18">
        <v>1475</v>
      </c>
      <c r="I1911" s="367" t="s">
        <v>670</v>
      </c>
      <c r="J1911" s="368" t="str">
        <f>IF(ISBLANK(INDEX('Policy Characteristics'!D:D,MATCH($C1911,'Policy Characteristics'!$C:$C,0))),"",INDEX('Policy Characteristics'!D:D,MATCH($C1911,'Policy Characteristics'!$C:$C,0)))</f>
        <v>R&amp;D Capital Cost Reductions</v>
      </c>
      <c r="K1911" s="354"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4" t="str">
        <f>IF(ISBLANK(INDEX('Policy Characteristics'!I:I,MATCH($C1911,'Policy Characteristics'!$C:$C,0))),"",INDEX('Policy Characteristics'!I:I,MATCH($C1911,'Policy Characteristics'!$C:$C,0)))</f>
        <v>% reduction in cost</v>
      </c>
      <c r="P1911" s="354"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4" t="str">
        <f>IF(ISBLANK(INDEX('Policy Characteristics'!K:K,MATCH($C1911,'Policy Characteristics'!$C:$C,0))),"",INDEX('Policy Characteristics'!K:K,MATCH($C1911,'Policy Characteristics'!$C:$C,0)))</f>
        <v>architectural-design.html#rnd</v>
      </c>
      <c r="R1911" s="354" t="str">
        <f>IF(ISBLANK(INDEX('Policy Characteristics'!L:L,MATCH($C1911,'Policy Characteristics'!$C:$C,0))),"",INDEX('Policy Characteristics'!L:L,MATCH($C1911,'Policy Characteristics'!$C:$C,0)))</f>
        <v>research-and-development.html</v>
      </c>
    </row>
    <row r="1912" spans="1:18" ht="20" customHeight="1">
      <c r="A1912" s="354" t="str">
        <f>IF(ISBLANK(INDEX('Policy Characteristics'!A:A,MATCH($C1912,'Policy Characteristics'!$C:$C,0))),"",INDEX('Policy Characteristics'!A:A,MATCH($C1912,'Policy Characteristics'!$C:$C,0)))</f>
        <v>Research and Development</v>
      </c>
      <c r="B1912" s="366" t="str">
        <f>IF(ISBLANK(INDEX('Policy Characteristics'!B:B,MATCH($C1912,'Policy Characteristics'!$C:$C,0))),"",INDEX('Policy Characteristics'!B:B,MATCH($C1912,'Policy Characteristics'!$C:$C,0)))</f>
        <v>Capital Cost Reduction</v>
      </c>
      <c r="C1912" s="354" t="str">
        <f t="shared" si="74"/>
        <v>RnD Industry Capital Cost Perc Reduction</v>
      </c>
      <c r="D1912" t="s">
        <v>812</v>
      </c>
      <c r="E1912" s="253"/>
      <c r="F1912" s="348" t="s">
        <v>1005</v>
      </c>
      <c r="G1912" s="253"/>
      <c r="H1912" s="18">
        <v>1476</v>
      </c>
      <c r="I1912" s="367" t="s">
        <v>670</v>
      </c>
      <c r="J1912" s="368" t="str">
        <f>IF(ISBLANK(INDEX('Policy Characteristics'!D:D,MATCH($C1912,'Policy Characteristics'!$C:$C,0))),"",INDEX('Policy Characteristics'!D:D,MATCH($C1912,'Policy Characteristics'!$C:$C,0)))</f>
        <v>R&amp;D Capital Cost Reductions</v>
      </c>
      <c r="K1912" s="354"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4" t="str">
        <f>IF(ISBLANK(INDEX('Policy Characteristics'!I:I,MATCH($C1912,'Policy Characteristics'!$C:$C,0))),"",INDEX('Policy Characteristics'!I:I,MATCH($C1912,'Policy Characteristics'!$C:$C,0)))</f>
        <v>% reduction in cost</v>
      </c>
      <c r="P1912" s="354"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4" t="str">
        <f>IF(ISBLANK(INDEX('Policy Characteristics'!K:K,MATCH($C1912,'Policy Characteristics'!$C:$C,0))),"",INDEX('Policy Characteristics'!K:K,MATCH($C1912,'Policy Characteristics'!$C:$C,0)))</f>
        <v>architectural-design.html#rnd</v>
      </c>
      <c r="R1912" s="354" t="str">
        <f>IF(ISBLANK(INDEX('Policy Characteristics'!L:L,MATCH($C1912,'Policy Characteristics'!$C:$C,0))),"",INDEX('Policy Characteristics'!L:L,MATCH($C1912,'Policy Characteristics'!$C:$C,0)))</f>
        <v>research-and-development.html</v>
      </c>
    </row>
    <row r="1913" spans="1:18" ht="20" customHeight="1">
      <c r="A1913" s="354" t="str">
        <f>IF(ISBLANK(INDEX('Policy Characteristics'!A:A,MATCH($C1913,'Policy Characteristics'!$C:$C,0))),"",INDEX('Policy Characteristics'!A:A,MATCH($C1913,'Policy Characteristics'!$C:$C,0)))</f>
        <v>Research and Development</v>
      </c>
      <c r="B1913" s="366" t="str">
        <f>IF(ISBLANK(INDEX('Policy Characteristics'!B:B,MATCH($C1913,'Policy Characteristics'!$C:$C,0))),"",INDEX('Policy Characteristics'!B:B,MATCH($C1913,'Policy Characteristics'!$C:$C,0)))</f>
        <v>Capital Cost Reduction</v>
      </c>
      <c r="C1913" s="354" t="str">
        <f t="shared" si="74"/>
        <v>RnD Industry Capital Cost Perc Reduction</v>
      </c>
      <c r="D1913" t="s">
        <v>814</v>
      </c>
      <c r="E1913" s="253"/>
      <c r="F1913" s="348" t="s">
        <v>1006</v>
      </c>
      <c r="G1913" s="253"/>
      <c r="H1913" s="18">
        <v>1477</v>
      </c>
      <c r="I1913" s="367" t="s">
        <v>670</v>
      </c>
      <c r="J1913" s="368" t="str">
        <f>IF(ISBLANK(INDEX('Policy Characteristics'!D:D,MATCH($C1913,'Policy Characteristics'!$C:$C,0))),"",INDEX('Policy Characteristics'!D:D,MATCH($C1913,'Policy Characteristics'!$C:$C,0)))</f>
        <v>R&amp;D Capital Cost Reductions</v>
      </c>
      <c r="K1913" s="354"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4" t="str">
        <f>IF(ISBLANK(INDEX('Policy Characteristics'!I:I,MATCH($C1913,'Policy Characteristics'!$C:$C,0))),"",INDEX('Policy Characteristics'!I:I,MATCH($C1913,'Policy Characteristics'!$C:$C,0)))</f>
        <v>% reduction in cost</v>
      </c>
      <c r="P1913" s="354"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4" t="str">
        <f>IF(ISBLANK(INDEX('Policy Characteristics'!K:K,MATCH($C1913,'Policy Characteristics'!$C:$C,0))),"",INDEX('Policy Characteristics'!K:K,MATCH($C1913,'Policy Characteristics'!$C:$C,0)))</f>
        <v>architectural-design.html#rnd</v>
      </c>
      <c r="R1913" s="354" t="str">
        <f>IF(ISBLANK(INDEX('Policy Characteristics'!L:L,MATCH($C1913,'Policy Characteristics'!$C:$C,0))),"",INDEX('Policy Characteristics'!L:L,MATCH($C1913,'Policy Characteristics'!$C:$C,0)))</f>
        <v>research-and-development.html</v>
      </c>
    </row>
    <row r="1914" spans="1:18" ht="20" customHeight="1">
      <c r="A1914" s="354" t="str">
        <f>IF(ISBLANK(INDEX('Policy Characteristics'!A:A,MATCH($C1914,'Policy Characteristics'!$C:$C,0))),"",INDEX('Policy Characteristics'!A:A,MATCH($C1914,'Policy Characteristics'!$C:$C,0)))</f>
        <v>Research and Development</v>
      </c>
      <c r="B1914" s="366" t="str">
        <f>IF(ISBLANK(INDEX('Policy Characteristics'!B:B,MATCH($C1914,'Policy Characteristics'!$C:$C,0))),"",INDEX('Policy Characteristics'!B:B,MATCH($C1914,'Policy Characteristics'!$C:$C,0)))</f>
        <v>Capital Cost Reduction</v>
      </c>
      <c r="C1914" s="354" t="str">
        <f t="shared" si="74"/>
        <v>RnD Industry Capital Cost Perc Reduction</v>
      </c>
      <c r="D1914" t="s">
        <v>816</v>
      </c>
      <c r="E1914" s="253"/>
      <c r="F1914" s="348" t="s">
        <v>1007</v>
      </c>
      <c r="G1914" s="253"/>
      <c r="H1914" s="18">
        <v>1478</v>
      </c>
      <c r="I1914" s="367" t="s">
        <v>670</v>
      </c>
      <c r="J1914" s="368" t="str">
        <f>IF(ISBLANK(INDEX('Policy Characteristics'!D:D,MATCH($C1914,'Policy Characteristics'!$C:$C,0))),"",INDEX('Policy Characteristics'!D:D,MATCH($C1914,'Policy Characteristics'!$C:$C,0)))</f>
        <v>R&amp;D Capital Cost Reductions</v>
      </c>
      <c r="K1914" s="354"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4" t="str">
        <f>IF(ISBLANK(INDEX('Policy Characteristics'!I:I,MATCH($C1914,'Policy Characteristics'!$C:$C,0))),"",INDEX('Policy Characteristics'!I:I,MATCH($C1914,'Policy Characteristics'!$C:$C,0)))</f>
        <v>% reduction in cost</v>
      </c>
      <c r="P1914" s="354"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4" t="str">
        <f>IF(ISBLANK(INDEX('Policy Characteristics'!K:K,MATCH($C1914,'Policy Characteristics'!$C:$C,0))),"",INDEX('Policy Characteristics'!K:K,MATCH($C1914,'Policy Characteristics'!$C:$C,0)))</f>
        <v>architectural-design.html#rnd</v>
      </c>
      <c r="R1914" s="354" t="str">
        <f>IF(ISBLANK(INDEX('Policy Characteristics'!L:L,MATCH($C1914,'Policy Characteristics'!$C:$C,0))),"",INDEX('Policy Characteristics'!L:L,MATCH($C1914,'Policy Characteristics'!$C:$C,0)))</f>
        <v>research-and-development.html</v>
      </c>
    </row>
    <row r="1915" spans="1:18" ht="20" customHeight="1">
      <c r="A1915" s="354" t="str">
        <f>IF(ISBLANK(INDEX('Policy Characteristics'!A:A,MATCH($C1915,'Policy Characteristics'!$C:$C,0))),"",INDEX('Policy Characteristics'!A:A,MATCH($C1915,'Policy Characteristics'!$C:$C,0)))</f>
        <v>Research and Development</v>
      </c>
      <c r="B1915" s="366" t="str">
        <f>IF(ISBLANK(INDEX('Policy Characteristics'!B:B,MATCH($C1915,'Policy Characteristics'!$C:$C,0))),"",INDEX('Policy Characteristics'!B:B,MATCH($C1915,'Policy Characteristics'!$C:$C,0)))</f>
        <v>Capital Cost Reduction</v>
      </c>
      <c r="C1915" s="354" t="str">
        <f t="shared" si="74"/>
        <v>RnD Industry Capital Cost Perc Reduction</v>
      </c>
      <c r="D1915" t="s">
        <v>818</v>
      </c>
      <c r="E1915" s="253"/>
      <c r="F1915" s="348" t="s">
        <v>1008</v>
      </c>
      <c r="G1915" s="253"/>
      <c r="H1915" s="18">
        <v>1479</v>
      </c>
      <c r="I1915" s="367" t="s">
        <v>670</v>
      </c>
      <c r="J1915" s="368" t="str">
        <f>IF(ISBLANK(INDEX('Policy Characteristics'!D:D,MATCH($C1915,'Policy Characteristics'!$C:$C,0))),"",INDEX('Policy Characteristics'!D:D,MATCH($C1915,'Policy Characteristics'!$C:$C,0)))</f>
        <v>R&amp;D Capital Cost Reductions</v>
      </c>
      <c r="K1915" s="354"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4" t="str">
        <f>IF(ISBLANK(INDEX('Policy Characteristics'!I:I,MATCH($C1915,'Policy Characteristics'!$C:$C,0))),"",INDEX('Policy Characteristics'!I:I,MATCH($C1915,'Policy Characteristics'!$C:$C,0)))</f>
        <v>% reduction in cost</v>
      </c>
      <c r="P1915" s="354"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4" t="str">
        <f>IF(ISBLANK(INDEX('Policy Characteristics'!K:K,MATCH($C1915,'Policy Characteristics'!$C:$C,0))),"",INDEX('Policy Characteristics'!K:K,MATCH($C1915,'Policy Characteristics'!$C:$C,0)))</f>
        <v>architectural-design.html#rnd</v>
      </c>
      <c r="R1915" s="354" t="str">
        <f>IF(ISBLANK(INDEX('Policy Characteristics'!L:L,MATCH($C1915,'Policy Characteristics'!$C:$C,0))),"",INDEX('Policy Characteristics'!L:L,MATCH($C1915,'Policy Characteristics'!$C:$C,0)))</f>
        <v>research-and-development.html</v>
      </c>
    </row>
    <row r="1916" spans="1:18" ht="20" customHeight="1">
      <c r="A1916" s="354" t="str">
        <f>IF(ISBLANK(INDEX('Policy Characteristics'!A:A,MATCH($C1916,'Policy Characteristics'!$C:$C,0))),"",INDEX('Policy Characteristics'!A:A,MATCH($C1916,'Policy Characteristics'!$C:$C,0)))</f>
        <v>Research and Development</v>
      </c>
      <c r="B1916" s="366" t="str">
        <f>IF(ISBLANK(INDEX('Policy Characteristics'!B:B,MATCH($C1916,'Policy Characteristics'!$C:$C,0))),"",INDEX('Policy Characteristics'!B:B,MATCH($C1916,'Policy Characteristics'!$C:$C,0)))</f>
        <v>Capital Cost Reduction</v>
      </c>
      <c r="C1916" s="354" t="str">
        <f t="shared" si="74"/>
        <v>RnD Industry Capital Cost Perc Reduction</v>
      </c>
      <c r="D1916" t="s">
        <v>820</v>
      </c>
      <c r="E1916" s="253"/>
      <c r="F1916" s="348" t="s">
        <v>1009</v>
      </c>
      <c r="G1916" s="253"/>
      <c r="H1916" s="18">
        <v>1480</v>
      </c>
      <c r="I1916" s="367" t="s">
        <v>670</v>
      </c>
      <c r="J1916" s="368" t="str">
        <f>IF(ISBLANK(INDEX('Policy Characteristics'!D:D,MATCH($C1916,'Policy Characteristics'!$C:$C,0))),"",INDEX('Policy Characteristics'!D:D,MATCH($C1916,'Policy Characteristics'!$C:$C,0)))</f>
        <v>R&amp;D Capital Cost Reductions</v>
      </c>
      <c r="K1916" s="354"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4" t="str">
        <f>IF(ISBLANK(INDEX('Policy Characteristics'!I:I,MATCH($C1916,'Policy Characteristics'!$C:$C,0))),"",INDEX('Policy Characteristics'!I:I,MATCH($C1916,'Policy Characteristics'!$C:$C,0)))</f>
        <v>% reduction in cost</v>
      </c>
      <c r="P1916" s="354"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4" t="str">
        <f>IF(ISBLANK(INDEX('Policy Characteristics'!K:K,MATCH($C1916,'Policy Characteristics'!$C:$C,0))),"",INDEX('Policy Characteristics'!K:K,MATCH($C1916,'Policy Characteristics'!$C:$C,0)))</f>
        <v>architectural-design.html#rnd</v>
      </c>
      <c r="R1916" s="354" t="str">
        <f>IF(ISBLANK(INDEX('Policy Characteristics'!L:L,MATCH($C1916,'Policy Characteristics'!$C:$C,0))),"",INDEX('Policy Characteristics'!L:L,MATCH($C1916,'Policy Characteristics'!$C:$C,0)))</f>
        <v>research-and-development.html</v>
      </c>
    </row>
    <row r="1917" spans="1:18" ht="20" customHeight="1">
      <c r="A1917" s="354" t="str">
        <f>IF(ISBLANK(INDEX('Policy Characteristics'!A:A,MATCH($C1917,'Policy Characteristics'!$C:$C,0))),"",INDEX('Policy Characteristics'!A:A,MATCH($C1917,'Policy Characteristics'!$C:$C,0)))</f>
        <v>Research and Development</v>
      </c>
      <c r="B1917" s="366" t="str">
        <f>IF(ISBLANK(INDEX('Policy Characteristics'!B:B,MATCH($C1917,'Policy Characteristics'!$C:$C,0))),"",INDEX('Policy Characteristics'!B:B,MATCH($C1917,'Policy Characteristics'!$C:$C,0)))</f>
        <v>Capital Cost Reduction</v>
      </c>
      <c r="C1917" s="354" t="str">
        <f t="shared" si="74"/>
        <v>RnD Industry Capital Cost Perc Reduction</v>
      </c>
      <c r="D1917" t="s">
        <v>822</v>
      </c>
      <c r="E1917" s="253"/>
      <c r="F1917" s="348" t="s">
        <v>1010</v>
      </c>
      <c r="G1917" s="253"/>
      <c r="H1917" s="18">
        <v>1481</v>
      </c>
      <c r="I1917" s="367" t="s">
        <v>670</v>
      </c>
      <c r="J1917" s="368" t="str">
        <f>IF(ISBLANK(INDEX('Policy Characteristics'!D:D,MATCH($C1917,'Policy Characteristics'!$C:$C,0))),"",INDEX('Policy Characteristics'!D:D,MATCH($C1917,'Policy Characteristics'!$C:$C,0)))</f>
        <v>R&amp;D Capital Cost Reductions</v>
      </c>
      <c r="K1917" s="354"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4" t="str">
        <f>IF(ISBLANK(INDEX('Policy Characteristics'!I:I,MATCH($C1917,'Policy Characteristics'!$C:$C,0))),"",INDEX('Policy Characteristics'!I:I,MATCH($C1917,'Policy Characteristics'!$C:$C,0)))</f>
        <v>% reduction in cost</v>
      </c>
      <c r="P1917" s="354"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4" t="str">
        <f>IF(ISBLANK(INDEX('Policy Characteristics'!K:K,MATCH($C1917,'Policy Characteristics'!$C:$C,0))),"",INDEX('Policy Characteristics'!K:K,MATCH($C1917,'Policy Characteristics'!$C:$C,0)))</f>
        <v>architectural-design.html#rnd</v>
      </c>
      <c r="R1917" s="354" t="str">
        <f>IF(ISBLANK(INDEX('Policy Characteristics'!L:L,MATCH($C1917,'Policy Characteristics'!$C:$C,0))),"",INDEX('Policy Characteristics'!L:L,MATCH($C1917,'Policy Characteristics'!$C:$C,0)))</f>
        <v>research-and-development.html</v>
      </c>
    </row>
    <row r="1918" spans="1:18" ht="20" customHeight="1">
      <c r="A1918" s="354" t="str">
        <f>IF(ISBLANK(INDEX('Policy Characteristics'!A:A,MATCH($C1918,'Policy Characteristics'!$C:$C,0))),"",INDEX('Policy Characteristics'!A:A,MATCH($C1918,'Policy Characteristics'!$C:$C,0)))</f>
        <v>Research and Development</v>
      </c>
      <c r="B1918" s="366" t="str">
        <f>IF(ISBLANK(INDEX('Policy Characteristics'!B:B,MATCH($C1918,'Policy Characteristics'!$C:$C,0))),"",INDEX('Policy Characteristics'!B:B,MATCH($C1918,'Policy Characteristics'!$C:$C,0)))</f>
        <v>Capital Cost Reduction</v>
      </c>
      <c r="C1918" s="354" t="str">
        <f t="shared" si="74"/>
        <v>RnD Industry Capital Cost Perc Reduction</v>
      </c>
      <c r="D1918" t="s">
        <v>824</v>
      </c>
      <c r="E1918" s="253"/>
      <c r="F1918" s="348" t="s">
        <v>1011</v>
      </c>
      <c r="G1918" s="253"/>
      <c r="H1918" s="18">
        <v>1482</v>
      </c>
      <c r="I1918" s="367" t="s">
        <v>670</v>
      </c>
      <c r="J1918" s="368" t="str">
        <f>IF(ISBLANK(INDEX('Policy Characteristics'!D:D,MATCH($C1918,'Policy Characteristics'!$C:$C,0))),"",INDEX('Policy Characteristics'!D:D,MATCH($C1918,'Policy Characteristics'!$C:$C,0)))</f>
        <v>R&amp;D Capital Cost Reductions</v>
      </c>
      <c r="K1918" s="354"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4" t="str">
        <f>IF(ISBLANK(INDEX('Policy Characteristics'!I:I,MATCH($C1918,'Policy Characteristics'!$C:$C,0))),"",INDEX('Policy Characteristics'!I:I,MATCH($C1918,'Policy Characteristics'!$C:$C,0)))</f>
        <v>% reduction in cost</v>
      </c>
      <c r="P1918" s="354"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4" t="str">
        <f>IF(ISBLANK(INDEX('Policy Characteristics'!K:K,MATCH($C1918,'Policy Characteristics'!$C:$C,0))),"",INDEX('Policy Characteristics'!K:K,MATCH($C1918,'Policy Characteristics'!$C:$C,0)))</f>
        <v>architectural-design.html#rnd</v>
      </c>
      <c r="R1918" s="354" t="str">
        <f>IF(ISBLANK(INDEX('Policy Characteristics'!L:L,MATCH($C1918,'Policy Characteristics'!$C:$C,0))),"",INDEX('Policy Characteristics'!L:L,MATCH($C1918,'Policy Characteristics'!$C:$C,0)))</f>
        <v>research-and-development.html</v>
      </c>
    </row>
    <row r="1919" spans="1:18" ht="20" customHeight="1">
      <c r="A1919" s="354" t="str">
        <f>IF(ISBLANK(INDEX('Policy Characteristics'!A:A,MATCH($C1919,'Policy Characteristics'!$C:$C,0))),"",INDEX('Policy Characteristics'!A:A,MATCH($C1919,'Policy Characteristics'!$C:$C,0)))</f>
        <v>Research and Development</v>
      </c>
      <c r="B1919" s="366" t="str">
        <f>IF(ISBLANK(INDEX('Policy Characteristics'!B:B,MATCH($C1919,'Policy Characteristics'!$C:$C,0))),"",INDEX('Policy Characteristics'!B:B,MATCH($C1919,'Policy Characteristics'!$C:$C,0)))</f>
        <v>Capital Cost Reduction</v>
      </c>
      <c r="C1919" s="354" t="str">
        <f t="shared" si="74"/>
        <v>RnD Industry Capital Cost Perc Reduction</v>
      </c>
      <c r="D1919" t="s">
        <v>826</v>
      </c>
      <c r="E1919" s="253"/>
      <c r="F1919" s="348" t="s">
        <v>1012</v>
      </c>
      <c r="G1919" s="253"/>
      <c r="H1919" s="18">
        <v>1483</v>
      </c>
      <c r="I1919" s="367" t="s">
        <v>670</v>
      </c>
      <c r="J1919" s="368" t="str">
        <f>IF(ISBLANK(INDEX('Policy Characteristics'!D:D,MATCH($C1919,'Policy Characteristics'!$C:$C,0))),"",INDEX('Policy Characteristics'!D:D,MATCH($C1919,'Policy Characteristics'!$C:$C,0)))</f>
        <v>R&amp;D Capital Cost Reductions</v>
      </c>
      <c r="K1919" s="354"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4" t="str">
        <f>IF(ISBLANK(INDEX('Policy Characteristics'!I:I,MATCH($C1919,'Policy Characteristics'!$C:$C,0))),"",INDEX('Policy Characteristics'!I:I,MATCH($C1919,'Policy Characteristics'!$C:$C,0)))</f>
        <v>% reduction in cost</v>
      </c>
      <c r="P1919" s="354"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4" t="str">
        <f>IF(ISBLANK(INDEX('Policy Characteristics'!K:K,MATCH($C1919,'Policy Characteristics'!$C:$C,0))),"",INDEX('Policy Characteristics'!K:K,MATCH($C1919,'Policy Characteristics'!$C:$C,0)))</f>
        <v>architectural-design.html#rnd</v>
      </c>
      <c r="R1919" s="354" t="str">
        <f>IF(ISBLANK(INDEX('Policy Characteristics'!L:L,MATCH($C1919,'Policy Characteristics'!$C:$C,0))),"",INDEX('Policy Characteristics'!L:L,MATCH($C1919,'Policy Characteristics'!$C:$C,0)))</f>
        <v>research-and-development.html</v>
      </c>
    </row>
    <row r="1920" spans="1:18" ht="20" customHeight="1">
      <c r="A1920" s="354" t="str">
        <f>IF(ISBLANK(INDEX('Policy Characteristics'!A:A,MATCH($C1920,'Policy Characteristics'!$C:$C,0))),"",INDEX('Policy Characteristics'!A:A,MATCH($C1920,'Policy Characteristics'!$C:$C,0)))</f>
        <v>Research and Development</v>
      </c>
      <c r="B1920" s="366" t="str">
        <f>IF(ISBLANK(INDEX('Policy Characteristics'!B:B,MATCH($C1920,'Policy Characteristics'!$C:$C,0))),"",INDEX('Policy Characteristics'!B:B,MATCH($C1920,'Policy Characteristics'!$C:$C,0)))</f>
        <v>Capital Cost Reduction</v>
      </c>
      <c r="C1920" s="354" t="str">
        <f t="shared" si="74"/>
        <v>RnD Industry Capital Cost Perc Reduction</v>
      </c>
      <c r="D1920" t="s">
        <v>828</v>
      </c>
      <c r="E1920" s="253"/>
      <c r="F1920" s="348" t="s">
        <v>1013</v>
      </c>
      <c r="G1920" s="253"/>
      <c r="H1920" s="18">
        <v>1484</v>
      </c>
      <c r="I1920" s="367" t="s">
        <v>670</v>
      </c>
      <c r="J1920" s="368" t="str">
        <f>IF(ISBLANK(INDEX('Policy Characteristics'!D:D,MATCH($C1920,'Policy Characteristics'!$C:$C,0))),"",INDEX('Policy Characteristics'!D:D,MATCH($C1920,'Policy Characteristics'!$C:$C,0)))</f>
        <v>R&amp;D Capital Cost Reductions</v>
      </c>
      <c r="K1920" s="354"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4" t="str">
        <f>IF(ISBLANK(INDEX('Policy Characteristics'!I:I,MATCH($C1920,'Policy Characteristics'!$C:$C,0))),"",INDEX('Policy Characteristics'!I:I,MATCH($C1920,'Policy Characteristics'!$C:$C,0)))</f>
        <v>% reduction in cost</v>
      </c>
      <c r="P1920" s="354"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4" t="str">
        <f>IF(ISBLANK(INDEX('Policy Characteristics'!K:K,MATCH($C1920,'Policy Characteristics'!$C:$C,0))),"",INDEX('Policy Characteristics'!K:K,MATCH($C1920,'Policy Characteristics'!$C:$C,0)))</f>
        <v>architectural-design.html#rnd</v>
      </c>
      <c r="R1920" s="354" t="str">
        <f>IF(ISBLANK(INDEX('Policy Characteristics'!L:L,MATCH($C1920,'Policy Characteristics'!$C:$C,0))),"",INDEX('Policy Characteristics'!L:L,MATCH($C1920,'Policy Characteristics'!$C:$C,0)))</f>
        <v>research-and-development.html</v>
      </c>
    </row>
    <row r="1921" spans="1:18" ht="20" customHeight="1">
      <c r="A1921" s="354" t="str">
        <f>IF(ISBLANK(INDEX('Policy Characteristics'!A:A,MATCH($C1921,'Policy Characteristics'!$C:$C,0))),"",INDEX('Policy Characteristics'!A:A,MATCH($C1921,'Policy Characteristics'!$C:$C,0)))</f>
        <v>Research and Development</v>
      </c>
      <c r="B1921" s="366" t="str">
        <f>IF(ISBLANK(INDEX('Policy Characteristics'!B:B,MATCH($C1921,'Policy Characteristics'!$C:$C,0))),"",INDEX('Policy Characteristics'!B:B,MATCH($C1921,'Policy Characteristics'!$C:$C,0)))</f>
        <v>Capital Cost Reduction</v>
      </c>
      <c r="C1921" s="354" t="str">
        <f t="shared" si="74"/>
        <v>RnD Industry Capital Cost Perc Reduction</v>
      </c>
      <c r="D1921" t="s">
        <v>830</v>
      </c>
      <c r="E1921" s="253"/>
      <c r="F1921" s="348" t="s">
        <v>1014</v>
      </c>
      <c r="G1921" s="253"/>
      <c r="H1921" s="18">
        <v>1485</v>
      </c>
      <c r="I1921" s="367" t="s">
        <v>670</v>
      </c>
      <c r="J1921" s="368" t="str">
        <f>IF(ISBLANK(INDEX('Policy Characteristics'!D:D,MATCH($C1921,'Policy Characteristics'!$C:$C,0))),"",INDEX('Policy Characteristics'!D:D,MATCH($C1921,'Policy Characteristics'!$C:$C,0)))</f>
        <v>R&amp;D Capital Cost Reductions</v>
      </c>
      <c r="K1921" s="354" t="str">
        <f>IF(ISBLANK(INDEX('Policy Characteristics'!E:E,MATCH($C1921,'Policy Characteristics'!$C:$C,0))),"",INDEX('Policy Characteristics'!E:E,MATCH($C1921,'Policy Characteristics'!$C:$C,0)))</f>
        <v>RnD industry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4" t="str">
        <f>IF(ISBLANK(INDEX('Policy Characteristics'!I:I,MATCH($C1921,'Policy Characteristics'!$C:$C,0))),"",INDEX('Policy Characteristics'!I:I,MATCH($C1921,'Policy Characteristics'!$C:$C,0)))</f>
        <v>% reduction in cost</v>
      </c>
      <c r="P1921" s="354"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4" t="str">
        <f>IF(ISBLANK(INDEX('Policy Characteristics'!K:K,MATCH($C1921,'Policy Characteristics'!$C:$C,0))),"",INDEX('Policy Characteristics'!K:K,MATCH($C1921,'Policy Characteristics'!$C:$C,0)))</f>
        <v>architectural-design.html#rnd</v>
      </c>
      <c r="R1921" s="354" t="str">
        <f>IF(ISBLANK(INDEX('Policy Characteristics'!L:L,MATCH($C1921,'Policy Characteristics'!$C:$C,0))),"",INDEX('Policy Characteristics'!L:L,MATCH($C1921,'Policy Characteristics'!$C:$C,0)))</f>
        <v>research-and-development.html</v>
      </c>
    </row>
    <row r="1922" spans="1:18" ht="20" customHeight="1">
      <c r="A1922" s="354" t="str">
        <f>IF(ISBLANK(INDEX('Policy Characteristics'!A:A,MATCH($C1922,'Policy Characteristics'!$C:$C,0))),"",INDEX('Policy Characteristics'!A:A,MATCH($C1922,'Policy Characteristics'!$C:$C,0)))</f>
        <v>Research and Development</v>
      </c>
      <c r="B1922" s="366" t="str">
        <f>IF(ISBLANK(INDEX('Policy Characteristics'!B:B,MATCH($C1922,'Policy Characteristics'!$C:$C,0))),"",INDEX('Policy Characteristics'!B:B,MATCH($C1922,'Policy Characteristics'!$C:$C,0)))</f>
        <v>Capital Cost Reduction</v>
      </c>
      <c r="C1922" s="354" t="str">
        <f t="shared" si="74"/>
        <v>RnD Industry Capital Cost Perc Reduction</v>
      </c>
      <c r="D1922" t="s">
        <v>832</v>
      </c>
      <c r="E1922" s="253"/>
      <c r="F1922" s="348" t="s">
        <v>1015</v>
      </c>
      <c r="G1922" s="253"/>
      <c r="H1922" s="18">
        <v>1486</v>
      </c>
      <c r="I1922" s="367" t="s">
        <v>670</v>
      </c>
      <c r="J1922" s="368" t="str">
        <f>IF(ISBLANK(INDEX('Policy Characteristics'!D:D,MATCH($C1922,'Policy Characteristics'!$C:$C,0))),"",INDEX('Policy Characteristics'!D:D,MATCH($C1922,'Policy Characteristics'!$C:$C,0)))</f>
        <v>R&amp;D Capital Cost Reductions</v>
      </c>
      <c r="K1922" s="354" t="str">
        <f>IF(ISBLANK(INDEX('Policy Characteristics'!E:E,MATCH($C1922,'Policy Characteristics'!$C:$C,0))),"",INDEX('Policy Characteristics'!E:E,MATCH($C1922,'Policy Characteristics'!$C:$C,0)))</f>
        <v>RnD industry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4" t="str">
        <f>IF(ISBLANK(INDEX('Policy Characteristics'!I:I,MATCH($C1922,'Policy Characteristics'!$C:$C,0))),"",INDEX('Policy Characteristics'!I:I,MATCH($C1922,'Policy Characteristics'!$C:$C,0)))</f>
        <v>% reduction in cost</v>
      </c>
      <c r="P1922" s="354"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4" t="str">
        <f>IF(ISBLANK(INDEX('Policy Characteristics'!K:K,MATCH($C1922,'Policy Characteristics'!$C:$C,0))),"",INDEX('Policy Characteristics'!K:K,MATCH($C1922,'Policy Characteristics'!$C:$C,0)))</f>
        <v>architectural-design.html#rnd</v>
      </c>
      <c r="R1922" s="354" t="str">
        <f>IF(ISBLANK(INDEX('Policy Characteristics'!L:L,MATCH($C1922,'Policy Characteristics'!$C:$C,0))),"",INDEX('Policy Characteristics'!L:L,MATCH($C1922,'Policy Characteristics'!$C:$C,0)))</f>
        <v>research-and-development.html</v>
      </c>
    </row>
    <row r="1923" spans="1:18" ht="20" customHeight="1">
      <c r="A1923" s="354" t="str">
        <f>IF(ISBLANK(INDEX('Policy Characteristics'!A:A,MATCH($C1923,'Policy Characteristics'!$C:$C,0))),"",INDEX('Policy Characteristics'!A:A,MATCH($C1923,'Policy Characteristics'!$C:$C,0)))</f>
        <v>Research and Development</v>
      </c>
      <c r="B1923" s="366" t="str">
        <f>IF(ISBLANK(INDEX('Policy Characteristics'!B:B,MATCH($C1923,'Policy Characteristics'!$C:$C,0))),"",INDEX('Policy Characteristics'!B:B,MATCH($C1923,'Policy Characteristics'!$C:$C,0)))</f>
        <v>Capital Cost Reduction</v>
      </c>
      <c r="C1923" s="345" t="s">
        <v>589</v>
      </c>
      <c r="D1923" s="253" t="s">
        <v>692</v>
      </c>
      <c r="E1923" s="253"/>
      <c r="F1923" s="253" t="s">
        <v>1016</v>
      </c>
      <c r="G1923" s="253"/>
      <c r="H1923" s="18">
        <v>108</v>
      </c>
      <c r="I1923" s="367" t="s">
        <v>670</v>
      </c>
      <c r="J1923" s="368" t="str">
        <f>IF(ISBLANK(INDEX('Policy Characteristics'!D:D,MATCH($C1923,'Policy Characteristics'!$C:$C,0))),"",INDEX('Policy Characteristics'!D:D,MATCH($C1923,'Policy Characteristics'!$C:$C,0)))</f>
        <v>R&amp;D Capital Cost Reductions</v>
      </c>
      <c r="K1923" s="354"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4" t="str">
        <f>IF(ISBLANK(INDEX('Policy Characteristics'!I:I,MATCH($C1923,'Policy Characteristics'!$C:$C,0))),"",INDEX('Policy Characteristics'!I:I,MATCH($C1923,'Policy Characteristics'!$C:$C,0)))</f>
        <v>% reduction in cost</v>
      </c>
      <c r="P1923" s="354"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4" t="str">
        <f>IF(ISBLANK(INDEX('Policy Characteristics'!K:K,MATCH($C1923,'Policy Characteristics'!$C:$C,0))),"",INDEX('Policy Characteristics'!K:K,MATCH($C1923,'Policy Characteristics'!$C:$C,0)))</f>
        <v>architectural-design.html#rnd</v>
      </c>
      <c r="R1923" s="354" t="str">
        <f>IF(ISBLANK(INDEX('Policy Characteristics'!L:L,MATCH($C1923,'Policy Characteristics'!$C:$C,0))),"",INDEX('Policy Characteristics'!L:L,MATCH($C1923,'Policy Characteristics'!$C:$C,0)))</f>
        <v>research-and-development.html</v>
      </c>
    </row>
    <row r="1924" spans="1:18" ht="20" customHeight="1">
      <c r="A1924" s="354" t="str">
        <f>IF(ISBLANK(INDEX('Policy Characteristics'!A:A,MATCH($C1924,'Policy Characteristics'!$C:$C,0))),"",INDEX('Policy Characteristics'!A:A,MATCH($C1924,'Policy Characteristics'!$C:$C,0)))</f>
        <v>Research and Development</v>
      </c>
      <c r="B1924" s="366" t="str">
        <f>IF(ISBLANK(INDEX('Policy Characteristics'!B:B,MATCH($C1924,'Policy Characteristics'!$C:$C,0))),"",INDEX('Policy Characteristics'!B:B,MATCH($C1924,'Policy Characteristics'!$C:$C,0)))</f>
        <v>Capital Cost Reduction</v>
      </c>
      <c r="C1924" s="354" t="str">
        <f t="shared" ref="C1924:C1929" si="75">C$1923</f>
        <v>RnD Transportation Capital Cost Perc Reduction</v>
      </c>
      <c r="D1924" s="253" t="s">
        <v>695</v>
      </c>
      <c r="E1924" s="253"/>
      <c r="F1924" s="253" t="s">
        <v>1017</v>
      </c>
      <c r="G1924" s="253"/>
      <c r="H1924" s="18">
        <v>109</v>
      </c>
      <c r="I1924" s="367" t="s">
        <v>670</v>
      </c>
      <c r="J1924" s="368" t="str">
        <f>IF(ISBLANK(INDEX('Policy Characteristics'!D:D,MATCH($C1924,'Policy Characteristics'!$C:$C,0))),"",INDEX('Policy Characteristics'!D:D,MATCH($C1924,'Policy Characteristics'!$C:$C,0)))</f>
        <v>R&amp;D Capital Cost Reductions</v>
      </c>
      <c r="K1924" s="354"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4" t="str">
        <f>IF(ISBLANK(INDEX('Policy Characteristics'!I:I,MATCH($C1924,'Policy Characteristics'!$C:$C,0))),"",INDEX('Policy Characteristics'!I:I,MATCH($C1924,'Policy Characteristics'!$C:$C,0)))</f>
        <v>% reduction in cost</v>
      </c>
      <c r="P1924" s="354"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4" t="str">
        <f>IF(ISBLANK(INDEX('Policy Characteristics'!K:K,MATCH($C1924,'Policy Characteristics'!$C:$C,0))),"",INDEX('Policy Characteristics'!K:K,MATCH($C1924,'Policy Characteristics'!$C:$C,0)))</f>
        <v>architectural-design.html#rnd</v>
      </c>
      <c r="R1924" s="354" t="str">
        <f>IF(ISBLANK(INDEX('Policy Characteristics'!L:L,MATCH($C1924,'Policy Characteristics'!$C:$C,0))),"",INDEX('Policy Characteristics'!L:L,MATCH($C1924,'Policy Characteristics'!$C:$C,0)))</f>
        <v>research-and-development.html</v>
      </c>
    </row>
    <row r="1925" spans="1:18" ht="20" customHeight="1">
      <c r="A1925" s="354" t="str">
        <f>IF(ISBLANK(INDEX('Policy Characteristics'!A:A,MATCH($C1925,'Policy Characteristics'!$C:$C,0))),"",INDEX('Policy Characteristics'!A:A,MATCH($C1925,'Policy Characteristics'!$C:$C,0)))</f>
        <v>Research and Development</v>
      </c>
      <c r="B1925" s="366" t="str">
        <f>IF(ISBLANK(INDEX('Policy Characteristics'!B:B,MATCH($C1925,'Policy Characteristics'!$C:$C,0))),"",INDEX('Policy Characteristics'!B:B,MATCH($C1925,'Policy Characteristics'!$C:$C,0)))</f>
        <v>Capital Cost Reduction</v>
      </c>
      <c r="C1925" s="354" t="str">
        <f t="shared" si="75"/>
        <v>RnD Transportation Capital Cost Perc Reduction</v>
      </c>
      <c r="D1925" s="253" t="s">
        <v>697</v>
      </c>
      <c r="E1925" s="253"/>
      <c r="F1925" s="253" t="s">
        <v>1018</v>
      </c>
      <c r="G1925" s="253"/>
      <c r="H1925" s="18">
        <v>110</v>
      </c>
      <c r="I1925" s="367" t="s">
        <v>670</v>
      </c>
      <c r="J1925" s="368" t="str">
        <f>IF(ISBLANK(INDEX('Policy Characteristics'!D:D,MATCH($C1925,'Policy Characteristics'!$C:$C,0))),"",INDEX('Policy Characteristics'!D:D,MATCH($C1925,'Policy Characteristics'!$C:$C,0)))</f>
        <v>R&amp;D Capital Cost Reductions</v>
      </c>
      <c r="K1925" s="354"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4" t="str">
        <f>IF(ISBLANK(INDEX('Policy Characteristics'!I:I,MATCH($C1925,'Policy Characteristics'!$C:$C,0))),"",INDEX('Policy Characteristics'!I:I,MATCH($C1925,'Policy Characteristics'!$C:$C,0)))</f>
        <v>% reduction in cost</v>
      </c>
      <c r="P1925" s="354"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4" t="str">
        <f>IF(ISBLANK(INDEX('Policy Characteristics'!K:K,MATCH($C1925,'Policy Characteristics'!$C:$C,0))),"",INDEX('Policy Characteristics'!K:K,MATCH($C1925,'Policy Characteristics'!$C:$C,0)))</f>
        <v>architectural-design.html#rnd</v>
      </c>
      <c r="R1925" s="354" t="str">
        <f>IF(ISBLANK(INDEX('Policy Characteristics'!L:L,MATCH($C1925,'Policy Characteristics'!$C:$C,0))),"",INDEX('Policy Characteristics'!L:L,MATCH($C1925,'Policy Characteristics'!$C:$C,0)))</f>
        <v>research-and-development.html</v>
      </c>
    </row>
    <row r="1926" spans="1:18" ht="20" customHeight="1">
      <c r="A1926" s="354" t="str">
        <f>IF(ISBLANK(INDEX('Policy Characteristics'!A:A,MATCH($C1926,'Policy Characteristics'!$C:$C,0))),"",INDEX('Policy Characteristics'!A:A,MATCH($C1926,'Policy Characteristics'!$C:$C,0)))</f>
        <v>Research and Development</v>
      </c>
      <c r="B1926" s="366" t="str">
        <f>IF(ISBLANK(INDEX('Policy Characteristics'!B:B,MATCH($C1926,'Policy Characteristics'!$C:$C,0))),"",INDEX('Policy Characteristics'!B:B,MATCH($C1926,'Policy Characteristics'!$C:$C,0)))</f>
        <v>Capital Cost Reduction</v>
      </c>
      <c r="C1926" s="354" t="str">
        <f t="shared" si="75"/>
        <v>RnD Transportation Capital Cost Perc Reduction</v>
      </c>
      <c r="D1926" s="253" t="s">
        <v>699</v>
      </c>
      <c r="E1926" s="253"/>
      <c r="F1926" s="253" t="s">
        <v>1019</v>
      </c>
      <c r="G1926" s="253"/>
      <c r="H1926" s="18">
        <v>111</v>
      </c>
      <c r="I1926" s="367" t="s">
        <v>670</v>
      </c>
      <c r="J1926" s="368" t="str">
        <f>IF(ISBLANK(INDEX('Policy Characteristics'!D:D,MATCH($C1926,'Policy Characteristics'!$C:$C,0))),"",INDEX('Policy Characteristics'!D:D,MATCH($C1926,'Policy Characteristics'!$C:$C,0)))</f>
        <v>R&amp;D Capital Cost Reductions</v>
      </c>
      <c r="K1926" s="354"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4" t="str">
        <f>IF(ISBLANK(INDEX('Policy Characteristics'!I:I,MATCH($C1926,'Policy Characteristics'!$C:$C,0))),"",INDEX('Policy Characteristics'!I:I,MATCH($C1926,'Policy Characteristics'!$C:$C,0)))</f>
        <v>% reduction in cost</v>
      </c>
      <c r="P1926" s="354"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4" t="str">
        <f>IF(ISBLANK(INDEX('Policy Characteristics'!K:K,MATCH($C1926,'Policy Characteristics'!$C:$C,0))),"",INDEX('Policy Characteristics'!K:K,MATCH($C1926,'Policy Characteristics'!$C:$C,0)))</f>
        <v>architectural-design.html#rnd</v>
      </c>
      <c r="R1926" s="354" t="str">
        <f>IF(ISBLANK(INDEX('Policy Characteristics'!L:L,MATCH($C1926,'Policy Characteristics'!$C:$C,0))),"",INDEX('Policy Characteristics'!L:L,MATCH($C1926,'Policy Characteristics'!$C:$C,0)))</f>
        <v>research-and-development.html</v>
      </c>
    </row>
    <row r="1927" spans="1:18" ht="20" customHeight="1">
      <c r="A1927" s="354" t="str">
        <f>IF(ISBLANK(INDEX('Policy Characteristics'!A:A,MATCH($C1927,'Policy Characteristics'!$C:$C,0))),"",INDEX('Policy Characteristics'!A:A,MATCH($C1927,'Policy Characteristics'!$C:$C,0)))</f>
        <v>Research and Development</v>
      </c>
      <c r="B1927" s="366" t="str">
        <f>IF(ISBLANK(INDEX('Policy Characteristics'!B:B,MATCH($C1927,'Policy Characteristics'!$C:$C,0))),"",INDEX('Policy Characteristics'!B:B,MATCH($C1927,'Policy Characteristics'!$C:$C,0)))</f>
        <v>Capital Cost Reduction</v>
      </c>
      <c r="C1927" s="354" t="str">
        <f t="shared" si="75"/>
        <v>RnD Transportation Capital Cost Perc Reduction</v>
      </c>
      <c r="D1927" s="253" t="s">
        <v>701</v>
      </c>
      <c r="E1927" s="253"/>
      <c r="F1927" s="253" t="s">
        <v>1020</v>
      </c>
      <c r="G1927" s="253"/>
      <c r="H1927" s="18">
        <v>112</v>
      </c>
      <c r="I1927" s="367" t="s">
        <v>670</v>
      </c>
      <c r="J1927" s="368" t="str">
        <f>IF(ISBLANK(INDEX('Policy Characteristics'!D:D,MATCH($C1927,'Policy Characteristics'!$C:$C,0))),"",INDEX('Policy Characteristics'!D:D,MATCH($C1927,'Policy Characteristics'!$C:$C,0)))</f>
        <v>R&amp;D Capital Cost Reductions</v>
      </c>
      <c r="K1927" s="354"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4" t="str">
        <f>IF(ISBLANK(INDEX('Policy Characteristics'!I:I,MATCH($C1927,'Policy Characteristics'!$C:$C,0))),"",INDEX('Policy Characteristics'!I:I,MATCH($C1927,'Policy Characteristics'!$C:$C,0)))</f>
        <v>% reduction in cost</v>
      </c>
      <c r="P1927" s="354"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4" t="str">
        <f>IF(ISBLANK(INDEX('Policy Characteristics'!K:K,MATCH($C1927,'Policy Characteristics'!$C:$C,0))),"",INDEX('Policy Characteristics'!K:K,MATCH($C1927,'Policy Characteristics'!$C:$C,0)))</f>
        <v>architectural-design.html#rnd</v>
      </c>
      <c r="R1927" s="354" t="str">
        <f>IF(ISBLANK(INDEX('Policy Characteristics'!L:L,MATCH($C1927,'Policy Characteristics'!$C:$C,0))),"",INDEX('Policy Characteristics'!L:L,MATCH($C1927,'Policy Characteristics'!$C:$C,0)))</f>
        <v>research-and-development.html</v>
      </c>
    </row>
    <row r="1928" spans="1:18" ht="20" customHeight="1">
      <c r="A1928" s="354" t="str">
        <f>IF(ISBLANK(INDEX('Policy Characteristics'!A:A,MATCH($C1928,'Policy Characteristics'!$C:$C,0))),"",INDEX('Policy Characteristics'!A:A,MATCH($C1928,'Policy Characteristics'!$C:$C,0)))</f>
        <v>Research and Development</v>
      </c>
      <c r="B1928" s="366" t="str">
        <f>IF(ISBLANK(INDEX('Policy Characteristics'!B:B,MATCH($C1928,'Policy Characteristics'!$C:$C,0))),"",INDEX('Policy Characteristics'!B:B,MATCH($C1928,'Policy Characteristics'!$C:$C,0)))</f>
        <v>Capital Cost Reduction</v>
      </c>
      <c r="C1928" s="354" t="str">
        <f t="shared" si="75"/>
        <v>RnD Transportation Capital Cost Perc Reduction</v>
      </c>
      <c r="D1928" s="253" t="s">
        <v>703</v>
      </c>
      <c r="E1928" s="253"/>
      <c r="F1928" s="253" t="s">
        <v>1021</v>
      </c>
      <c r="G1928" s="253"/>
      <c r="H1928" s="18">
        <v>113</v>
      </c>
      <c r="I1928" s="367" t="s">
        <v>670</v>
      </c>
      <c r="J1928" s="368" t="str">
        <f>IF(ISBLANK(INDEX('Policy Characteristics'!D:D,MATCH($C1928,'Policy Characteristics'!$C:$C,0))),"",INDEX('Policy Characteristics'!D:D,MATCH($C1928,'Policy Characteristics'!$C:$C,0)))</f>
        <v>R&amp;D Capital Cost Reductions</v>
      </c>
      <c r="K1928" s="354" t="str">
        <f>IF(ISBLANK(INDEX('Policy Characteristics'!E:E,MATCH($C1928,'Policy Characteristics'!$C:$C,0))),"",INDEX('Policy Characteristics'!E:E,MATCH($C1928,'Policy Characteristics'!$C:$C,0)))</f>
        <v>RnD transportation capital cost reduction</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0.4</v>
      </c>
      <c r="N1928" s="222">
        <f>IF(ISBLANK(INDEX('Policy Characteristics'!H:H,MATCH($C1928,'Policy Characteristics'!$C:$C,0))),"",INDEX('Policy Characteristics'!H:H,MATCH($C1928,'Policy Characteristics'!$C:$C,0)))</f>
        <v>0.01</v>
      </c>
      <c r="O1928" s="354" t="str">
        <f>IF(ISBLANK(INDEX('Policy Characteristics'!I:I,MATCH($C1928,'Policy Characteristics'!$C:$C,0))),"",INDEX('Policy Characteristics'!I:I,MATCH($C1928,'Policy Characteristics'!$C:$C,0)))</f>
        <v>% reduction in cost</v>
      </c>
      <c r="P1928" s="354"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354" t="str">
        <f>IF(ISBLANK(INDEX('Policy Characteristics'!K:K,MATCH($C1928,'Policy Characteristics'!$C:$C,0))),"",INDEX('Policy Characteristics'!K:K,MATCH($C1928,'Policy Characteristics'!$C:$C,0)))</f>
        <v>architectural-design.html#rnd</v>
      </c>
      <c r="R1928" s="354" t="str">
        <f>IF(ISBLANK(INDEX('Policy Characteristics'!L:L,MATCH($C1928,'Policy Characteristics'!$C:$C,0))),"",INDEX('Policy Characteristics'!L:L,MATCH($C1928,'Policy Characteristics'!$C:$C,0)))</f>
        <v>research-and-development.html</v>
      </c>
    </row>
    <row r="1929" spans="1:18" ht="20" customHeight="1">
      <c r="A1929" s="354" t="str">
        <f>IF(ISBLANK(INDEX('Policy Characteristics'!A:A,MATCH($C1929,'Policy Characteristics'!$C:$C,0))),"",INDEX('Policy Characteristics'!A:A,MATCH($C1929,'Policy Characteristics'!$C:$C,0)))</f>
        <v>Research and Development</v>
      </c>
      <c r="B1929" s="366" t="str">
        <f>IF(ISBLANK(INDEX('Policy Characteristics'!B:B,MATCH($C1929,'Policy Characteristics'!$C:$C,0))),"",INDEX('Policy Characteristics'!B:B,MATCH($C1929,'Policy Characteristics'!$C:$C,0)))</f>
        <v>Capital Cost Reduction</v>
      </c>
      <c r="C1929" s="354" t="str">
        <f t="shared" si="75"/>
        <v>RnD Transportation Capital Cost Perc Reduction</v>
      </c>
      <c r="D1929" s="253" t="s">
        <v>704</v>
      </c>
      <c r="E1929" s="253"/>
      <c r="F1929" s="253" t="s">
        <v>1022</v>
      </c>
      <c r="G1929" s="253"/>
      <c r="H1929" s="18">
        <v>523</v>
      </c>
      <c r="I1929" s="367" t="s">
        <v>670</v>
      </c>
      <c r="J1929" s="368" t="str">
        <f>IF(ISBLANK(INDEX('Policy Characteristics'!D:D,MATCH($C1929,'Policy Characteristics'!$C:$C,0))),"",INDEX('Policy Characteristics'!D:D,MATCH($C1929,'Policy Characteristics'!$C:$C,0)))</f>
        <v>R&amp;D Capital Cost Reductions</v>
      </c>
      <c r="K1929" s="354" t="str">
        <f>IF(ISBLANK(INDEX('Policy Characteristics'!E:E,MATCH($C1929,'Policy Characteristics'!$C:$C,0))),"",INDEX('Policy Characteristics'!E:E,MATCH($C1929,'Policy Characteristics'!$C:$C,0)))</f>
        <v>RnD transportation capital cost reduction</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0.4</v>
      </c>
      <c r="N1929" s="222">
        <f>IF(ISBLANK(INDEX('Policy Characteristics'!H:H,MATCH($C1929,'Policy Characteristics'!$C:$C,0))),"",INDEX('Policy Characteristics'!H:H,MATCH($C1929,'Policy Characteristics'!$C:$C,0)))</f>
        <v>0.01</v>
      </c>
      <c r="O1929" s="354" t="str">
        <f>IF(ISBLANK(INDEX('Policy Characteristics'!I:I,MATCH($C1929,'Policy Characteristics'!$C:$C,0))),"",INDEX('Policy Characteristics'!I:I,MATCH($C1929,'Policy Characteristics'!$C:$C,0)))</f>
        <v>% reduction in cost</v>
      </c>
      <c r="P1929" s="354"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354" t="str">
        <f>IF(ISBLANK(INDEX('Policy Characteristics'!K:K,MATCH($C1929,'Policy Characteristics'!$C:$C,0))),"",INDEX('Policy Characteristics'!K:K,MATCH($C1929,'Policy Characteristics'!$C:$C,0)))</f>
        <v>architectural-design.html#rnd</v>
      </c>
      <c r="R1929" s="354" t="str">
        <f>IF(ISBLANK(INDEX('Policy Characteristics'!L:L,MATCH($C1929,'Policy Characteristics'!$C:$C,0))),"",INDEX('Policy Characteristics'!L:L,MATCH($C1929,'Policy Characteristics'!$C:$C,0)))</f>
        <v>research-and-development.html</v>
      </c>
    </row>
    <row r="1930" spans="1:18" s="345" customFormat="1" ht="20" customHeight="1">
      <c r="A1930" s="354" t="str">
        <f>IF(ISBLANK(INDEX('Policy Characteristics'!A:A,MATCH($C1930,'Policy Characteristics'!$C:$C,0))),"",INDEX('Policy Characteristics'!A:A,MATCH($C1930,'Policy Characteristics'!$C:$C,0)))</f>
        <v>Carbon Removal</v>
      </c>
      <c r="B1930" s="366" t="str">
        <f>IF(ISBLANK(INDEX('Policy Characteristics'!B:B,MATCH($C1930,'Policy Characteristics'!$C:$C,0))),"",INDEX('Policy Characteristics'!B:B,MATCH($C1930,'Policy Characteristics'!$C:$C,0)))</f>
        <v>Direct Air Capture</v>
      </c>
      <c r="C1930" s="345" t="s">
        <v>592</v>
      </c>
      <c r="D1930" s="348"/>
      <c r="E1930" s="348"/>
      <c r="F1930" s="348"/>
      <c r="G1930" s="348"/>
      <c r="H1930" s="241">
        <v>525</v>
      </c>
      <c r="I1930" s="369" t="s">
        <v>670</v>
      </c>
      <c r="J1930" s="368" t="str">
        <f>IF(ISBLANK(INDEX('Policy Characteristics'!D:D,MATCH($C1930,'Policy Characteristics'!$C:$C,0))),"",INDEX('Policy Characteristics'!D:D,MATCH($C1930,'Policy Characteristics'!$C:$C,0)))</f>
        <v>Carbon Dioxide Removal</v>
      </c>
      <c r="K1930" s="354" t="str">
        <f>IF(ISBLANK(INDEX('Policy Characteristics'!E:E,MATCH($C1930,'Policy Characteristics'!$C:$C,0))),"",INDEX('Policy Characteristics'!E:E,MATCH($C1930,'Policy Characteristics'!$C:$C,0)))</f>
        <v>geoeng direct air capture</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1</v>
      </c>
      <c r="N1930" s="222">
        <f>IF(ISBLANK(INDEX('Policy Characteristics'!H:H,MATCH($C1930,'Policy Characteristics'!$C:$C,0))),"",INDEX('Policy Characteristics'!H:H,MATCH($C1930,'Policy Characteristics'!$C:$C,0)))</f>
        <v>0.01</v>
      </c>
      <c r="O1930" s="354" t="str">
        <f>IF(ISBLANK(INDEX('Policy Characteristics'!I:I,MATCH($C1930,'Policy Characteristics'!$C:$C,0))),"",INDEX('Policy Characteristics'!I:I,MATCH($C1930,'Policy Characteristics'!$C:$C,0)))</f>
        <v>% of potential achieved</v>
      </c>
      <c r="P1930" s="354"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30" s="354" t="str">
        <f>IF(ISBLANK(INDEX('Policy Characteristics'!K:K,MATCH($C1930,'Policy Characteristics'!$C:$C,0))),"",INDEX('Policy Characteristics'!K:K,MATCH($C1930,'Policy Characteristics'!$C:$C,0)))</f>
        <v>direct-air-capture.html#dac</v>
      </c>
      <c r="R1930" s="354" t="str">
        <f>IF(ISBLANK(INDEX('Policy Characteristics'!L:L,MATCH($C1930,'Policy Characteristics'!$C:$C,0))),"",INDEX('Policy Characteristics'!L:L,MATCH($C1930,'Policy Characteristics'!$C:$C,0)))</f>
        <v>direct-air-capture.html</v>
      </c>
    </row>
    <row r="1931" spans="1:18" s="345" customFormat="1" ht="20" customHeight="1">
      <c r="A1931" s="354" t="str">
        <f>IF(ISBLANK(INDEX('Policy Characteristics'!A:A,MATCH($C1931,'Policy Characteristics'!$C:$C,0))),"",INDEX('Policy Characteristics'!A:A,MATCH($C1931,'Policy Characteristics'!$C:$C,0)))</f>
        <v>Carbon Removal</v>
      </c>
      <c r="B1931" s="366" t="str">
        <f>IF(ISBLANK(INDEX('Policy Characteristics'!B:B,MATCH($C1931,'Policy Characteristics'!$C:$C,0))),"",INDEX('Policy Characteristics'!B:B,MATCH($C1931,'Policy Characteristics'!$C:$C,0)))</f>
        <v>Enhanced Rock Weathering</v>
      </c>
      <c r="C1931" s="345" t="s">
        <v>599</v>
      </c>
      <c r="D1931" s="348"/>
      <c r="E1931" s="348"/>
      <c r="F1931" s="348"/>
      <c r="G1931" s="348"/>
      <c r="H1931" s="241">
        <v>2313</v>
      </c>
      <c r="I1931" s="369" t="s">
        <v>670</v>
      </c>
      <c r="J1931" s="368" t="str">
        <f>IF(ISBLANK(INDEX('Policy Characteristics'!D:D,MATCH($C1931,'Policy Characteristics'!$C:$C,0))),"",INDEX('Policy Characteristics'!D:D,MATCH($C1931,'Policy Characteristics'!$C:$C,0)))</f>
        <v>Carbon Dioxide Removal</v>
      </c>
      <c r="K1931" s="354" t="str">
        <f>IF(ISBLANK(INDEX('Policy Characteristics'!E:E,MATCH($C1931,'Policy Characteristics'!$C:$C,0))),"",INDEX('Policy Characteristics'!E:E,MATCH($C1931,'Policy Characteristics'!$C:$C,0)))</f>
        <v>geoeng enhanced rock weathering</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1</v>
      </c>
      <c r="N1931" s="222">
        <f>IF(ISBLANK(INDEX('Policy Characteristics'!H:H,MATCH($C1931,'Policy Characteristics'!$C:$C,0))),"",INDEX('Policy Characteristics'!H:H,MATCH($C1931,'Policy Characteristics'!$C:$C,0)))</f>
        <v>0.01</v>
      </c>
      <c r="O1931" s="354" t="str">
        <f>IF(ISBLANK(INDEX('Policy Characteristics'!I:I,MATCH($C1931,'Policy Characteristics'!$C:$C,0))),"",INDEX('Policy Characteristics'!I:I,MATCH($C1931,'Policy Characteristics'!$C:$C,0)))</f>
        <v>% of potential achieved</v>
      </c>
      <c r="P1931" s="354"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354" t="str">
        <f>IF(ISBLANK(INDEX('Policy Characteristics'!K:K,MATCH($C1931,'Policy Characteristics'!$C:$C,0))),"",INDEX('Policy Characteristics'!K:K,MATCH($C1931,'Policy Characteristics'!$C:$C,0)))</f>
        <v/>
      </c>
      <c r="R1931" s="354" t="str">
        <f>IF(ISBLANK(INDEX('Policy Characteristics'!L:L,MATCH($C1931,'Policy Characteristics'!$C:$C,0))),"",INDEX('Policy Characteristics'!L:L,MATCH($C1931,'Policy Characteristics'!$C:$C,0)))</f>
        <v/>
      </c>
    </row>
    <row r="1932" spans="1:18" ht="20" customHeight="1">
      <c r="A1932" s="354" t="str">
        <f>IF(ISBLANK(INDEX('Policy Characteristics'!A:A,MATCH($C1932,'Policy Characteristics'!$C:$C,0))),"",INDEX('Policy Characteristics'!A:A,MATCH($C1932,'Policy Characteristics'!$C:$C,0)))</f>
        <v>Research and Development</v>
      </c>
      <c r="B1932" s="366" t="str">
        <f>IF(ISBLANK(INDEX('Policy Characteristics'!B:B,MATCH($C1932,'Policy Characteristics'!$C:$C,0))),"",INDEX('Policy Characteristics'!B:B,MATCH($C1932,'Policy Characteristics'!$C:$C,0)))</f>
        <v>Fuel Use Reduction</v>
      </c>
      <c r="C1932" t="s">
        <v>604</v>
      </c>
      <c r="D1932" s="253" t="s">
        <v>718</v>
      </c>
      <c r="E1932" s="253"/>
      <c r="F1932" s="253" t="s">
        <v>961</v>
      </c>
      <c r="G1932" s="253"/>
      <c r="H1932" s="18">
        <v>114</v>
      </c>
      <c r="I1932" s="367" t="s">
        <v>670</v>
      </c>
      <c r="J1932" s="368" t="str">
        <f>IF(ISBLANK(INDEX('Policy Characteristics'!D:D,MATCH($C1932,'Policy Characteristics'!$C:$C,0))),"",INDEX('Policy Characteristics'!D:D,MATCH($C1932,'Policy Characteristics'!$C:$C,0)))</f>
        <v>R&amp;D Fuel Use Reductions</v>
      </c>
      <c r="K1932" s="354"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4" t="str">
        <f>IF(ISBLANK(INDEX('Policy Characteristics'!I:I,MATCH($C1932,'Policy Characteristics'!$C:$C,0))),"",INDEX('Policy Characteristics'!I:I,MATCH($C1932,'Policy Characteristics'!$C:$C,0)))</f>
        <v>% reduction in fuel use</v>
      </c>
      <c r="P1932" s="3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4" t="str">
        <f>IF(ISBLANK(INDEX('Policy Characteristics'!K:K,MATCH($C1932,'Policy Characteristics'!$C:$C,0))),"",INDEX('Policy Characteristics'!K:K,MATCH($C1932,'Policy Characteristics'!$C:$C,0)))</f>
        <v>architectural-design.html#rnd</v>
      </c>
      <c r="R1932" s="354" t="str">
        <f>IF(ISBLANK(INDEX('Policy Characteristics'!L:L,MATCH($C1932,'Policy Characteristics'!$C:$C,0))),"",INDEX('Policy Characteristics'!L:L,MATCH($C1932,'Policy Characteristics'!$C:$C,0)))</f>
        <v>research-and-development.html</v>
      </c>
    </row>
    <row r="1933" spans="1:18" ht="20" customHeight="1">
      <c r="A1933" s="354" t="str">
        <f>IF(ISBLANK(INDEX('Policy Characteristics'!A:A,MATCH($C1933,'Policy Characteristics'!$C:$C,0))),"",INDEX('Policy Characteristics'!A:A,MATCH($C1933,'Policy Characteristics'!$C:$C,0)))</f>
        <v>Research and Development</v>
      </c>
      <c r="B1933" s="366" t="str">
        <f>IF(ISBLANK(INDEX('Policy Characteristics'!B:B,MATCH($C1933,'Policy Characteristics'!$C:$C,0))),"",INDEX('Policy Characteristics'!B:B,MATCH($C1933,'Policy Characteristics'!$C:$C,0)))</f>
        <v>Fuel Use Reduction</v>
      </c>
      <c r="C1933" s="354" t="str">
        <f t="shared" ref="C1933:C1937" si="76">C$1932</f>
        <v>RnD Building Fuel Use Perc Reduction</v>
      </c>
      <c r="D1933" s="253" t="s">
        <v>722</v>
      </c>
      <c r="E1933" s="253"/>
      <c r="F1933" s="253" t="s">
        <v>962</v>
      </c>
      <c r="G1933" s="253"/>
      <c r="H1933" s="18">
        <v>115</v>
      </c>
      <c r="I1933" s="367" t="s">
        <v>670</v>
      </c>
      <c r="J1933" s="368" t="str">
        <f>IF(ISBLANK(INDEX('Policy Characteristics'!D:D,MATCH($C1933,'Policy Characteristics'!$C:$C,0))),"",INDEX('Policy Characteristics'!D:D,MATCH($C1933,'Policy Characteristics'!$C:$C,0)))</f>
        <v>R&amp;D Fuel Use Reductions</v>
      </c>
      <c r="K1933" s="354"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54" t="str">
        <f>IF(ISBLANK(INDEX('Policy Characteristics'!I:I,MATCH($C1933,'Policy Characteristics'!$C:$C,0))),"",INDEX('Policy Characteristics'!I:I,MATCH($C1933,'Policy Characteristics'!$C:$C,0)))</f>
        <v>% reduction in fuel use</v>
      </c>
      <c r="P1933" s="3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54" t="str">
        <f>IF(ISBLANK(INDEX('Policy Characteristics'!K:K,MATCH($C1933,'Policy Characteristics'!$C:$C,0))),"",INDEX('Policy Characteristics'!K:K,MATCH($C1933,'Policy Characteristics'!$C:$C,0)))</f>
        <v>architectural-design.html#rnd</v>
      </c>
      <c r="R1933" s="354" t="str">
        <f>IF(ISBLANK(INDEX('Policy Characteristics'!L:L,MATCH($C1933,'Policy Characteristics'!$C:$C,0))),"",INDEX('Policy Characteristics'!L:L,MATCH($C1933,'Policy Characteristics'!$C:$C,0)))</f>
        <v>research-and-development.html</v>
      </c>
    </row>
    <row r="1934" spans="1:18" ht="20" customHeight="1">
      <c r="A1934" s="354" t="str">
        <f>IF(ISBLANK(INDEX('Policy Characteristics'!A:A,MATCH($C1934,'Policy Characteristics'!$C:$C,0))),"",INDEX('Policy Characteristics'!A:A,MATCH($C1934,'Policy Characteristics'!$C:$C,0)))</f>
        <v>Research and Development</v>
      </c>
      <c r="B1934" s="366" t="str">
        <f>IF(ISBLANK(INDEX('Policy Characteristics'!B:B,MATCH($C1934,'Policy Characteristics'!$C:$C,0))),"",INDEX('Policy Characteristics'!B:B,MATCH($C1934,'Policy Characteristics'!$C:$C,0)))</f>
        <v>Fuel Use Reduction</v>
      </c>
      <c r="C1934" s="354" t="str">
        <f t="shared" si="76"/>
        <v>RnD Building Fuel Use Perc Reduction</v>
      </c>
      <c r="D1934" s="253" t="s">
        <v>734</v>
      </c>
      <c r="E1934" s="253"/>
      <c r="F1934" s="253" t="s">
        <v>963</v>
      </c>
      <c r="G1934" s="253"/>
      <c r="H1934" s="18">
        <v>750</v>
      </c>
      <c r="I1934" s="367" t="s">
        <v>680</v>
      </c>
      <c r="J1934" s="368" t="str">
        <f>IF(ISBLANK(INDEX('Policy Characteristics'!D:D,MATCH($C1934,'Policy Characteristics'!$C:$C,0))),"",INDEX('Policy Characteristics'!D:D,MATCH($C1934,'Policy Characteristics'!$C:$C,0)))</f>
        <v>R&amp;D Fuel Use Reductions</v>
      </c>
      <c r="K1934" s="354"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4" t="str">
        <f>IF(ISBLANK(INDEX('Policy Characteristics'!I:I,MATCH($C1934,'Policy Characteristics'!$C:$C,0))),"",INDEX('Policy Characteristics'!I:I,MATCH($C1934,'Policy Characteristics'!$C:$C,0)))</f>
        <v>% reduction in fuel use</v>
      </c>
      <c r="P1934" s="3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4" t="str">
        <f>IF(ISBLANK(INDEX('Policy Characteristics'!K:K,MATCH($C1934,'Policy Characteristics'!$C:$C,0))),"",INDEX('Policy Characteristics'!K:K,MATCH($C1934,'Policy Characteristics'!$C:$C,0)))</f>
        <v>architectural-design.html#rnd</v>
      </c>
      <c r="R1934" s="354" t="str">
        <f>IF(ISBLANK(INDEX('Policy Characteristics'!L:L,MATCH($C1934,'Policy Characteristics'!$C:$C,0))),"",INDEX('Policy Characteristics'!L:L,MATCH($C1934,'Policy Characteristics'!$C:$C,0)))</f>
        <v>research-and-development.html</v>
      </c>
    </row>
    <row r="1935" spans="1:18" ht="20" customHeight="1">
      <c r="A1935" s="354" t="str">
        <f>IF(ISBLANK(INDEX('Policy Characteristics'!A:A,MATCH($C1935,'Policy Characteristics'!$C:$C,0))),"",INDEX('Policy Characteristics'!A:A,MATCH($C1935,'Policy Characteristics'!$C:$C,0)))</f>
        <v>Research and Development</v>
      </c>
      <c r="B1935" s="366" t="str">
        <f>IF(ISBLANK(INDEX('Policy Characteristics'!B:B,MATCH($C1935,'Policy Characteristics'!$C:$C,0))),"",INDEX('Policy Characteristics'!B:B,MATCH($C1935,'Policy Characteristics'!$C:$C,0)))</f>
        <v>Fuel Use Reduction</v>
      </c>
      <c r="C1935" s="354" t="str">
        <f t="shared" si="76"/>
        <v>RnD Building Fuel Use Perc Reduction</v>
      </c>
      <c r="D1935" s="253" t="s">
        <v>724</v>
      </c>
      <c r="E1935" s="253"/>
      <c r="F1935" s="253" t="s">
        <v>964</v>
      </c>
      <c r="G1935" s="253"/>
      <c r="H1935" s="18">
        <v>117</v>
      </c>
      <c r="I1935" s="367" t="s">
        <v>670</v>
      </c>
      <c r="J1935" s="368" t="str">
        <f>IF(ISBLANK(INDEX('Policy Characteristics'!D:D,MATCH($C1935,'Policy Characteristics'!$C:$C,0))),"",INDEX('Policy Characteristics'!D:D,MATCH($C1935,'Policy Characteristics'!$C:$C,0)))</f>
        <v>R&amp;D Fuel Use Reductions</v>
      </c>
      <c r="K1935" s="354"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4" t="str">
        <f>IF(ISBLANK(INDEX('Policy Characteristics'!I:I,MATCH($C1935,'Policy Characteristics'!$C:$C,0))),"",INDEX('Policy Characteristics'!I:I,MATCH($C1935,'Policy Characteristics'!$C:$C,0)))</f>
        <v>% reduction in fuel use</v>
      </c>
      <c r="P1935" s="3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4" t="str">
        <f>IF(ISBLANK(INDEX('Policy Characteristics'!K:K,MATCH($C1935,'Policy Characteristics'!$C:$C,0))),"",INDEX('Policy Characteristics'!K:K,MATCH($C1935,'Policy Characteristics'!$C:$C,0)))</f>
        <v>architectural-design.html#rnd</v>
      </c>
      <c r="R1935" s="354" t="str">
        <f>IF(ISBLANK(INDEX('Policy Characteristics'!L:L,MATCH($C1935,'Policy Characteristics'!$C:$C,0))),"",INDEX('Policy Characteristics'!L:L,MATCH($C1935,'Policy Characteristics'!$C:$C,0)))</f>
        <v>research-and-development.html</v>
      </c>
    </row>
    <row r="1936" spans="1:18" ht="20" customHeight="1">
      <c r="A1936" s="354" t="str">
        <f>IF(ISBLANK(INDEX('Policy Characteristics'!A:A,MATCH($C1936,'Policy Characteristics'!$C:$C,0))),"",INDEX('Policy Characteristics'!A:A,MATCH($C1936,'Policy Characteristics'!$C:$C,0)))</f>
        <v>Research and Development</v>
      </c>
      <c r="B1936" s="366" t="str">
        <f>IF(ISBLANK(INDEX('Policy Characteristics'!B:B,MATCH($C1936,'Policy Characteristics'!$C:$C,0))),"",INDEX('Policy Characteristics'!B:B,MATCH($C1936,'Policy Characteristics'!$C:$C,0)))</f>
        <v>Fuel Use Reduction</v>
      </c>
      <c r="C1936" s="354" t="str">
        <f t="shared" si="76"/>
        <v>RnD Building Fuel Use Perc Reduction</v>
      </c>
      <c r="D1936" s="253" t="s">
        <v>726</v>
      </c>
      <c r="E1936" s="253"/>
      <c r="F1936" s="253" t="s">
        <v>965</v>
      </c>
      <c r="G1936" s="253"/>
      <c r="H1936" s="18">
        <v>118</v>
      </c>
      <c r="I1936" s="367" t="s">
        <v>670</v>
      </c>
      <c r="J1936" s="368" t="str">
        <f>IF(ISBLANK(INDEX('Policy Characteristics'!D:D,MATCH($C1936,'Policy Characteristics'!$C:$C,0))),"",INDEX('Policy Characteristics'!D:D,MATCH($C1936,'Policy Characteristics'!$C:$C,0)))</f>
        <v>R&amp;D Fuel Use Reductions</v>
      </c>
      <c r="K1936" s="354" t="str">
        <f>IF(ISBLANK(INDEX('Policy Characteristics'!E:E,MATCH($C1936,'Policy Characteristics'!$C:$C,0))),"",INDEX('Policy Characteristics'!E:E,MATCH($C1936,'Policy Characteristics'!$C:$C,0)))</f>
        <v>RnD building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4" t="str">
        <f>IF(ISBLANK(INDEX('Policy Characteristics'!I:I,MATCH($C1936,'Policy Characteristics'!$C:$C,0))),"",INDEX('Policy Characteristics'!I:I,MATCH($C1936,'Policy Characteristics'!$C:$C,0)))</f>
        <v>% reduction in fuel use</v>
      </c>
      <c r="P1936" s="3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4" t="str">
        <f>IF(ISBLANK(INDEX('Policy Characteristics'!K:K,MATCH($C1936,'Policy Characteristics'!$C:$C,0))),"",INDEX('Policy Characteristics'!K:K,MATCH($C1936,'Policy Characteristics'!$C:$C,0)))</f>
        <v>architectural-design.html#rnd</v>
      </c>
      <c r="R1936" s="354" t="str">
        <f>IF(ISBLANK(INDEX('Policy Characteristics'!L:L,MATCH($C1936,'Policy Characteristics'!$C:$C,0))),"",INDEX('Policy Characteristics'!L:L,MATCH($C1936,'Policy Characteristics'!$C:$C,0)))</f>
        <v>research-and-development.html</v>
      </c>
    </row>
    <row r="1937" spans="1:18" ht="20" customHeight="1">
      <c r="A1937" s="354" t="str">
        <f>IF(ISBLANK(INDEX('Policy Characteristics'!A:A,MATCH($C1937,'Policy Characteristics'!$C:$C,0))),"",INDEX('Policy Characteristics'!A:A,MATCH($C1937,'Policy Characteristics'!$C:$C,0)))</f>
        <v>Research and Development</v>
      </c>
      <c r="B1937" s="366" t="str">
        <f>IF(ISBLANK(INDEX('Policy Characteristics'!B:B,MATCH($C1937,'Policy Characteristics'!$C:$C,0))),"",INDEX('Policy Characteristics'!B:B,MATCH($C1937,'Policy Characteristics'!$C:$C,0)))</f>
        <v>Fuel Use Reduction</v>
      </c>
      <c r="C1937" s="354" t="str">
        <f t="shared" si="76"/>
        <v>RnD Building Fuel Use Perc Reduction</v>
      </c>
      <c r="D1937" s="253" t="s">
        <v>728</v>
      </c>
      <c r="E1937" s="253"/>
      <c r="F1937" s="253" t="s">
        <v>966</v>
      </c>
      <c r="G1937" s="253"/>
      <c r="H1937" s="18">
        <v>119</v>
      </c>
      <c r="I1937" s="367" t="s">
        <v>670</v>
      </c>
      <c r="J1937" s="368" t="str">
        <f>IF(ISBLANK(INDEX('Policy Characteristics'!D:D,MATCH($C1937,'Policy Characteristics'!$C:$C,0))),"",INDEX('Policy Characteristics'!D:D,MATCH($C1937,'Policy Characteristics'!$C:$C,0)))</f>
        <v>R&amp;D Fuel Use Reductions</v>
      </c>
      <c r="K1937" s="354" t="str">
        <f>IF(ISBLANK(INDEX('Policy Characteristics'!E:E,MATCH($C1937,'Policy Characteristics'!$C:$C,0))),"",INDEX('Policy Characteristics'!E:E,MATCH($C1937,'Policy Characteristics'!$C:$C,0)))</f>
        <v>RnD building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4" t="str">
        <f>IF(ISBLANK(INDEX('Policy Characteristics'!I:I,MATCH($C1937,'Policy Characteristics'!$C:$C,0))),"",INDEX('Policy Characteristics'!I:I,MATCH($C1937,'Policy Characteristics'!$C:$C,0)))</f>
        <v>% reduction in fuel use</v>
      </c>
      <c r="P1937" s="3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4" t="str">
        <f>IF(ISBLANK(INDEX('Policy Characteristics'!K:K,MATCH($C1937,'Policy Characteristics'!$C:$C,0))),"",INDEX('Policy Characteristics'!K:K,MATCH($C1937,'Policy Characteristics'!$C:$C,0)))</f>
        <v>architectural-design.html#rnd</v>
      </c>
      <c r="R1937" s="354" t="str">
        <f>IF(ISBLANK(INDEX('Policy Characteristics'!L:L,MATCH($C1937,'Policy Characteristics'!$C:$C,0))),"",INDEX('Policy Characteristics'!L:L,MATCH($C1937,'Policy Characteristics'!$C:$C,0)))</f>
        <v>research-and-development.html</v>
      </c>
    </row>
    <row r="1938" spans="1:18" ht="20" customHeight="1">
      <c r="A1938" s="354" t="str">
        <f>IF(ISBLANK(INDEX('Policy Characteristics'!A:A,MATCH($C1938,'Policy Characteristics'!$C:$C,0))),"",INDEX('Policy Characteristics'!A:A,MATCH($C1938,'Policy Characteristics'!$C:$C,0)))</f>
        <v>Research and Development</v>
      </c>
      <c r="B1938" s="366" t="str">
        <f>IF(ISBLANK(INDEX('Policy Characteristics'!B:B,MATCH($C1938,'Policy Characteristics'!$C:$C,0))),"",INDEX('Policy Characteristics'!B:B,MATCH($C1938,'Policy Characteristics'!$C:$C,0)))</f>
        <v>Fuel Use Reduction</v>
      </c>
      <c r="C1938" t="s">
        <v>609</v>
      </c>
      <c r="D1938" s="253"/>
      <c r="E1938" s="253"/>
      <c r="F1938" s="253" t="s">
        <v>347</v>
      </c>
      <c r="G1938" s="253"/>
      <c r="H1938" s="18">
        <v>120</v>
      </c>
      <c r="I1938" s="367" t="s">
        <v>670</v>
      </c>
      <c r="J1938" s="368" t="str">
        <f>IF(ISBLANK(INDEX('Policy Characteristics'!D:D,MATCH($C1938,'Policy Characteristics'!$C:$C,0))),"",INDEX('Policy Characteristics'!D:D,MATCH($C1938,'Policy Characteristics'!$C:$C,0)))</f>
        <v>R&amp;D Fuel Use Reductions</v>
      </c>
      <c r="K1938" s="354" t="str">
        <f>IF(ISBLANK(INDEX('Policy Characteristics'!E:E,MATCH($C1938,'Policy Characteristics'!$C:$C,0))),"",INDEX('Policy Characteristics'!E:E,MATCH($C1938,'Policy Characteristics'!$C:$C,0)))</f>
        <v>RnD CCS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4" t="str">
        <f>IF(ISBLANK(INDEX('Policy Characteristics'!I:I,MATCH($C1938,'Policy Characteristics'!$C:$C,0))),"",INDEX('Policy Characteristics'!I:I,MATCH($C1938,'Policy Characteristics'!$C:$C,0)))</f>
        <v>% reduction in fuel use</v>
      </c>
      <c r="P1938" s="3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4" t="str">
        <f>IF(ISBLANK(INDEX('Policy Characteristics'!K:K,MATCH($C1938,'Policy Characteristics'!$C:$C,0))),"",INDEX('Policy Characteristics'!K:K,MATCH($C1938,'Policy Characteristics'!$C:$C,0)))</f>
        <v>architectural-design.html#rnd</v>
      </c>
      <c r="R1938" s="354" t="str">
        <f>IF(ISBLANK(INDEX('Policy Characteristics'!L:L,MATCH($C1938,'Policy Characteristics'!$C:$C,0))),"",INDEX('Policy Characteristics'!L:L,MATCH($C1938,'Policy Characteristics'!$C:$C,0)))</f>
        <v>research-and-development.html</v>
      </c>
    </row>
    <row r="1939" spans="1:18" ht="20" customHeight="1">
      <c r="A1939" s="354" t="str">
        <f>IF(ISBLANK(INDEX('Policy Characteristics'!A:A,MATCH($C1939,'Policy Characteristics'!$C:$C,0))),"",INDEX('Policy Characteristics'!A:A,MATCH($C1939,'Policy Characteristics'!$C:$C,0)))</f>
        <v>Research and Development</v>
      </c>
      <c r="B1939" s="366" t="str">
        <f>IF(ISBLANK(INDEX('Policy Characteristics'!B:B,MATCH($C1939,'Policy Characteristics'!$C:$C,0))),"",INDEX('Policy Characteristics'!B:B,MATCH($C1939,'Policy Characteristics'!$C:$C,0)))</f>
        <v>Fuel Use Reduction</v>
      </c>
      <c r="C1939" t="s">
        <v>611</v>
      </c>
      <c r="D1939" s="253" t="s">
        <v>736</v>
      </c>
      <c r="E1939" s="253"/>
      <c r="F1939" s="253" t="s">
        <v>967</v>
      </c>
      <c r="G1939" s="253"/>
      <c r="H1939" s="18">
        <v>121</v>
      </c>
      <c r="I1939" s="367" t="s">
        <v>670</v>
      </c>
      <c r="J1939" s="368" t="str">
        <f>IF(ISBLANK(INDEX('Policy Characteristics'!D:D,MATCH($C1939,'Policy Characteristics'!$C:$C,0))),"",INDEX('Policy Characteristics'!D:D,MATCH($C1939,'Policy Characteristics'!$C:$C,0)))</f>
        <v>R&amp;D Fuel Use Reductions</v>
      </c>
      <c r="K1939" s="354"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4" t="str">
        <f>IF(ISBLANK(INDEX('Policy Characteristics'!I:I,MATCH($C1939,'Policy Characteristics'!$C:$C,0))),"",INDEX('Policy Characteristics'!I:I,MATCH($C1939,'Policy Characteristics'!$C:$C,0)))</f>
        <v>% reduction in fuel use</v>
      </c>
      <c r="P1939" s="3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4" t="str">
        <f>IF(ISBLANK(INDEX('Policy Characteristics'!K:K,MATCH($C1939,'Policy Characteristics'!$C:$C,0))),"",INDEX('Policy Characteristics'!K:K,MATCH($C1939,'Policy Characteristics'!$C:$C,0)))</f>
        <v>architectural-design.html#rnd</v>
      </c>
      <c r="R1939" s="354" t="str">
        <f>IF(ISBLANK(INDEX('Policy Characteristics'!L:L,MATCH($C1939,'Policy Characteristics'!$C:$C,0))),"",INDEX('Policy Characteristics'!L:L,MATCH($C1939,'Policy Characteristics'!$C:$C,0)))</f>
        <v>research-and-development.html</v>
      </c>
    </row>
    <row r="1940" spans="1:18" ht="20" customHeight="1">
      <c r="A1940" s="354" t="str">
        <f>IF(ISBLANK(INDEX('Policy Characteristics'!A:A,MATCH($C1940,'Policy Characteristics'!$C:$C,0))),"",INDEX('Policy Characteristics'!A:A,MATCH($C1940,'Policy Characteristics'!$C:$C,0)))</f>
        <v>Research and Development</v>
      </c>
      <c r="B1940" s="366" t="str">
        <f>IF(ISBLANK(INDEX('Policy Characteristics'!B:B,MATCH($C1940,'Policy Characteristics'!$C:$C,0))),"",INDEX('Policy Characteristics'!B:B,MATCH($C1940,'Policy Characteristics'!$C:$C,0)))</f>
        <v>Fuel Use Reduction</v>
      </c>
      <c r="C1940" s="354" t="str">
        <f t="shared" ref="C1940:C1947" si="77">C$1939</f>
        <v>RnD Electricity Fuel Use Perc Reduction</v>
      </c>
      <c r="D1940" s="348" t="s">
        <v>738</v>
      </c>
      <c r="E1940" s="253"/>
      <c r="F1940" s="348" t="s">
        <v>968</v>
      </c>
      <c r="G1940" s="253"/>
      <c r="H1940" s="18">
        <v>122</v>
      </c>
      <c r="I1940" s="367" t="s">
        <v>670</v>
      </c>
      <c r="J1940" s="368" t="str">
        <f>IF(ISBLANK(INDEX('Policy Characteristics'!D:D,MATCH($C1940,'Policy Characteristics'!$C:$C,0))),"",INDEX('Policy Characteristics'!D:D,MATCH($C1940,'Policy Characteristics'!$C:$C,0)))</f>
        <v>R&amp;D Fuel Use Reductions</v>
      </c>
      <c r="K1940" s="354"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4" t="str">
        <f>IF(ISBLANK(INDEX('Policy Characteristics'!I:I,MATCH($C1940,'Policy Characteristics'!$C:$C,0))),"",INDEX('Policy Characteristics'!I:I,MATCH($C1940,'Policy Characteristics'!$C:$C,0)))</f>
        <v>% reduction in fuel use</v>
      </c>
      <c r="P1940" s="3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4" t="str">
        <f>IF(ISBLANK(INDEX('Policy Characteristics'!K:K,MATCH($C1940,'Policy Characteristics'!$C:$C,0))),"",INDEX('Policy Characteristics'!K:K,MATCH($C1940,'Policy Characteristics'!$C:$C,0)))</f>
        <v>architectural-design.html#rnd</v>
      </c>
      <c r="R1940" s="354" t="str">
        <f>IF(ISBLANK(INDEX('Policy Characteristics'!L:L,MATCH($C1940,'Policy Characteristics'!$C:$C,0))),"",INDEX('Policy Characteristics'!L:L,MATCH($C1940,'Policy Characteristics'!$C:$C,0)))</f>
        <v>research-and-development.html</v>
      </c>
    </row>
    <row r="1941" spans="1:18" ht="20" customHeight="1">
      <c r="A1941" s="354" t="str">
        <f>IF(ISBLANK(INDEX('Policy Characteristics'!A:A,MATCH($C1941,'Policy Characteristics'!$C:$C,0))),"",INDEX('Policy Characteristics'!A:A,MATCH($C1941,'Policy Characteristics'!$C:$C,0)))</f>
        <v>Research and Development</v>
      </c>
      <c r="B1941" s="366" t="str">
        <f>IF(ISBLANK(INDEX('Policy Characteristics'!B:B,MATCH($C1941,'Policy Characteristics'!$C:$C,0))),"",INDEX('Policy Characteristics'!B:B,MATCH($C1941,'Policy Characteristics'!$C:$C,0)))</f>
        <v>Fuel Use Reduction</v>
      </c>
      <c r="C1941" s="354" t="str">
        <f t="shared" si="77"/>
        <v>RnD Electricity Fuel Use Perc Reduction</v>
      </c>
      <c r="D1941" s="348" t="s">
        <v>740</v>
      </c>
      <c r="E1941" s="253"/>
      <c r="F1941" s="348" t="s">
        <v>969</v>
      </c>
      <c r="G1941" s="253"/>
      <c r="H1941" s="18">
        <v>123</v>
      </c>
      <c r="I1941" s="367" t="s">
        <v>670</v>
      </c>
      <c r="J1941" s="368" t="str">
        <f>IF(ISBLANK(INDEX('Policy Characteristics'!D:D,MATCH($C1941,'Policy Characteristics'!$C:$C,0))),"",INDEX('Policy Characteristics'!D:D,MATCH($C1941,'Policy Characteristics'!$C:$C,0)))</f>
        <v>R&amp;D Fuel Use Reductions</v>
      </c>
      <c r="K1941" s="354"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4" t="str">
        <f>IF(ISBLANK(INDEX('Policy Characteristics'!I:I,MATCH($C1941,'Policy Characteristics'!$C:$C,0))),"",INDEX('Policy Characteristics'!I:I,MATCH($C1941,'Policy Characteristics'!$C:$C,0)))</f>
        <v>% reduction in fuel use</v>
      </c>
      <c r="P1941" s="3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4" t="str">
        <f>IF(ISBLANK(INDEX('Policy Characteristics'!K:K,MATCH($C1941,'Policy Characteristics'!$C:$C,0))),"",INDEX('Policy Characteristics'!K:K,MATCH($C1941,'Policy Characteristics'!$C:$C,0)))</f>
        <v>architectural-design.html#rnd</v>
      </c>
      <c r="R1941" s="354" t="str">
        <f>IF(ISBLANK(INDEX('Policy Characteristics'!L:L,MATCH($C1941,'Policy Characteristics'!$C:$C,0))),"",INDEX('Policy Characteristics'!L:L,MATCH($C1941,'Policy Characteristics'!$C:$C,0)))</f>
        <v>research-and-development.html</v>
      </c>
    </row>
    <row r="1942" spans="1:18" ht="20" customHeight="1">
      <c r="A1942" s="354" t="str">
        <f>IF(ISBLANK(INDEX('Policy Characteristics'!A:A,MATCH($C1942,'Policy Characteristics'!$C:$C,0))),"",INDEX('Policy Characteristics'!A:A,MATCH($C1942,'Policy Characteristics'!$C:$C,0)))</f>
        <v>Research and Development</v>
      </c>
      <c r="B1942" s="366" t="str">
        <f>IF(ISBLANK(INDEX('Policy Characteristics'!B:B,MATCH($C1942,'Policy Characteristics'!$C:$C,0))),"",INDEX('Policy Characteristics'!B:B,MATCH($C1942,'Policy Characteristics'!$C:$C,0)))</f>
        <v>Fuel Use Reduction</v>
      </c>
      <c r="C1942" s="354" t="str">
        <f t="shared" si="77"/>
        <v>RnD Electricity Fuel Use Perc Reduction</v>
      </c>
      <c r="D1942" s="348" t="s">
        <v>742</v>
      </c>
      <c r="E1942" s="253"/>
      <c r="F1942" s="348" t="s">
        <v>970</v>
      </c>
      <c r="G1942" s="253"/>
      <c r="H1942" s="18">
        <v>751</v>
      </c>
      <c r="I1942" s="367" t="s">
        <v>680</v>
      </c>
      <c r="J1942" s="368" t="str">
        <f>IF(ISBLANK(INDEX('Policy Characteristics'!D:D,MATCH($C1942,'Policy Characteristics'!$C:$C,0))),"",INDEX('Policy Characteristics'!D:D,MATCH($C1942,'Policy Characteristics'!$C:$C,0)))</f>
        <v>R&amp;D Fuel Use Reductions</v>
      </c>
      <c r="K1942" s="354"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4" t="str">
        <f>IF(ISBLANK(INDEX('Policy Characteristics'!I:I,MATCH($C1942,'Policy Characteristics'!$C:$C,0))),"",INDEX('Policy Characteristics'!I:I,MATCH($C1942,'Policy Characteristics'!$C:$C,0)))</f>
        <v>% reduction in fuel use</v>
      </c>
      <c r="P1942" s="3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4" t="str">
        <f>IF(ISBLANK(INDEX('Policy Characteristics'!K:K,MATCH($C1942,'Policy Characteristics'!$C:$C,0))),"",INDEX('Policy Characteristics'!K:K,MATCH($C1942,'Policy Characteristics'!$C:$C,0)))</f>
        <v>architectural-design.html#rnd</v>
      </c>
      <c r="R1942" s="354" t="str">
        <f>IF(ISBLANK(INDEX('Policy Characteristics'!L:L,MATCH($C1942,'Policy Characteristics'!$C:$C,0))),"",INDEX('Policy Characteristics'!L:L,MATCH($C1942,'Policy Characteristics'!$C:$C,0)))</f>
        <v>research-and-development.html</v>
      </c>
    </row>
    <row r="1943" spans="1:18" ht="20" customHeight="1">
      <c r="A1943" s="354" t="str">
        <f>IF(ISBLANK(INDEX('Policy Characteristics'!A:A,MATCH($C1943,'Policy Characteristics'!$C:$C,0))),"",INDEX('Policy Characteristics'!A:A,MATCH($C1943,'Policy Characteristics'!$C:$C,0)))</f>
        <v>Research and Development</v>
      </c>
      <c r="B1943" s="366" t="str">
        <f>IF(ISBLANK(INDEX('Policy Characteristics'!B:B,MATCH($C1943,'Policy Characteristics'!$C:$C,0))),"",INDEX('Policy Characteristics'!B:B,MATCH($C1943,'Policy Characteristics'!$C:$C,0)))</f>
        <v>Fuel Use Reduction</v>
      </c>
      <c r="C1943" s="354" t="str">
        <f t="shared" si="77"/>
        <v>RnD Electricity Fuel Use Perc Reduction</v>
      </c>
      <c r="D1943" s="348" t="s">
        <v>744</v>
      </c>
      <c r="E1943" s="253"/>
      <c r="F1943" s="348" t="s">
        <v>971</v>
      </c>
      <c r="G1943" s="253"/>
      <c r="H1943" s="18">
        <v>752</v>
      </c>
      <c r="I1943" s="367" t="s">
        <v>680</v>
      </c>
      <c r="J1943" s="368" t="str">
        <f>IF(ISBLANK(INDEX('Policy Characteristics'!D:D,MATCH($C1943,'Policy Characteristics'!$C:$C,0))),"",INDEX('Policy Characteristics'!D:D,MATCH($C1943,'Policy Characteristics'!$C:$C,0)))</f>
        <v>R&amp;D Fuel Use Reductions</v>
      </c>
      <c r="K1943" s="354"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4" t="str">
        <f>IF(ISBLANK(INDEX('Policy Characteristics'!I:I,MATCH($C1943,'Policy Characteristics'!$C:$C,0))),"",INDEX('Policy Characteristics'!I:I,MATCH($C1943,'Policy Characteristics'!$C:$C,0)))</f>
        <v>% reduction in fuel use</v>
      </c>
      <c r="P1943" s="3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4" t="str">
        <f>IF(ISBLANK(INDEX('Policy Characteristics'!K:K,MATCH($C1943,'Policy Characteristics'!$C:$C,0))),"",INDEX('Policy Characteristics'!K:K,MATCH($C1943,'Policy Characteristics'!$C:$C,0)))</f>
        <v>architectural-design.html#rnd</v>
      </c>
      <c r="R1943" s="354" t="str">
        <f>IF(ISBLANK(INDEX('Policy Characteristics'!L:L,MATCH($C1943,'Policy Characteristics'!$C:$C,0))),"",INDEX('Policy Characteristics'!L:L,MATCH($C1943,'Policy Characteristics'!$C:$C,0)))</f>
        <v>research-and-development.html</v>
      </c>
    </row>
    <row r="1944" spans="1:18" ht="20" customHeight="1">
      <c r="A1944" s="354" t="str">
        <f>IF(ISBLANK(INDEX('Policy Characteristics'!A:A,MATCH($C1944,'Policy Characteristics'!$C:$C,0))),"",INDEX('Policy Characteristics'!A:A,MATCH($C1944,'Policy Characteristics'!$C:$C,0)))</f>
        <v>Research and Development</v>
      </c>
      <c r="B1944" s="366" t="str">
        <f>IF(ISBLANK(INDEX('Policy Characteristics'!B:B,MATCH($C1944,'Policy Characteristics'!$C:$C,0))),"",INDEX('Policy Characteristics'!B:B,MATCH($C1944,'Policy Characteristics'!$C:$C,0)))</f>
        <v>Fuel Use Reduction</v>
      </c>
      <c r="C1944" s="354" t="str">
        <f t="shared" si="77"/>
        <v>RnD Electricity Fuel Use Perc Reduction</v>
      </c>
      <c r="D1944" s="348" t="s">
        <v>746</v>
      </c>
      <c r="E1944" s="253"/>
      <c r="F1944" s="348" t="s">
        <v>972</v>
      </c>
      <c r="G1944" s="253"/>
      <c r="H1944" s="18">
        <v>753</v>
      </c>
      <c r="I1944" s="367" t="s">
        <v>680</v>
      </c>
      <c r="J1944" s="368" t="str">
        <f>IF(ISBLANK(INDEX('Policy Characteristics'!D:D,MATCH($C1944,'Policy Characteristics'!$C:$C,0))),"",INDEX('Policy Characteristics'!D:D,MATCH($C1944,'Policy Characteristics'!$C:$C,0)))</f>
        <v>R&amp;D Fuel Use Reductions</v>
      </c>
      <c r="K1944" s="354"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4" t="str">
        <f>IF(ISBLANK(INDEX('Policy Characteristics'!I:I,MATCH($C1944,'Policy Characteristics'!$C:$C,0))),"",INDEX('Policy Characteristics'!I:I,MATCH($C1944,'Policy Characteristics'!$C:$C,0)))</f>
        <v>% reduction in fuel use</v>
      </c>
      <c r="P1944" s="3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4" t="str">
        <f>IF(ISBLANK(INDEX('Policy Characteristics'!K:K,MATCH($C1944,'Policy Characteristics'!$C:$C,0))),"",INDEX('Policy Characteristics'!K:K,MATCH($C1944,'Policy Characteristics'!$C:$C,0)))</f>
        <v>architectural-design.html#rnd</v>
      </c>
      <c r="R1944" s="354" t="str">
        <f>IF(ISBLANK(INDEX('Policy Characteristics'!L:L,MATCH($C1944,'Policy Characteristics'!$C:$C,0))),"",INDEX('Policy Characteristics'!L:L,MATCH($C1944,'Policy Characteristics'!$C:$C,0)))</f>
        <v>research-and-development.html</v>
      </c>
    </row>
    <row r="1945" spans="1:18" ht="20" customHeight="1">
      <c r="A1945" s="354" t="str">
        <f>IF(ISBLANK(INDEX('Policy Characteristics'!A:A,MATCH($C1945,'Policy Characteristics'!$C:$C,0))),"",INDEX('Policy Characteristics'!A:A,MATCH($C1945,'Policy Characteristics'!$C:$C,0)))</f>
        <v>Research and Development</v>
      </c>
      <c r="B1945" s="366" t="str">
        <f>IF(ISBLANK(INDEX('Policy Characteristics'!B:B,MATCH($C1945,'Policy Characteristics'!$C:$C,0))),"",INDEX('Policy Characteristics'!B:B,MATCH($C1945,'Policy Characteristics'!$C:$C,0)))</f>
        <v>Fuel Use Reduction</v>
      </c>
      <c r="C1945" s="354" t="str">
        <f t="shared" si="77"/>
        <v>RnD Electricity Fuel Use Perc Reduction</v>
      </c>
      <c r="D1945" s="348" t="s">
        <v>748</v>
      </c>
      <c r="E1945" s="253"/>
      <c r="F1945" s="348" t="s">
        <v>973</v>
      </c>
      <c r="G1945" s="253"/>
      <c r="H1945" s="18">
        <v>754</v>
      </c>
      <c r="I1945" s="367" t="s">
        <v>680</v>
      </c>
      <c r="J1945" s="368" t="str">
        <f>IF(ISBLANK(INDEX('Policy Characteristics'!D:D,MATCH($C1945,'Policy Characteristics'!$C:$C,0))),"",INDEX('Policy Characteristics'!D:D,MATCH($C1945,'Policy Characteristics'!$C:$C,0)))</f>
        <v>R&amp;D Fuel Use Reductions</v>
      </c>
      <c r="K1945" s="354"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4" t="str">
        <f>IF(ISBLANK(INDEX('Policy Characteristics'!I:I,MATCH($C1945,'Policy Characteristics'!$C:$C,0))),"",INDEX('Policy Characteristics'!I:I,MATCH($C1945,'Policy Characteristics'!$C:$C,0)))</f>
        <v>% reduction in fuel use</v>
      </c>
      <c r="P1945" s="3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4" t="str">
        <f>IF(ISBLANK(INDEX('Policy Characteristics'!K:K,MATCH($C1945,'Policy Characteristics'!$C:$C,0))),"",INDEX('Policy Characteristics'!K:K,MATCH($C1945,'Policy Characteristics'!$C:$C,0)))</f>
        <v>architectural-design.html#rnd</v>
      </c>
      <c r="R1945" s="354" t="str">
        <f>IF(ISBLANK(INDEX('Policy Characteristics'!L:L,MATCH($C1945,'Policy Characteristics'!$C:$C,0))),"",INDEX('Policy Characteristics'!L:L,MATCH($C1945,'Policy Characteristics'!$C:$C,0)))</f>
        <v>research-and-development.html</v>
      </c>
    </row>
    <row r="1946" spans="1:18" ht="20" customHeight="1">
      <c r="A1946" s="354" t="str">
        <f>IF(ISBLANK(INDEX('Policy Characteristics'!A:A,MATCH($C1946,'Policy Characteristics'!$C:$C,0))),"",INDEX('Policy Characteristics'!A:A,MATCH($C1946,'Policy Characteristics'!$C:$C,0)))</f>
        <v>Research and Development</v>
      </c>
      <c r="B1946" s="366" t="str">
        <f>IF(ISBLANK(INDEX('Policy Characteristics'!B:B,MATCH($C1946,'Policy Characteristics'!$C:$C,0))),"",INDEX('Policy Characteristics'!B:B,MATCH($C1946,'Policy Characteristics'!$C:$C,0)))</f>
        <v>Fuel Use Reduction</v>
      </c>
      <c r="C1946" s="354" t="str">
        <f t="shared" si="77"/>
        <v>RnD Electricity Fuel Use Perc Reduction</v>
      </c>
      <c r="D1946" s="348" t="s">
        <v>750</v>
      </c>
      <c r="E1946" s="253"/>
      <c r="F1946" s="348" t="s">
        <v>974</v>
      </c>
      <c r="G1946" s="253"/>
      <c r="H1946" s="18">
        <v>124</v>
      </c>
      <c r="I1946" s="367" t="s">
        <v>680</v>
      </c>
      <c r="J1946" s="368" t="str">
        <f>IF(ISBLANK(INDEX('Policy Characteristics'!D:D,MATCH($C1946,'Policy Characteristics'!$C:$C,0))),"",INDEX('Policy Characteristics'!D:D,MATCH($C1946,'Policy Characteristics'!$C:$C,0)))</f>
        <v>R&amp;D Fuel Use Reductions</v>
      </c>
      <c r="K1946" s="354"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4" t="str">
        <f>IF(ISBLANK(INDEX('Policy Characteristics'!I:I,MATCH($C1946,'Policy Characteristics'!$C:$C,0))),"",INDEX('Policy Characteristics'!I:I,MATCH($C1946,'Policy Characteristics'!$C:$C,0)))</f>
        <v>% reduction in fuel use</v>
      </c>
      <c r="P1946" s="3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4" t="str">
        <f>IF(ISBLANK(INDEX('Policy Characteristics'!K:K,MATCH($C1946,'Policy Characteristics'!$C:$C,0))),"",INDEX('Policy Characteristics'!K:K,MATCH($C1946,'Policy Characteristics'!$C:$C,0)))</f>
        <v>architectural-design.html#rnd</v>
      </c>
      <c r="R1946" s="354" t="str">
        <f>IF(ISBLANK(INDEX('Policy Characteristics'!L:L,MATCH($C1946,'Policy Characteristics'!$C:$C,0))),"",INDEX('Policy Characteristics'!L:L,MATCH($C1946,'Policy Characteristics'!$C:$C,0)))</f>
        <v>research-and-development.html</v>
      </c>
    </row>
    <row r="1947" spans="1:18" ht="20" customHeight="1">
      <c r="A1947" s="354" t="str">
        <f>IF(ISBLANK(INDEX('Policy Characteristics'!A:A,MATCH($C1947,'Policy Characteristics'!$C:$C,0))),"",INDEX('Policy Characteristics'!A:A,MATCH($C1947,'Policy Characteristics'!$C:$C,0)))</f>
        <v>Research and Development</v>
      </c>
      <c r="B1947" s="366" t="str">
        <f>IF(ISBLANK(INDEX('Policy Characteristics'!B:B,MATCH($C1947,'Policy Characteristics'!$C:$C,0))),"",INDEX('Policy Characteristics'!B:B,MATCH($C1947,'Policy Characteristics'!$C:$C,0)))</f>
        <v>Fuel Use Reduction</v>
      </c>
      <c r="C1947" s="354" t="str">
        <f t="shared" si="77"/>
        <v>RnD Electricity Fuel Use Perc Reduction</v>
      </c>
      <c r="D1947" s="348" t="s">
        <v>752</v>
      </c>
      <c r="E1947" s="253"/>
      <c r="F1947" s="348" t="s">
        <v>975</v>
      </c>
      <c r="G1947" s="253"/>
      <c r="H1947" s="18">
        <v>193</v>
      </c>
      <c r="I1947" s="367" t="s">
        <v>670</v>
      </c>
      <c r="J1947" s="368" t="str">
        <f>IF(ISBLANK(INDEX('Policy Characteristics'!D:D,MATCH($C1947,'Policy Characteristics'!$C:$C,0))),"",INDEX('Policy Characteristics'!D:D,MATCH($C1947,'Policy Characteristics'!$C:$C,0)))</f>
        <v>R&amp;D Fuel Use Reductions</v>
      </c>
      <c r="K1947" s="354"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4" t="str">
        <f>IF(ISBLANK(INDEX('Policy Characteristics'!I:I,MATCH($C1947,'Policy Characteristics'!$C:$C,0))),"",INDEX('Policy Characteristics'!I:I,MATCH($C1947,'Policy Characteristics'!$C:$C,0)))</f>
        <v>% reduction in fuel use</v>
      </c>
      <c r="P1947" s="3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4" t="str">
        <f>IF(ISBLANK(INDEX('Policy Characteristics'!K:K,MATCH($C1947,'Policy Characteristics'!$C:$C,0))),"",INDEX('Policy Characteristics'!K:K,MATCH($C1947,'Policy Characteristics'!$C:$C,0)))</f>
        <v>architectural-design.html#rnd</v>
      </c>
      <c r="R1947" s="354" t="str">
        <f>IF(ISBLANK(INDEX('Policy Characteristics'!L:L,MATCH($C1947,'Policy Characteristics'!$C:$C,0))),"",INDEX('Policy Characteristics'!L:L,MATCH($C1947,'Policy Characteristics'!$C:$C,0)))</f>
        <v>research-and-development.html</v>
      </c>
    </row>
    <row r="1948" spans="1:18" ht="20" customHeight="1">
      <c r="A1948" s="354" t="str">
        <f>IF(ISBLANK(INDEX('Policy Characteristics'!A:A,MATCH($C1948,'Policy Characteristics'!$C:$C,0))),"",INDEX('Policy Characteristics'!A:A,MATCH($C1948,'Policy Characteristics'!$C:$C,0)))</f>
        <v>Research and Development</v>
      </c>
      <c r="B1948" s="366" t="str">
        <f>IF(ISBLANK(INDEX('Policy Characteristics'!B:B,MATCH($C1948,'Policy Characteristics'!$C:$C,0))),"",INDEX('Policy Characteristics'!B:B,MATCH($C1948,'Policy Characteristics'!$C:$C,0)))</f>
        <v>Fuel Use Reduction</v>
      </c>
      <c r="C1948" s="354" t="str">
        <f t="shared" ref="C1948:C1962" si="78">C$1939</f>
        <v>RnD Electricity Fuel Use Perc Reduction</v>
      </c>
      <c r="D1948" s="348" t="s">
        <v>754</v>
      </c>
      <c r="E1948" s="253"/>
      <c r="F1948" s="348" t="s">
        <v>976</v>
      </c>
      <c r="G1948" s="253"/>
      <c r="H1948" s="18">
        <v>181</v>
      </c>
      <c r="I1948" s="367" t="s">
        <v>680</v>
      </c>
      <c r="J1948" s="368" t="str">
        <f>IF(ISBLANK(INDEX('Policy Characteristics'!D:D,MATCH($C1948,'Policy Characteristics'!$C:$C,0))),"",INDEX('Policy Characteristics'!D:D,MATCH($C1948,'Policy Characteristics'!$C:$C,0)))</f>
        <v>R&amp;D Fuel Use Reductions</v>
      </c>
      <c r="K1948" s="354"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4" t="str">
        <f>IF(ISBLANK(INDEX('Policy Characteristics'!I:I,MATCH($C1948,'Policy Characteristics'!$C:$C,0))),"",INDEX('Policy Characteristics'!I:I,MATCH($C1948,'Policy Characteristics'!$C:$C,0)))</f>
        <v>% reduction in fuel use</v>
      </c>
      <c r="P1948" s="3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4" t="str">
        <f>IF(ISBLANK(INDEX('Policy Characteristics'!K:K,MATCH($C1948,'Policy Characteristics'!$C:$C,0))),"",INDEX('Policy Characteristics'!K:K,MATCH($C1948,'Policy Characteristics'!$C:$C,0)))</f>
        <v>architectural-design.html#rnd</v>
      </c>
      <c r="R1948" s="354" t="str">
        <f>IF(ISBLANK(INDEX('Policy Characteristics'!L:L,MATCH($C1948,'Policy Characteristics'!$C:$C,0))),"",INDEX('Policy Characteristics'!L:L,MATCH($C1948,'Policy Characteristics'!$C:$C,0)))</f>
        <v>research-and-development.html</v>
      </c>
    </row>
    <row r="1949" spans="1:18" ht="20" customHeight="1">
      <c r="A1949" s="354" t="str">
        <f>IF(ISBLANK(INDEX('Policy Characteristics'!A:A,MATCH($C1949,'Policy Characteristics'!$C:$C,0))),"",INDEX('Policy Characteristics'!A:A,MATCH($C1949,'Policy Characteristics'!$C:$C,0)))</f>
        <v>Research and Development</v>
      </c>
      <c r="B1949" s="366" t="str">
        <f>IF(ISBLANK(INDEX('Policy Characteristics'!B:B,MATCH($C1949,'Policy Characteristics'!$C:$C,0))),"",INDEX('Policy Characteristics'!B:B,MATCH($C1949,'Policy Characteristics'!$C:$C,0)))</f>
        <v>Fuel Use Reduction</v>
      </c>
      <c r="C1949" s="354" t="str">
        <f t="shared" si="78"/>
        <v>RnD Electricity Fuel Use Perc Reduction</v>
      </c>
      <c r="D1949" s="348" t="s">
        <v>756</v>
      </c>
      <c r="E1949" s="253"/>
      <c r="F1949" s="348" t="s">
        <v>977</v>
      </c>
      <c r="G1949" s="253"/>
      <c r="H1949" s="18">
        <v>755</v>
      </c>
      <c r="I1949" s="367" t="s">
        <v>670</v>
      </c>
      <c r="J1949" s="368" t="str">
        <f>IF(ISBLANK(INDEX('Policy Characteristics'!D:D,MATCH($C1949,'Policy Characteristics'!$C:$C,0))),"",INDEX('Policy Characteristics'!D:D,MATCH($C1949,'Policy Characteristics'!$C:$C,0)))</f>
        <v>R&amp;D Fuel Use Reductions</v>
      </c>
      <c r="K1949" s="354"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4" t="str">
        <f>IF(ISBLANK(INDEX('Policy Characteristics'!I:I,MATCH($C1949,'Policy Characteristics'!$C:$C,0))),"",INDEX('Policy Characteristics'!I:I,MATCH($C1949,'Policy Characteristics'!$C:$C,0)))</f>
        <v>% reduction in fuel use</v>
      </c>
      <c r="P1949" s="3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4" t="str">
        <f>IF(ISBLANK(INDEX('Policy Characteristics'!K:K,MATCH($C1949,'Policy Characteristics'!$C:$C,0))),"",INDEX('Policy Characteristics'!K:K,MATCH($C1949,'Policy Characteristics'!$C:$C,0)))</f>
        <v>architectural-design.html#rnd</v>
      </c>
      <c r="R1949" s="354" t="str">
        <f>IF(ISBLANK(INDEX('Policy Characteristics'!L:L,MATCH($C1949,'Policy Characteristics'!$C:$C,0))),"",INDEX('Policy Characteristics'!L:L,MATCH($C1949,'Policy Characteristics'!$C:$C,0)))</f>
        <v>research-and-development.html</v>
      </c>
    </row>
    <row r="1950" spans="1:18" ht="20" customHeight="1">
      <c r="A1950" s="354" t="str">
        <f>IF(ISBLANK(INDEX('Policy Characteristics'!A:A,MATCH($C1950,'Policy Characteristics'!$C:$C,0))),"",INDEX('Policy Characteristics'!A:A,MATCH($C1950,'Policy Characteristics'!$C:$C,0)))</f>
        <v>Research and Development</v>
      </c>
      <c r="B1950" s="366" t="str">
        <f>IF(ISBLANK(INDEX('Policy Characteristics'!B:B,MATCH($C1950,'Policy Characteristics'!$C:$C,0))),"",INDEX('Policy Characteristics'!B:B,MATCH($C1950,'Policy Characteristics'!$C:$C,0)))</f>
        <v>Fuel Use Reduction</v>
      </c>
      <c r="C1950" s="354" t="str">
        <f t="shared" si="78"/>
        <v>RnD Electricity Fuel Use Perc Reduction</v>
      </c>
      <c r="D1950" s="348" t="s">
        <v>758</v>
      </c>
      <c r="E1950" s="253"/>
      <c r="F1950" s="348" t="s">
        <v>978</v>
      </c>
      <c r="G1950" s="253"/>
      <c r="H1950" s="18">
        <v>1822</v>
      </c>
      <c r="I1950" s="367" t="s">
        <v>670</v>
      </c>
      <c r="J1950" s="368" t="str">
        <f>IF(ISBLANK(INDEX('Policy Characteristics'!D:D,MATCH($C1950,'Policy Characteristics'!$C:$C,0))),"",INDEX('Policy Characteristics'!D:D,MATCH($C1950,'Policy Characteristics'!$C:$C,0)))</f>
        <v>R&amp;D Fuel Use Reductions</v>
      </c>
      <c r="K1950" s="354"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4" t="str">
        <f>IF(ISBLANK(INDEX('Policy Characteristics'!I:I,MATCH($C1950,'Policy Characteristics'!$C:$C,0))),"",INDEX('Policy Characteristics'!I:I,MATCH($C1950,'Policy Characteristics'!$C:$C,0)))</f>
        <v>% reduction in fuel use</v>
      </c>
      <c r="P1950" s="3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4" t="str">
        <f>IF(ISBLANK(INDEX('Policy Characteristics'!K:K,MATCH($C1950,'Policy Characteristics'!$C:$C,0))),"",INDEX('Policy Characteristics'!K:K,MATCH($C1950,'Policy Characteristics'!$C:$C,0)))</f>
        <v>architectural-design.html#rnd</v>
      </c>
      <c r="R1950" s="354" t="str">
        <f>IF(ISBLANK(INDEX('Policy Characteristics'!L:L,MATCH($C1950,'Policy Characteristics'!$C:$C,0))),"",INDEX('Policy Characteristics'!L:L,MATCH($C1950,'Policy Characteristics'!$C:$C,0)))</f>
        <v>research-and-development.html</v>
      </c>
    </row>
    <row r="1951" spans="1:18" ht="20" customHeight="1">
      <c r="A1951" s="354" t="str">
        <f>IF(ISBLANK(INDEX('Policy Characteristics'!A:A,MATCH($C1951,'Policy Characteristics'!$C:$C,0))),"",INDEX('Policy Characteristics'!A:A,MATCH($C1951,'Policy Characteristics'!$C:$C,0)))</f>
        <v>Research and Development</v>
      </c>
      <c r="B1951" s="366" t="str">
        <f>IF(ISBLANK(INDEX('Policy Characteristics'!B:B,MATCH($C1951,'Policy Characteristics'!$C:$C,0))),"",INDEX('Policy Characteristics'!B:B,MATCH($C1951,'Policy Characteristics'!$C:$C,0)))</f>
        <v>Fuel Use Reduction</v>
      </c>
      <c r="C1951" s="354" t="str">
        <f t="shared" si="78"/>
        <v>RnD Electricity Fuel Use Perc Reduction</v>
      </c>
      <c r="D1951" s="348" t="s">
        <v>760</v>
      </c>
      <c r="E1951" s="253"/>
      <c r="F1951" s="348" t="s">
        <v>979</v>
      </c>
      <c r="G1951" s="253"/>
      <c r="H1951" s="18">
        <v>1823</v>
      </c>
      <c r="I1951" s="367" t="s">
        <v>670</v>
      </c>
      <c r="J1951" s="368" t="str">
        <f>IF(ISBLANK(INDEX('Policy Characteristics'!D:D,MATCH($C1951,'Policy Characteristics'!$C:$C,0))),"",INDEX('Policy Characteristics'!D:D,MATCH($C1951,'Policy Characteristics'!$C:$C,0)))</f>
        <v>R&amp;D Fuel Use Reductions</v>
      </c>
      <c r="K1951" s="354"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4" t="str">
        <f>IF(ISBLANK(INDEX('Policy Characteristics'!I:I,MATCH($C1951,'Policy Characteristics'!$C:$C,0))),"",INDEX('Policy Characteristics'!I:I,MATCH($C1951,'Policy Characteristics'!$C:$C,0)))</f>
        <v>% reduction in fuel use</v>
      </c>
      <c r="P1951" s="3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4" t="str">
        <f>IF(ISBLANK(INDEX('Policy Characteristics'!K:K,MATCH($C1951,'Policy Characteristics'!$C:$C,0))),"",INDEX('Policy Characteristics'!K:K,MATCH($C1951,'Policy Characteristics'!$C:$C,0)))</f>
        <v>architectural-design.html#rnd</v>
      </c>
      <c r="R1951" s="354" t="str">
        <f>IF(ISBLANK(INDEX('Policy Characteristics'!L:L,MATCH($C1951,'Policy Characteristics'!$C:$C,0))),"",INDEX('Policy Characteristics'!L:L,MATCH($C1951,'Policy Characteristics'!$C:$C,0)))</f>
        <v>research-and-development.html</v>
      </c>
    </row>
    <row r="1952" spans="1:18" ht="20" customHeight="1">
      <c r="A1952" s="354" t="str">
        <f>IF(ISBLANK(INDEX('Policy Characteristics'!A:A,MATCH($C1952,'Policy Characteristics'!$C:$C,0))),"",INDEX('Policy Characteristics'!A:A,MATCH($C1952,'Policy Characteristics'!$C:$C,0)))</f>
        <v>Research and Development</v>
      </c>
      <c r="B1952" s="366" t="str">
        <f>IF(ISBLANK(INDEX('Policy Characteristics'!B:B,MATCH($C1952,'Policy Characteristics'!$C:$C,0))),"",INDEX('Policy Characteristics'!B:B,MATCH($C1952,'Policy Characteristics'!$C:$C,0)))</f>
        <v>Fuel Use Reduction</v>
      </c>
      <c r="C1952" s="354" t="str">
        <f t="shared" si="78"/>
        <v>RnD Electricity Fuel Use Perc Reduction</v>
      </c>
      <c r="D1952" s="348" t="s">
        <v>762</v>
      </c>
      <c r="E1952" s="253"/>
      <c r="F1952" s="348" t="s">
        <v>980</v>
      </c>
      <c r="G1952" s="253"/>
      <c r="H1952" s="18">
        <v>1824</v>
      </c>
      <c r="I1952" s="367" t="s">
        <v>680</v>
      </c>
      <c r="J1952" s="368" t="str">
        <f>IF(ISBLANK(INDEX('Policy Characteristics'!D:D,MATCH($C1952,'Policy Characteristics'!$C:$C,0))),"",INDEX('Policy Characteristics'!D:D,MATCH($C1952,'Policy Characteristics'!$C:$C,0)))</f>
        <v>R&amp;D Fuel Use Reductions</v>
      </c>
      <c r="K1952" s="354"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4" t="str">
        <f>IF(ISBLANK(INDEX('Policy Characteristics'!I:I,MATCH($C1952,'Policy Characteristics'!$C:$C,0))),"",INDEX('Policy Characteristics'!I:I,MATCH($C1952,'Policy Characteristics'!$C:$C,0)))</f>
        <v>% reduction in fuel use</v>
      </c>
      <c r="P1952" s="3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4" t="str">
        <f>IF(ISBLANK(INDEX('Policy Characteristics'!K:K,MATCH($C1952,'Policy Characteristics'!$C:$C,0))),"",INDEX('Policy Characteristics'!K:K,MATCH($C1952,'Policy Characteristics'!$C:$C,0)))</f>
        <v>architectural-design.html#rnd</v>
      </c>
      <c r="R1952" s="354" t="str">
        <f>IF(ISBLANK(INDEX('Policy Characteristics'!L:L,MATCH($C1952,'Policy Characteristics'!$C:$C,0))),"",INDEX('Policy Characteristics'!L:L,MATCH($C1952,'Policy Characteristics'!$C:$C,0)))</f>
        <v>research-and-development.html</v>
      </c>
    </row>
    <row r="1953" spans="1:18" ht="20" customHeight="1">
      <c r="A1953" s="354" t="str">
        <f>IF(ISBLANK(INDEX('Policy Characteristics'!A:A,MATCH($C1953,'Policy Characteristics'!$C:$C,0))),"",INDEX('Policy Characteristics'!A:A,MATCH($C1953,'Policy Characteristics'!$C:$C,0)))</f>
        <v>Research and Development</v>
      </c>
      <c r="B1953" s="366" t="str">
        <f>IF(ISBLANK(INDEX('Policy Characteristics'!B:B,MATCH($C1953,'Policy Characteristics'!$C:$C,0))),"",INDEX('Policy Characteristics'!B:B,MATCH($C1953,'Policy Characteristics'!$C:$C,0)))</f>
        <v>Fuel Use Reduction</v>
      </c>
      <c r="C1953" s="354" t="str">
        <f t="shared" si="78"/>
        <v>RnD Electricity Fuel Use Perc Reduction</v>
      </c>
      <c r="D1953" s="348" t="s">
        <v>764</v>
      </c>
      <c r="E1953" s="253"/>
      <c r="F1953" s="348" t="s">
        <v>981</v>
      </c>
      <c r="G1953" s="253"/>
      <c r="H1953" s="18">
        <v>1825</v>
      </c>
      <c r="I1953" s="367" t="s">
        <v>680</v>
      </c>
      <c r="J1953" s="368" t="str">
        <f>IF(ISBLANK(INDEX('Policy Characteristics'!D:D,MATCH($C1953,'Policy Characteristics'!$C:$C,0))),"",INDEX('Policy Characteristics'!D:D,MATCH($C1953,'Policy Characteristics'!$C:$C,0)))</f>
        <v>R&amp;D Fuel Use Reductions</v>
      </c>
      <c r="K1953" s="354"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4" t="str">
        <f>IF(ISBLANK(INDEX('Policy Characteristics'!I:I,MATCH($C1953,'Policy Characteristics'!$C:$C,0))),"",INDEX('Policy Characteristics'!I:I,MATCH($C1953,'Policy Characteristics'!$C:$C,0)))</f>
        <v>% reduction in fuel use</v>
      </c>
      <c r="P1953" s="3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4" t="str">
        <f>IF(ISBLANK(INDEX('Policy Characteristics'!K:K,MATCH($C1953,'Policy Characteristics'!$C:$C,0))),"",INDEX('Policy Characteristics'!K:K,MATCH($C1953,'Policy Characteristics'!$C:$C,0)))</f>
        <v>architectural-design.html#rnd</v>
      </c>
      <c r="R1953" s="354" t="str">
        <f>IF(ISBLANK(INDEX('Policy Characteristics'!L:L,MATCH($C1953,'Policy Characteristics'!$C:$C,0))),"",INDEX('Policy Characteristics'!L:L,MATCH($C1953,'Policy Characteristics'!$C:$C,0)))</f>
        <v>research-and-development.html</v>
      </c>
    </row>
    <row r="1954" spans="1:18" ht="20" customHeight="1">
      <c r="A1954" s="354" t="str">
        <f>IF(ISBLANK(INDEX('Policy Characteristics'!A:A,MATCH($C1954,'Policy Characteristics'!$C:$C,0))),"",INDEX('Policy Characteristics'!A:A,MATCH($C1954,'Policy Characteristics'!$C:$C,0)))</f>
        <v>Research and Development</v>
      </c>
      <c r="B1954" s="366" t="str">
        <f>IF(ISBLANK(INDEX('Policy Characteristics'!B:B,MATCH($C1954,'Policy Characteristics'!$C:$C,0))),"",INDEX('Policy Characteristics'!B:B,MATCH($C1954,'Policy Characteristics'!$C:$C,0)))</f>
        <v>Fuel Use Reduction</v>
      </c>
      <c r="C1954" s="354" t="str">
        <f t="shared" si="78"/>
        <v>RnD Electricity Fuel Use Perc Reduction</v>
      </c>
      <c r="D1954" s="348" t="s">
        <v>766</v>
      </c>
      <c r="E1954" s="253"/>
      <c r="F1954" s="348" t="s">
        <v>982</v>
      </c>
      <c r="G1954" s="253"/>
      <c r="H1954" s="18">
        <v>1826</v>
      </c>
      <c r="I1954" s="367" t="s">
        <v>680</v>
      </c>
      <c r="J1954" s="368" t="str">
        <f>IF(ISBLANK(INDEX('Policy Characteristics'!D:D,MATCH($C1954,'Policy Characteristics'!$C:$C,0))),"",INDEX('Policy Characteristics'!D:D,MATCH($C1954,'Policy Characteristics'!$C:$C,0)))</f>
        <v>R&amp;D Fuel Use Reductions</v>
      </c>
      <c r="K1954" s="354"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4" t="str">
        <f>IF(ISBLANK(INDEX('Policy Characteristics'!I:I,MATCH($C1954,'Policy Characteristics'!$C:$C,0))),"",INDEX('Policy Characteristics'!I:I,MATCH($C1954,'Policy Characteristics'!$C:$C,0)))</f>
        <v>% reduction in fuel use</v>
      </c>
      <c r="P1954" s="3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4" t="str">
        <f>IF(ISBLANK(INDEX('Policy Characteristics'!K:K,MATCH($C1954,'Policy Characteristics'!$C:$C,0))),"",INDEX('Policy Characteristics'!K:K,MATCH($C1954,'Policy Characteristics'!$C:$C,0)))</f>
        <v>architectural-design.html#rnd</v>
      </c>
      <c r="R1954" s="354" t="str">
        <f>IF(ISBLANK(INDEX('Policy Characteristics'!L:L,MATCH($C1954,'Policy Characteristics'!$C:$C,0))),"",INDEX('Policy Characteristics'!L:L,MATCH($C1954,'Policy Characteristics'!$C:$C,0)))</f>
        <v>research-and-development.html</v>
      </c>
    </row>
    <row r="1955" spans="1:18" ht="20" customHeight="1">
      <c r="A1955" s="354" t="str">
        <f>IF(ISBLANK(INDEX('Policy Characteristics'!A:A,MATCH($C1955,'Policy Characteristics'!$C:$C,0))),"",INDEX('Policy Characteristics'!A:A,MATCH($C1955,'Policy Characteristics'!$C:$C,0)))</f>
        <v>Research and Development</v>
      </c>
      <c r="B1955" s="366" t="str">
        <f>IF(ISBLANK(INDEX('Policy Characteristics'!B:B,MATCH($C1955,'Policy Characteristics'!$C:$C,0))),"",INDEX('Policy Characteristics'!B:B,MATCH($C1955,'Policy Characteristics'!$C:$C,0)))</f>
        <v>Fuel Use Reduction</v>
      </c>
      <c r="C1955" s="354" t="str">
        <f t="shared" si="78"/>
        <v>RnD Electricity Fuel Use Perc Reduction</v>
      </c>
      <c r="D1955" s="348" t="s">
        <v>768</v>
      </c>
      <c r="E1955" s="253"/>
      <c r="F1955" s="348" t="s">
        <v>983</v>
      </c>
      <c r="G1955" s="253"/>
      <c r="H1955" s="18">
        <v>1827</v>
      </c>
      <c r="I1955" s="367" t="s">
        <v>670</v>
      </c>
      <c r="J1955" s="368" t="str">
        <f>IF(ISBLANK(INDEX('Policy Characteristics'!D:D,MATCH($C1955,'Policy Characteristics'!$C:$C,0))),"",INDEX('Policy Characteristics'!D:D,MATCH($C1955,'Policy Characteristics'!$C:$C,0)))</f>
        <v>R&amp;D Fuel Use Reductions</v>
      </c>
      <c r="K1955" s="354"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4" t="str">
        <f>IF(ISBLANK(INDEX('Policy Characteristics'!I:I,MATCH($C1955,'Policy Characteristics'!$C:$C,0))),"",INDEX('Policy Characteristics'!I:I,MATCH($C1955,'Policy Characteristics'!$C:$C,0)))</f>
        <v>% reduction in fuel use</v>
      </c>
      <c r="P1955" s="3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4" t="str">
        <f>IF(ISBLANK(INDEX('Policy Characteristics'!K:K,MATCH($C1955,'Policy Characteristics'!$C:$C,0))),"",INDEX('Policy Characteristics'!K:K,MATCH($C1955,'Policy Characteristics'!$C:$C,0)))</f>
        <v>architectural-design.html#rnd</v>
      </c>
      <c r="R1955" s="354" t="str">
        <f>IF(ISBLANK(INDEX('Policy Characteristics'!L:L,MATCH($C1955,'Policy Characteristics'!$C:$C,0))),"",INDEX('Policy Characteristics'!L:L,MATCH($C1955,'Policy Characteristics'!$C:$C,0)))</f>
        <v>research-and-development.html</v>
      </c>
    </row>
    <row r="1956" spans="1:18" ht="20" customHeight="1">
      <c r="A1956" s="354" t="str">
        <f>IF(ISBLANK(INDEX('Policy Characteristics'!A:A,MATCH($C1956,'Policy Characteristics'!$C:$C,0))),"",INDEX('Policy Characteristics'!A:A,MATCH($C1956,'Policy Characteristics'!$C:$C,0)))</f>
        <v>Research and Development</v>
      </c>
      <c r="B1956" s="366" t="str">
        <f>IF(ISBLANK(INDEX('Policy Characteristics'!B:B,MATCH($C1956,'Policy Characteristics'!$C:$C,0))),"",INDEX('Policy Characteristics'!B:B,MATCH($C1956,'Policy Characteristics'!$C:$C,0)))</f>
        <v>Fuel Use Reduction</v>
      </c>
      <c r="C1956" s="354" t="str">
        <f t="shared" si="78"/>
        <v>RnD Electricity Fuel Use Perc Reduction</v>
      </c>
      <c r="D1956" s="348" t="s">
        <v>770</v>
      </c>
      <c r="E1956" s="253"/>
      <c r="F1956" s="348" t="s">
        <v>984</v>
      </c>
      <c r="G1956" s="253"/>
      <c r="H1956" s="18">
        <v>1828</v>
      </c>
      <c r="I1956" s="367" t="s">
        <v>670</v>
      </c>
      <c r="J1956" s="368" t="str">
        <f>IF(ISBLANK(INDEX('Policy Characteristics'!D:D,MATCH($C1956,'Policy Characteristics'!$C:$C,0))),"",INDEX('Policy Characteristics'!D:D,MATCH($C1956,'Policy Characteristics'!$C:$C,0)))</f>
        <v>R&amp;D Fuel Use Reductions</v>
      </c>
      <c r="K1956" s="354"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4" t="str">
        <f>IF(ISBLANK(INDEX('Policy Characteristics'!I:I,MATCH($C1956,'Policy Characteristics'!$C:$C,0))),"",INDEX('Policy Characteristics'!I:I,MATCH($C1956,'Policy Characteristics'!$C:$C,0)))</f>
        <v>% reduction in fuel use</v>
      </c>
      <c r="P1956" s="3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4" t="str">
        <f>IF(ISBLANK(INDEX('Policy Characteristics'!K:K,MATCH($C1956,'Policy Characteristics'!$C:$C,0))),"",INDEX('Policy Characteristics'!K:K,MATCH($C1956,'Policy Characteristics'!$C:$C,0)))</f>
        <v>architectural-design.html#rnd</v>
      </c>
      <c r="R1956" s="354" t="str">
        <f>IF(ISBLANK(INDEX('Policy Characteristics'!L:L,MATCH($C1956,'Policy Characteristics'!$C:$C,0))),"",INDEX('Policy Characteristics'!L:L,MATCH($C1956,'Policy Characteristics'!$C:$C,0)))</f>
        <v>research-and-development.html</v>
      </c>
    </row>
    <row r="1957" spans="1:18" ht="20" customHeight="1">
      <c r="A1957" s="354" t="str">
        <f>IF(ISBLANK(INDEX('Policy Characteristics'!A:A,MATCH($C1957,'Policy Characteristics'!$C:$C,0))),"",INDEX('Policy Characteristics'!A:A,MATCH($C1957,'Policy Characteristics'!$C:$C,0)))</f>
        <v>Research and Development</v>
      </c>
      <c r="B1957" s="366" t="str">
        <f>IF(ISBLANK(INDEX('Policy Characteristics'!B:B,MATCH($C1957,'Policy Characteristics'!$C:$C,0))),"",INDEX('Policy Characteristics'!B:B,MATCH($C1957,'Policy Characteristics'!$C:$C,0)))</f>
        <v>Fuel Use Reduction</v>
      </c>
      <c r="C1957" s="354" t="str">
        <f t="shared" si="78"/>
        <v>RnD Electricity Fuel Use Perc Reduction</v>
      </c>
      <c r="D1957" s="348" t="s">
        <v>772</v>
      </c>
      <c r="E1957" s="253"/>
      <c r="F1957" s="348" t="s">
        <v>985</v>
      </c>
      <c r="G1957" s="253"/>
      <c r="H1957" s="18">
        <v>1829</v>
      </c>
      <c r="I1957" s="367" t="s">
        <v>670</v>
      </c>
      <c r="J1957" s="368" t="str">
        <f>IF(ISBLANK(INDEX('Policy Characteristics'!D:D,MATCH($C1957,'Policy Characteristics'!$C:$C,0))),"",INDEX('Policy Characteristics'!D:D,MATCH($C1957,'Policy Characteristics'!$C:$C,0)))</f>
        <v>R&amp;D Fuel Use Reductions</v>
      </c>
      <c r="K1957" s="354"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4" t="str">
        <f>IF(ISBLANK(INDEX('Policy Characteristics'!I:I,MATCH($C1957,'Policy Characteristics'!$C:$C,0))),"",INDEX('Policy Characteristics'!I:I,MATCH($C1957,'Policy Characteristics'!$C:$C,0)))</f>
        <v>% reduction in fuel use</v>
      </c>
      <c r="P1957" s="3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4" t="str">
        <f>IF(ISBLANK(INDEX('Policy Characteristics'!K:K,MATCH($C1957,'Policy Characteristics'!$C:$C,0))),"",INDEX('Policy Characteristics'!K:K,MATCH($C1957,'Policy Characteristics'!$C:$C,0)))</f>
        <v>architectural-design.html#rnd</v>
      </c>
      <c r="R1957" s="354" t="str">
        <f>IF(ISBLANK(INDEX('Policy Characteristics'!L:L,MATCH($C1957,'Policy Characteristics'!$C:$C,0))),"",INDEX('Policy Characteristics'!L:L,MATCH($C1957,'Policy Characteristics'!$C:$C,0)))</f>
        <v>research-and-development.html</v>
      </c>
    </row>
    <row r="1958" spans="1:18" ht="20" customHeight="1">
      <c r="A1958" s="354" t="str">
        <f>IF(ISBLANK(INDEX('Policy Characteristics'!A:A,MATCH($C1958,'Policy Characteristics'!$C:$C,0))),"",INDEX('Policy Characteristics'!A:A,MATCH($C1958,'Policy Characteristics'!$C:$C,0)))</f>
        <v>Research and Development</v>
      </c>
      <c r="B1958" s="366" t="str">
        <f>IF(ISBLANK(INDEX('Policy Characteristics'!B:B,MATCH($C1958,'Policy Characteristics'!$C:$C,0))),"",INDEX('Policy Characteristics'!B:B,MATCH($C1958,'Policy Characteristics'!$C:$C,0)))</f>
        <v>Fuel Use Reduction</v>
      </c>
      <c r="C1958" s="354" t="str">
        <f t="shared" si="78"/>
        <v>RnD Electricity Fuel Use Perc Reduction</v>
      </c>
      <c r="D1958" s="348" t="s">
        <v>774</v>
      </c>
      <c r="E1958" s="253"/>
      <c r="F1958" s="348" t="s">
        <v>986</v>
      </c>
      <c r="G1958" s="253"/>
      <c r="H1958" s="18">
        <v>1830</v>
      </c>
      <c r="I1958" s="367" t="s">
        <v>670</v>
      </c>
      <c r="J1958" s="368" t="str">
        <f>IF(ISBLANK(INDEX('Policy Characteristics'!D:D,MATCH($C1958,'Policy Characteristics'!$C:$C,0))),"",INDEX('Policy Characteristics'!D:D,MATCH($C1958,'Policy Characteristics'!$C:$C,0)))</f>
        <v>R&amp;D Fuel Use Reductions</v>
      </c>
      <c r="K1958" s="354"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4" t="str">
        <f>IF(ISBLANK(INDEX('Policy Characteristics'!I:I,MATCH($C1958,'Policy Characteristics'!$C:$C,0))),"",INDEX('Policy Characteristics'!I:I,MATCH($C1958,'Policy Characteristics'!$C:$C,0)))</f>
        <v>% reduction in fuel use</v>
      </c>
      <c r="P1958" s="3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4" t="str">
        <f>IF(ISBLANK(INDEX('Policy Characteristics'!K:K,MATCH($C1958,'Policy Characteristics'!$C:$C,0))),"",INDEX('Policy Characteristics'!K:K,MATCH($C1958,'Policy Characteristics'!$C:$C,0)))</f>
        <v>architectural-design.html#rnd</v>
      </c>
      <c r="R1958" s="354" t="str">
        <f>IF(ISBLANK(INDEX('Policy Characteristics'!L:L,MATCH($C1958,'Policy Characteristics'!$C:$C,0))),"",INDEX('Policy Characteristics'!L:L,MATCH($C1958,'Policy Characteristics'!$C:$C,0)))</f>
        <v>research-and-development.html</v>
      </c>
    </row>
    <row r="1959" spans="1:18" ht="20" customHeight="1">
      <c r="A1959" s="354" t="str">
        <f>IF(ISBLANK(INDEX('Policy Characteristics'!A:A,MATCH($C1959,'Policy Characteristics'!$C:$C,0))),"",INDEX('Policy Characteristics'!A:A,MATCH($C1959,'Policy Characteristics'!$C:$C,0)))</f>
        <v>Research and Development</v>
      </c>
      <c r="B1959" s="366" t="str">
        <f>IF(ISBLANK(INDEX('Policy Characteristics'!B:B,MATCH($C1959,'Policy Characteristics'!$C:$C,0))),"",INDEX('Policy Characteristics'!B:B,MATCH($C1959,'Policy Characteristics'!$C:$C,0)))</f>
        <v>Fuel Use Reduction</v>
      </c>
      <c r="C1959" s="354" t="str">
        <f t="shared" si="78"/>
        <v>RnD Electricity Fuel Use Perc Reduction</v>
      </c>
      <c r="D1959" s="348" t="s">
        <v>776</v>
      </c>
      <c r="E1959" s="253"/>
      <c r="F1959" s="348" t="s">
        <v>987</v>
      </c>
      <c r="G1959" s="253"/>
      <c r="H1959" s="18">
        <v>1831</v>
      </c>
      <c r="I1959" s="367" t="s">
        <v>670</v>
      </c>
      <c r="J1959" s="368" t="str">
        <f>IF(ISBLANK(INDEX('Policy Characteristics'!D:D,MATCH($C1959,'Policy Characteristics'!$C:$C,0))),"",INDEX('Policy Characteristics'!D:D,MATCH($C1959,'Policy Characteristics'!$C:$C,0)))</f>
        <v>R&amp;D Fuel Use Reductions</v>
      </c>
      <c r="K1959" s="354"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4" t="str">
        <f>IF(ISBLANK(INDEX('Policy Characteristics'!I:I,MATCH($C1959,'Policy Characteristics'!$C:$C,0))),"",INDEX('Policy Characteristics'!I:I,MATCH($C1959,'Policy Characteristics'!$C:$C,0)))</f>
        <v>% reduction in fuel use</v>
      </c>
      <c r="P1959" s="3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4" t="str">
        <f>IF(ISBLANK(INDEX('Policy Characteristics'!K:K,MATCH($C1959,'Policy Characteristics'!$C:$C,0))),"",INDEX('Policy Characteristics'!K:K,MATCH($C1959,'Policy Characteristics'!$C:$C,0)))</f>
        <v>architectural-design.html#rnd</v>
      </c>
      <c r="R1959" s="354" t="str">
        <f>IF(ISBLANK(INDEX('Policy Characteristics'!L:L,MATCH($C1959,'Policy Characteristics'!$C:$C,0))),"",INDEX('Policy Characteristics'!L:L,MATCH($C1959,'Policy Characteristics'!$C:$C,0)))</f>
        <v>research-and-development.html</v>
      </c>
    </row>
    <row r="1960" spans="1:18" ht="20" customHeight="1">
      <c r="A1960" s="354" t="str">
        <f>IF(ISBLANK(INDEX('Policy Characteristics'!A:A,MATCH($C1960,'Policy Characteristics'!$C:$C,0))),"",INDEX('Policy Characteristics'!A:A,MATCH($C1960,'Policy Characteristics'!$C:$C,0)))</f>
        <v>Research and Development</v>
      </c>
      <c r="B1960" s="366" t="str">
        <f>IF(ISBLANK(INDEX('Policy Characteristics'!B:B,MATCH($C1960,'Policy Characteristics'!$C:$C,0))),"",INDEX('Policy Characteristics'!B:B,MATCH($C1960,'Policy Characteristics'!$C:$C,0)))</f>
        <v>Fuel Use Reduction</v>
      </c>
      <c r="C1960" s="354" t="str">
        <f t="shared" si="78"/>
        <v>RnD Electricity Fuel Use Perc Reduction</v>
      </c>
      <c r="D1960" s="348" t="s">
        <v>778</v>
      </c>
      <c r="E1960" s="253"/>
      <c r="F1960" s="348" t="s">
        <v>988</v>
      </c>
      <c r="G1960" s="253"/>
      <c r="H1960" s="18">
        <v>1832</v>
      </c>
      <c r="I1960" s="367" t="s">
        <v>670</v>
      </c>
      <c r="J1960" s="368" t="str">
        <f>IF(ISBLANK(INDEX('Policy Characteristics'!D:D,MATCH($C1960,'Policy Characteristics'!$C:$C,0))),"",INDEX('Policy Characteristics'!D:D,MATCH($C1960,'Policy Characteristics'!$C:$C,0)))</f>
        <v>R&amp;D Fuel Use Reductions</v>
      </c>
      <c r="K1960" s="354"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4" t="str">
        <f>IF(ISBLANK(INDEX('Policy Characteristics'!I:I,MATCH($C1960,'Policy Characteristics'!$C:$C,0))),"",INDEX('Policy Characteristics'!I:I,MATCH($C1960,'Policy Characteristics'!$C:$C,0)))</f>
        <v>% reduction in fuel use</v>
      </c>
      <c r="P1960" s="3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4" t="str">
        <f>IF(ISBLANK(INDEX('Policy Characteristics'!K:K,MATCH($C1960,'Policy Characteristics'!$C:$C,0))),"",INDEX('Policy Characteristics'!K:K,MATCH($C1960,'Policy Characteristics'!$C:$C,0)))</f>
        <v>architectural-design.html#rnd</v>
      </c>
      <c r="R1960" s="354" t="str">
        <f>IF(ISBLANK(INDEX('Policy Characteristics'!L:L,MATCH($C1960,'Policy Characteristics'!$C:$C,0))),"",INDEX('Policy Characteristics'!L:L,MATCH($C1960,'Policy Characteristics'!$C:$C,0)))</f>
        <v>research-and-development.html</v>
      </c>
    </row>
    <row r="1961" spans="1:18" ht="20" customHeight="1">
      <c r="A1961" s="354" t="str">
        <f>IF(ISBLANK(INDEX('Policy Characteristics'!A:A,MATCH($C1961,'Policy Characteristics'!$C:$C,0))),"",INDEX('Policy Characteristics'!A:A,MATCH($C1961,'Policy Characteristics'!$C:$C,0)))</f>
        <v>Research and Development</v>
      </c>
      <c r="B1961" s="366" t="str">
        <f>IF(ISBLANK(INDEX('Policy Characteristics'!B:B,MATCH($C1961,'Policy Characteristics'!$C:$C,0))),"",INDEX('Policy Characteristics'!B:B,MATCH($C1961,'Policy Characteristics'!$C:$C,0)))</f>
        <v>Fuel Use Reduction</v>
      </c>
      <c r="C1961" s="354" t="str">
        <f t="shared" si="78"/>
        <v>RnD Electricity Fuel Use Perc Reduction</v>
      </c>
      <c r="D1961" s="348" t="s">
        <v>780</v>
      </c>
      <c r="E1961" s="253"/>
      <c r="F1961" s="348" t="s">
        <v>989</v>
      </c>
      <c r="G1961" s="253"/>
      <c r="H1961" s="18">
        <v>1833</v>
      </c>
      <c r="I1961" s="367" t="s">
        <v>670</v>
      </c>
      <c r="J1961" s="368" t="str">
        <f>IF(ISBLANK(INDEX('Policy Characteristics'!D:D,MATCH($C1961,'Policy Characteristics'!$C:$C,0))),"",INDEX('Policy Characteristics'!D:D,MATCH($C1961,'Policy Characteristics'!$C:$C,0)))</f>
        <v>R&amp;D Fuel Use Reductions</v>
      </c>
      <c r="K1961" s="354" t="str">
        <f>IF(ISBLANK(INDEX('Policy Characteristics'!E:E,MATCH($C1961,'Policy Characteristics'!$C:$C,0))),"",INDEX('Policy Characteristics'!E:E,MATCH($C1961,'Policy Characteristics'!$C:$C,0)))</f>
        <v>RnD electricity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4" t="str">
        <f>IF(ISBLANK(INDEX('Policy Characteristics'!I:I,MATCH($C1961,'Policy Characteristics'!$C:$C,0))),"",INDEX('Policy Characteristics'!I:I,MATCH($C1961,'Policy Characteristics'!$C:$C,0)))</f>
        <v>% reduction in fuel use</v>
      </c>
      <c r="P1961" s="3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4" t="str">
        <f>IF(ISBLANK(INDEX('Policy Characteristics'!K:K,MATCH($C1961,'Policy Characteristics'!$C:$C,0))),"",INDEX('Policy Characteristics'!K:K,MATCH($C1961,'Policy Characteristics'!$C:$C,0)))</f>
        <v>architectural-design.html#rnd</v>
      </c>
      <c r="R1961" s="354" t="str">
        <f>IF(ISBLANK(INDEX('Policy Characteristics'!L:L,MATCH($C1961,'Policy Characteristics'!$C:$C,0))),"",INDEX('Policy Characteristics'!L:L,MATCH($C1961,'Policy Characteristics'!$C:$C,0)))</f>
        <v>research-and-development.html</v>
      </c>
    </row>
    <row r="1962" spans="1:18" ht="20" customHeight="1">
      <c r="A1962" s="354" t="str">
        <f>IF(ISBLANK(INDEX('Policy Characteristics'!A:A,MATCH($C1962,'Policy Characteristics'!$C:$C,0))),"",INDEX('Policy Characteristics'!A:A,MATCH($C1962,'Policy Characteristics'!$C:$C,0)))</f>
        <v>Research and Development</v>
      </c>
      <c r="B1962" s="366" t="str">
        <f>IF(ISBLANK(INDEX('Policy Characteristics'!B:B,MATCH($C1962,'Policy Characteristics'!$C:$C,0))),"",INDEX('Policy Characteristics'!B:B,MATCH($C1962,'Policy Characteristics'!$C:$C,0)))</f>
        <v>Fuel Use Reduction</v>
      </c>
      <c r="C1962" s="354" t="str">
        <f t="shared" si="78"/>
        <v>RnD Electricity Fuel Use Perc Reduction</v>
      </c>
      <c r="D1962" s="348" t="s">
        <v>782</v>
      </c>
      <c r="E1962" s="253"/>
      <c r="F1962" s="348" t="s">
        <v>990</v>
      </c>
      <c r="G1962" s="253"/>
      <c r="H1962" s="18">
        <v>2246</v>
      </c>
      <c r="I1962" s="367" t="s">
        <v>670</v>
      </c>
      <c r="J1962" s="368" t="str">
        <f>IF(ISBLANK(INDEX('Policy Characteristics'!D:D,MATCH($C1962,'Policy Characteristics'!$C:$C,0))),"",INDEX('Policy Characteristics'!D:D,MATCH($C1962,'Policy Characteristics'!$C:$C,0)))</f>
        <v>R&amp;D Fuel Use Reductions</v>
      </c>
      <c r="K1962" s="354" t="str">
        <f>IF(ISBLANK(INDEX('Policy Characteristics'!E:E,MATCH($C1962,'Policy Characteristics'!$C:$C,0))),"",INDEX('Policy Characteristics'!E:E,MATCH($C1962,'Policy Characteristics'!$C:$C,0)))</f>
        <v>RnD electricity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4" t="str">
        <f>IF(ISBLANK(INDEX('Policy Characteristics'!I:I,MATCH($C1962,'Policy Characteristics'!$C:$C,0))),"",INDEX('Policy Characteristics'!I:I,MATCH($C1962,'Policy Characteristics'!$C:$C,0)))</f>
        <v>% reduction in fuel use</v>
      </c>
      <c r="P1962" s="3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4" t="str">
        <f>IF(ISBLANK(INDEX('Policy Characteristics'!K:K,MATCH($C1962,'Policy Characteristics'!$C:$C,0))),"",INDEX('Policy Characteristics'!K:K,MATCH($C1962,'Policy Characteristics'!$C:$C,0)))</f>
        <v>architectural-design.html#rnd</v>
      </c>
      <c r="R1962" s="354" t="str">
        <f>IF(ISBLANK(INDEX('Policy Characteristics'!L:L,MATCH($C1962,'Policy Characteristics'!$C:$C,0))),"",INDEX('Policy Characteristics'!L:L,MATCH($C1962,'Policy Characteristics'!$C:$C,0)))</f>
        <v>research-and-development.html</v>
      </c>
    </row>
    <row r="1963" spans="1:18" ht="20" customHeight="1">
      <c r="A1963" s="354" t="str">
        <f>IF(ISBLANK(INDEX('Policy Characteristics'!A:A,MATCH($C1963,'Policy Characteristics'!$C:$C,0))),"",INDEX('Policy Characteristics'!A:A,MATCH($C1963,'Policy Characteristics'!$C:$C,0)))</f>
        <v>Research and Development</v>
      </c>
      <c r="B1963" s="366" t="str">
        <f>IF(ISBLANK(INDEX('Policy Characteristics'!B:B,MATCH($C1963,'Policy Characteristics'!$C:$C,0))),"",INDEX('Policy Characteristics'!B:B,MATCH($C1963,'Policy Characteristics'!$C:$C,0)))</f>
        <v>Fuel Use Reduction</v>
      </c>
      <c r="C1963" t="s">
        <v>613</v>
      </c>
      <c r="D1963" t="s">
        <v>784</v>
      </c>
      <c r="E1963" s="253"/>
      <c r="F1963" s="348" t="s">
        <v>991</v>
      </c>
      <c r="G1963" s="253"/>
      <c r="H1963" s="18">
        <v>1487</v>
      </c>
      <c r="I1963" s="367" t="s">
        <v>670</v>
      </c>
      <c r="J1963" s="368" t="str">
        <f>IF(ISBLANK(INDEX('Policy Characteristics'!D:D,MATCH($C1963,'Policy Characteristics'!$C:$C,0))),"",INDEX('Policy Characteristics'!D:D,MATCH($C1963,'Policy Characteristics'!$C:$C,0)))</f>
        <v>R&amp;D Fuel Use Reductions</v>
      </c>
      <c r="K1963" s="354"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4" t="str">
        <f>IF(ISBLANK(INDEX('Policy Characteristics'!I:I,MATCH($C1963,'Policy Characteristics'!$C:$C,0))),"",INDEX('Policy Characteristics'!I:I,MATCH($C1963,'Policy Characteristics'!$C:$C,0)))</f>
        <v>% reduction in fuel use</v>
      </c>
      <c r="P1963" s="3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4" t="str">
        <f>IF(ISBLANK(INDEX('Policy Characteristics'!K:K,MATCH($C1963,'Policy Characteristics'!$C:$C,0))),"",INDEX('Policy Characteristics'!K:K,MATCH($C1963,'Policy Characteristics'!$C:$C,0)))</f>
        <v>architectural-design.html#rnd</v>
      </c>
      <c r="R1963" s="354" t="str">
        <f>IF(ISBLANK(INDEX('Policy Characteristics'!L:L,MATCH($C1963,'Policy Characteristics'!$C:$C,0))),"",INDEX('Policy Characteristics'!L:L,MATCH($C1963,'Policy Characteristics'!$C:$C,0)))</f>
        <v>research-and-development.html</v>
      </c>
    </row>
    <row r="1964" spans="1:18" ht="20" customHeight="1">
      <c r="A1964" s="354" t="str">
        <f>IF(ISBLANK(INDEX('Policy Characteristics'!A:A,MATCH($C1964,'Policy Characteristics'!$C:$C,0))),"",INDEX('Policy Characteristics'!A:A,MATCH($C1964,'Policy Characteristics'!$C:$C,0)))</f>
        <v>Research and Development</v>
      </c>
      <c r="B1964" s="366" t="str">
        <f>IF(ISBLANK(INDEX('Policy Characteristics'!B:B,MATCH($C1964,'Policy Characteristics'!$C:$C,0))),"",INDEX('Policy Characteristics'!B:B,MATCH($C1964,'Policy Characteristics'!$C:$C,0)))</f>
        <v>Fuel Use Reduction</v>
      </c>
      <c r="C1964" s="354" t="str">
        <f t="shared" ref="C1964:C1987" si="79">C$1963</f>
        <v>RnD Industry Fuel Use Perc Reduction</v>
      </c>
      <c r="D1964" t="s">
        <v>786</v>
      </c>
      <c r="E1964" s="253"/>
      <c r="F1964" s="348" t="s">
        <v>992</v>
      </c>
      <c r="G1964" s="253"/>
      <c r="H1964" s="18">
        <v>1488</v>
      </c>
      <c r="I1964" s="367" t="s">
        <v>670</v>
      </c>
      <c r="J1964" s="368" t="str">
        <f>IF(ISBLANK(INDEX('Policy Characteristics'!D:D,MATCH($C1964,'Policy Characteristics'!$C:$C,0))),"",INDEX('Policy Characteristics'!D:D,MATCH($C1964,'Policy Characteristics'!$C:$C,0)))</f>
        <v>R&amp;D Fuel Use Reductions</v>
      </c>
      <c r="K1964" s="354"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4" t="str">
        <f>IF(ISBLANK(INDEX('Policy Characteristics'!I:I,MATCH($C1964,'Policy Characteristics'!$C:$C,0))),"",INDEX('Policy Characteristics'!I:I,MATCH($C1964,'Policy Characteristics'!$C:$C,0)))</f>
        <v>% reduction in fuel use</v>
      </c>
      <c r="P1964" s="3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4" t="str">
        <f>IF(ISBLANK(INDEX('Policy Characteristics'!K:K,MATCH($C1964,'Policy Characteristics'!$C:$C,0))),"",INDEX('Policy Characteristics'!K:K,MATCH($C1964,'Policy Characteristics'!$C:$C,0)))</f>
        <v>architectural-design.html#rnd</v>
      </c>
      <c r="R1964" s="354" t="str">
        <f>IF(ISBLANK(INDEX('Policy Characteristics'!L:L,MATCH($C1964,'Policy Characteristics'!$C:$C,0))),"",INDEX('Policy Characteristics'!L:L,MATCH($C1964,'Policy Characteristics'!$C:$C,0)))</f>
        <v>research-and-development.html</v>
      </c>
    </row>
    <row r="1965" spans="1:18" ht="20" customHeight="1">
      <c r="A1965" s="354" t="str">
        <f>IF(ISBLANK(INDEX('Policy Characteristics'!A:A,MATCH($C1965,'Policy Characteristics'!$C:$C,0))),"",INDEX('Policy Characteristics'!A:A,MATCH($C1965,'Policy Characteristics'!$C:$C,0)))</f>
        <v>Research and Development</v>
      </c>
      <c r="B1965" s="366" t="str">
        <f>IF(ISBLANK(INDEX('Policy Characteristics'!B:B,MATCH($C1965,'Policy Characteristics'!$C:$C,0))),"",INDEX('Policy Characteristics'!B:B,MATCH($C1965,'Policy Characteristics'!$C:$C,0)))</f>
        <v>Fuel Use Reduction</v>
      </c>
      <c r="C1965" s="354" t="str">
        <f t="shared" si="79"/>
        <v>RnD Industry Fuel Use Perc Reduction</v>
      </c>
      <c r="D1965" t="s">
        <v>788</v>
      </c>
      <c r="E1965" s="253"/>
      <c r="F1965" s="348" t="s">
        <v>993</v>
      </c>
      <c r="G1965" s="253"/>
      <c r="H1965" s="18">
        <v>1489</v>
      </c>
      <c r="I1965" s="367" t="s">
        <v>670</v>
      </c>
      <c r="J1965" s="368" t="str">
        <f>IF(ISBLANK(INDEX('Policy Characteristics'!D:D,MATCH($C1965,'Policy Characteristics'!$C:$C,0))),"",INDEX('Policy Characteristics'!D:D,MATCH($C1965,'Policy Characteristics'!$C:$C,0)))</f>
        <v>R&amp;D Fuel Use Reductions</v>
      </c>
      <c r="K1965" s="354"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4" t="str">
        <f>IF(ISBLANK(INDEX('Policy Characteristics'!I:I,MATCH($C1965,'Policy Characteristics'!$C:$C,0))),"",INDEX('Policy Characteristics'!I:I,MATCH($C1965,'Policy Characteristics'!$C:$C,0)))</f>
        <v>% reduction in fuel use</v>
      </c>
      <c r="P1965" s="3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4" t="str">
        <f>IF(ISBLANK(INDEX('Policy Characteristics'!K:K,MATCH($C1965,'Policy Characteristics'!$C:$C,0))),"",INDEX('Policy Characteristics'!K:K,MATCH($C1965,'Policy Characteristics'!$C:$C,0)))</f>
        <v>architectural-design.html#rnd</v>
      </c>
      <c r="R1965" s="354" t="str">
        <f>IF(ISBLANK(INDEX('Policy Characteristics'!L:L,MATCH($C1965,'Policy Characteristics'!$C:$C,0))),"",INDEX('Policy Characteristics'!L:L,MATCH($C1965,'Policy Characteristics'!$C:$C,0)))</f>
        <v>research-and-development.html</v>
      </c>
    </row>
    <row r="1966" spans="1:18" ht="20" customHeight="1">
      <c r="A1966" s="354" t="str">
        <f>IF(ISBLANK(INDEX('Policy Characteristics'!A:A,MATCH($C1966,'Policy Characteristics'!$C:$C,0))),"",INDEX('Policy Characteristics'!A:A,MATCH($C1966,'Policy Characteristics'!$C:$C,0)))</f>
        <v>Research and Development</v>
      </c>
      <c r="B1966" s="366" t="str">
        <f>IF(ISBLANK(INDEX('Policy Characteristics'!B:B,MATCH($C1966,'Policy Characteristics'!$C:$C,0))),"",INDEX('Policy Characteristics'!B:B,MATCH($C1966,'Policy Characteristics'!$C:$C,0)))</f>
        <v>Fuel Use Reduction</v>
      </c>
      <c r="C1966" s="354" t="str">
        <f t="shared" si="79"/>
        <v>RnD Industry Fuel Use Perc Reduction</v>
      </c>
      <c r="D1966" t="s">
        <v>790</v>
      </c>
      <c r="E1966" s="253"/>
      <c r="F1966" s="348" t="s">
        <v>994</v>
      </c>
      <c r="G1966" s="253"/>
      <c r="H1966" s="18">
        <v>1490</v>
      </c>
      <c r="I1966" s="367" t="s">
        <v>670</v>
      </c>
      <c r="J1966" s="368" t="str">
        <f>IF(ISBLANK(INDEX('Policy Characteristics'!D:D,MATCH($C1966,'Policy Characteristics'!$C:$C,0))),"",INDEX('Policy Characteristics'!D:D,MATCH($C1966,'Policy Characteristics'!$C:$C,0)))</f>
        <v>R&amp;D Fuel Use Reductions</v>
      </c>
      <c r="K1966" s="354"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4" t="str">
        <f>IF(ISBLANK(INDEX('Policy Characteristics'!I:I,MATCH($C1966,'Policy Characteristics'!$C:$C,0))),"",INDEX('Policy Characteristics'!I:I,MATCH($C1966,'Policy Characteristics'!$C:$C,0)))</f>
        <v>% reduction in fuel use</v>
      </c>
      <c r="P1966" s="3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4" t="str">
        <f>IF(ISBLANK(INDEX('Policy Characteristics'!K:K,MATCH($C1966,'Policy Characteristics'!$C:$C,0))),"",INDEX('Policy Characteristics'!K:K,MATCH($C1966,'Policy Characteristics'!$C:$C,0)))</f>
        <v>architectural-design.html#rnd</v>
      </c>
      <c r="R1966" s="354" t="str">
        <f>IF(ISBLANK(INDEX('Policy Characteristics'!L:L,MATCH($C1966,'Policy Characteristics'!$C:$C,0))),"",INDEX('Policy Characteristics'!L:L,MATCH($C1966,'Policy Characteristics'!$C:$C,0)))</f>
        <v>research-and-development.html</v>
      </c>
    </row>
    <row r="1967" spans="1:18" ht="20" customHeight="1">
      <c r="A1967" s="354" t="str">
        <f>IF(ISBLANK(INDEX('Policy Characteristics'!A:A,MATCH($C1967,'Policy Characteristics'!$C:$C,0))),"",INDEX('Policy Characteristics'!A:A,MATCH($C1967,'Policy Characteristics'!$C:$C,0)))</f>
        <v>Research and Development</v>
      </c>
      <c r="B1967" s="366" t="str">
        <f>IF(ISBLANK(INDEX('Policy Characteristics'!B:B,MATCH($C1967,'Policy Characteristics'!$C:$C,0))),"",INDEX('Policy Characteristics'!B:B,MATCH($C1967,'Policy Characteristics'!$C:$C,0)))</f>
        <v>Fuel Use Reduction</v>
      </c>
      <c r="C1967" s="354" t="str">
        <f t="shared" si="79"/>
        <v>RnD Industry Fuel Use Perc Reduction</v>
      </c>
      <c r="D1967" t="s">
        <v>792</v>
      </c>
      <c r="E1967" s="253"/>
      <c r="F1967" s="348" t="s">
        <v>995</v>
      </c>
      <c r="G1967" s="253"/>
      <c r="H1967" s="18">
        <v>1491</v>
      </c>
      <c r="I1967" s="367" t="s">
        <v>670</v>
      </c>
      <c r="J1967" s="368" t="str">
        <f>IF(ISBLANK(INDEX('Policy Characteristics'!D:D,MATCH($C1967,'Policy Characteristics'!$C:$C,0))),"",INDEX('Policy Characteristics'!D:D,MATCH($C1967,'Policy Characteristics'!$C:$C,0)))</f>
        <v>R&amp;D Fuel Use Reductions</v>
      </c>
      <c r="K1967" s="354"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4" t="str">
        <f>IF(ISBLANK(INDEX('Policy Characteristics'!I:I,MATCH($C1967,'Policy Characteristics'!$C:$C,0))),"",INDEX('Policy Characteristics'!I:I,MATCH($C1967,'Policy Characteristics'!$C:$C,0)))</f>
        <v>% reduction in fuel use</v>
      </c>
      <c r="P1967" s="3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4" t="str">
        <f>IF(ISBLANK(INDEX('Policy Characteristics'!K:K,MATCH($C1967,'Policy Characteristics'!$C:$C,0))),"",INDEX('Policy Characteristics'!K:K,MATCH($C1967,'Policy Characteristics'!$C:$C,0)))</f>
        <v>architectural-design.html#rnd</v>
      </c>
      <c r="R1967" s="354" t="str">
        <f>IF(ISBLANK(INDEX('Policy Characteristics'!L:L,MATCH($C1967,'Policy Characteristics'!$C:$C,0))),"",INDEX('Policy Characteristics'!L:L,MATCH($C1967,'Policy Characteristics'!$C:$C,0)))</f>
        <v>research-and-development.html</v>
      </c>
    </row>
    <row r="1968" spans="1:18" ht="20" customHeight="1">
      <c r="A1968" s="354" t="str">
        <f>IF(ISBLANK(INDEX('Policy Characteristics'!A:A,MATCH($C1968,'Policy Characteristics'!$C:$C,0))),"",INDEX('Policy Characteristics'!A:A,MATCH($C1968,'Policy Characteristics'!$C:$C,0)))</f>
        <v>Research and Development</v>
      </c>
      <c r="B1968" s="366" t="str">
        <f>IF(ISBLANK(INDEX('Policy Characteristics'!B:B,MATCH($C1968,'Policy Characteristics'!$C:$C,0))),"",INDEX('Policy Characteristics'!B:B,MATCH($C1968,'Policy Characteristics'!$C:$C,0)))</f>
        <v>Fuel Use Reduction</v>
      </c>
      <c r="C1968" s="354" t="str">
        <f t="shared" si="79"/>
        <v>RnD Industry Fuel Use Perc Reduction</v>
      </c>
      <c r="D1968" t="s">
        <v>794</v>
      </c>
      <c r="E1968" s="253"/>
      <c r="F1968" s="348" t="s">
        <v>996</v>
      </c>
      <c r="G1968" s="253"/>
      <c r="H1968" s="18">
        <v>1492</v>
      </c>
      <c r="I1968" s="367" t="s">
        <v>670</v>
      </c>
      <c r="J1968" s="368" t="str">
        <f>IF(ISBLANK(INDEX('Policy Characteristics'!D:D,MATCH($C1968,'Policy Characteristics'!$C:$C,0))),"",INDEX('Policy Characteristics'!D:D,MATCH($C1968,'Policy Characteristics'!$C:$C,0)))</f>
        <v>R&amp;D Fuel Use Reductions</v>
      </c>
      <c r="K1968" s="354"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4" t="str">
        <f>IF(ISBLANK(INDEX('Policy Characteristics'!I:I,MATCH($C1968,'Policy Characteristics'!$C:$C,0))),"",INDEX('Policy Characteristics'!I:I,MATCH($C1968,'Policy Characteristics'!$C:$C,0)))</f>
        <v>% reduction in fuel use</v>
      </c>
      <c r="P1968" s="3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4" t="str">
        <f>IF(ISBLANK(INDEX('Policy Characteristics'!K:K,MATCH($C1968,'Policy Characteristics'!$C:$C,0))),"",INDEX('Policy Characteristics'!K:K,MATCH($C1968,'Policy Characteristics'!$C:$C,0)))</f>
        <v>architectural-design.html#rnd</v>
      </c>
      <c r="R1968" s="354" t="str">
        <f>IF(ISBLANK(INDEX('Policy Characteristics'!L:L,MATCH($C1968,'Policy Characteristics'!$C:$C,0))),"",INDEX('Policy Characteristics'!L:L,MATCH($C1968,'Policy Characteristics'!$C:$C,0)))</f>
        <v>research-and-development.html</v>
      </c>
    </row>
    <row r="1969" spans="1:18" ht="20" customHeight="1">
      <c r="A1969" s="354" t="str">
        <f>IF(ISBLANK(INDEX('Policy Characteristics'!A:A,MATCH($C1969,'Policy Characteristics'!$C:$C,0))),"",INDEX('Policy Characteristics'!A:A,MATCH($C1969,'Policy Characteristics'!$C:$C,0)))</f>
        <v>Research and Development</v>
      </c>
      <c r="B1969" s="366" t="str">
        <f>IF(ISBLANK(INDEX('Policy Characteristics'!B:B,MATCH($C1969,'Policy Characteristics'!$C:$C,0))),"",INDEX('Policy Characteristics'!B:B,MATCH($C1969,'Policy Characteristics'!$C:$C,0)))</f>
        <v>Fuel Use Reduction</v>
      </c>
      <c r="C1969" s="354" t="str">
        <f t="shared" si="79"/>
        <v>RnD Industry Fuel Use Perc Reduction</v>
      </c>
      <c r="D1969" t="s">
        <v>796</v>
      </c>
      <c r="E1969" s="253"/>
      <c r="F1969" s="348" t="s">
        <v>997</v>
      </c>
      <c r="G1969" s="253"/>
      <c r="H1969" s="18">
        <v>1493</v>
      </c>
      <c r="I1969" s="367" t="s">
        <v>670</v>
      </c>
      <c r="J1969" s="368" t="str">
        <f>IF(ISBLANK(INDEX('Policy Characteristics'!D:D,MATCH($C1969,'Policy Characteristics'!$C:$C,0))),"",INDEX('Policy Characteristics'!D:D,MATCH($C1969,'Policy Characteristics'!$C:$C,0)))</f>
        <v>R&amp;D Fuel Use Reductions</v>
      </c>
      <c r="K1969" s="354"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4" t="str">
        <f>IF(ISBLANK(INDEX('Policy Characteristics'!I:I,MATCH($C1969,'Policy Characteristics'!$C:$C,0))),"",INDEX('Policy Characteristics'!I:I,MATCH($C1969,'Policy Characteristics'!$C:$C,0)))</f>
        <v>% reduction in fuel use</v>
      </c>
      <c r="P1969" s="354"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4" t="str">
        <f>IF(ISBLANK(INDEX('Policy Characteristics'!K:K,MATCH($C1969,'Policy Characteristics'!$C:$C,0))),"",INDEX('Policy Characteristics'!K:K,MATCH($C1969,'Policy Characteristics'!$C:$C,0)))</f>
        <v>architectural-design.html#rnd</v>
      </c>
      <c r="R1969" s="354" t="str">
        <f>IF(ISBLANK(INDEX('Policy Characteristics'!L:L,MATCH($C1969,'Policy Characteristics'!$C:$C,0))),"",INDEX('Policy Characteristics'!L:L,MATCH($C1969,'Policy Characteristics'!$C:$C,0)))</f>
        <v>research-and-development.html</v>
      </c>
    </row>
    <row r="1970" spans="1:18" ht="20" customHeight="1">
      <c r="A1970" s="354" t="str">
        <f>IF(ISBLANK(INDEX('Policy Characteristics'!A:A,MATCH($C1970,'Policy Characteristics'!$C:$C,0))),"",INDEX('Policy Characteristics'!A:A,MATCH($C1970,'Policy Characteristics'!$C:$C,0)))</f>
        <v>Research and Development</v>
      </c>
      <c r="B1970" s="366" t="str">
        <f>IF(ISBLANK(INDEX('Policy Characteristics'!B:B,MATCH($C1970,'Policy Characteristics'!$C:$C,0))),"",INDEX('Policy Characteristics'!B:B,MATCH($C1970,'Policy Characteristics'!$C:$C,0)))</f>
        <v>Fuel Use Reduction</v>
      </c>
      <c r="C1970" s="354" t="str">
        <f t="shared" si="79"/>
        <v>RnD Industry Fuel Use Perc Reduction</v>
      </c>
      <c r="D1970" t="s">
        <v>798</v>
      </c>
      <c r="E1970" s="253"/>
      <c r="F1970" s="348" t="s">
        <v>998</v>
      </c>
      <c r="G1970" s="253"/>
      <c r="H1970" s="18">
        <v>1494</v>
      </c>
      <c r="I1970" s="367" t="s">
        <v>670</v>
      </c>
      <c r="J1970" s="368" t="str">
        <f>IF(ISBLANK(INDEX('Policy Characteristics'!D:D,MATCH($C1970,'Policy Characteristics'!$C:$C,0))),"",INDEX('Policy Characteristics'!D:D,MATCH($C1970,'Policy Characteristics'!$C:$C,0)))</f>
        <v>R&amp;D Fuel Use Reductions</v>
      </c>
      <c r="K1970" s="354"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4" t="str">
        <f>IF(ISBLANK(INDEX('Policy Characteristics'!I:I,MATCH($C1970,'Policy Characteristics'!$C:$C,0))),"",INDEX('Policy Characteristics'!I:I,MATCH($C1970,'Policy Characteristics'!$C:$C,0)))</f>
        <v>% reduction in fuel use</v>
      </c>
      <c r="P1970" s="354"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4" t="str">
        <f>IF(ISBLANK(INDEX('Policy Characteristics'!K:K,MATCH($C1970,'Policy Characteristics'!$C:$C,0))),"",INDEX('Policy Characteristics'!K:K,MATCH($C1970,'Policy Characteristics'!$C:$C,0)))</f>
        <v>architectural-design.html#rnd</v>
      </c>
      <c r="R1970" s="354" t="str">
        <f>IF(ISBLANK(INDEX('Policy Characteristics'!L:L,MATCH($C1970,'Policy Characteristics'!$C:$C,0))),"",INDEX('Policy Characteristics'!L:L,MATCH($C1970,'Policy Characteristics'!$C:$C,0)))</f>
        <v>research-and-development.html</v>
      </c>
    </row>
    <row r="1971" spans="1:18" ht="20" customHeight="1">
      <c r="A1971" s="354" t="str">
        <f>IF(ISBLANK(INDEX('Policy Characteristics'!A:A,MATCH($C1971,'Policy Characteristics'!$C:$C,0))),"",INDEX('Policy Characteristics'!A:A,MATCH($C1971,'Policy Characteristics'!$C:$C,0)))</f>
        <v>Research and Development</v>
      </c>
      <c r="B1971" s="366" t="str">
        <f>IF(ISBLANK(INDEX('Policy Characteristics'!B:B,MATCH($C1971,'Policy Characteristics'!$C:$C,0))),"",INDEX('Policy Characteristics'!B:B,MATCH($C1971,'Policy Characteristics'!$C:$C,0)))</f>
        <v>Fuel Use Reduction</v>
      </c>
      <c r="C1971" s="354" t="str">
        <f t="shared" si="79"/>
        <v>RnD Industry Fuel Use Perc Reduction</v>
      </c>
      <c r="D1971" t="s">
        <v>800</v>
      </c>
      <c r="E1971" s="253"/>
      <c r="F1971" s="348" t="s">
        <v>999</v>
      </c>
      <c r="G1971" s="253"/>
      <c r="H1971" s="18">
        <v>1495</v>
      </c>
      <c r="I1971" s="367" t="s">
        <v>670</v>
      </c>
      <c r="J1971" s="368" t="str">
        <f>IF(ISBLANK(INDEX('Policy Characteristics'!D:D,MATCH($C1971,'Policy Characteristics'!$C:$C,0))),"",INDEX('Policy Characteristics'!D:D,MATCH($C1971,'Policy Characteristics'!$C:$C,0)))</f>
        <v>R&amp;D Fuel Use Reductions</v>
      </c>
      <c r="K1971" s="354"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4" t="str">
        <f>IF(ISBLANK(INDEX('Policy Characteristics'!I:I,MATCH($C1971,'Policy Characteristics'!$C:$C,0))),"",INDEX('Policy Characteristics'!I:I,MATCH($C1971,'Policy Characteristics'!$C:$C,0)))</f>
        <v>% reduction in fuel use</v>
      </c>
      <c r="P1971" s="354"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4" t="str">
        <f>IF(ISBLANK(INDEX('Policy Characteristics'!K:K,MATCH($C1971,'Policy Characteristics'!$C:$C,0))),"",INDEX('Policy Characteristics'!K:K,MATCH($C1971,'Policy Characteristics'!$C:$C,0)))</f>
        <v>architectural-design.html#rnd</v>
      </c>
      <c r="R1971" s="354" t="str">
        <f>IF(ISBLANK(INDEX('Policy Characteristics'!L:L,MATCH($C1971,'Policy Characteristics'!$C:$C,0))),"",INDEX('Policy Characteristics'!L:L,MATCH($C1971,'Policy Characteristics'!$C:$C,0)))</f>
        <v>research-and-development.html</v>
      </c>
    </row>
    <row r="1972" spans="1:18" ht="20" customHeight="1">
      <c r="A1972" s="354" t="str">
        <f>IF(ISBLANK(INDEX('Policy Characteristics'!A:A,MATCH($C1972,'Policy Characteristics'!$C:$C,0))),"",INDEX('Policy Characteristics'!A:A,MATCH($C1972,'Policy Characteristics'!$C:$C,0)))</f>
        <v>Research and Development</v>
      </c>
      <c r="B1972" s="366" t="str">
        <f>IF(ISBLANK(INDEX('Policy Characteristics'!B:B,MATCH($C1972,'Policy Characteristics'!$C:$C,0))),"",INDEX('Policy Characteristics'!B:B,MATCH($C1972,'Policy Characteristics'!$C:$C,0)))</f>
        <v>Fuel Use Reduction</v>
      </c>
      <c r="C1972" s="354" t="str">
        <f t="shared" si="79"/>
        <v>RnD Industry Fuel Use Perc Reduction</v>
      </c>
      <c r="D1972" t="s">
        <v>802</v>
      </c>
      <c r="E1972" s="253"/>
      <c r="F1972" s="348" t="s">
        <v>1000</v>
      </c>
      <c r="G1972" s="253"/>
      <c r="H1972" s="18">
        <v>1496</v>
      </c>
      <c r="I1972" s="367" t="s">
        <v>670</v>
      </c>
      <c r="J1972" s="368" t="str">
        <f>IF(ISBLANK(INDEX('Policy Characteristics'!D:D,MATCH($C1972,'Policy Characteristics'!$C:$C,0))),"",INDEX('Policy Characteristics'!D:D,MATCH($C1972,'Policy Characteristics'!$C:$C,0)))</f>
        <v>R&amp;D Fuel Use Reductions</v>
      </c>
      <c r="K1972" s="354"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4" t="str">
        <f>IF(ISBLANK(INDEX('Policy Characteristics'!I:I,MATCH($C1972,'Policy Characteristics'!$C:$C,0))),"",INDEX('Policy Characteristics'!I:I,MATCH($C1972,'Policy Characteristics'!$C:$C,0)))</f>
        <v>% reduction in fuel use</v>
      </c>
      <c r="P1972" s="354"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4" t="str">
        <f>IF(ISBLANK(INDEX('Policy Characteristics'!K:K,MATCH($C1972,'Policy Characteristics'!$C:$C,0))),"",INDEX('Policy Characteristics'!K:K,MATCH($C1972,'Policy Characteristics'!$C:$C,0)))</f>
        <v>architectural-design.html#rnd</v>
      </c>
      <c r="R1972" s="354" t="str">
        <f>IF(ISBLANK(INDEX('Policy Characteristics'!L:L,MATCH($C1972,'Policy Characteristics'!$C:$C,0))),"",INDEX('Policy Characteristics'!L:L,MATCH($C1972,'Policy Characteristics'!$C:$C,0)))</f>
        <v>research-and-development.html</v>
      </c>
    </row>
    <row r="1973" spans="1:18" ht="20" customHeight="1">
      <c r="A1973" s="354" t="str">
        <f>IF(ISBLANK(INDEX('Policy Characteristics'!A:A,MATCH($C1973,'Policy Characteristics'!$C:$C,0))),"",INDEX('Policy Characteristics'!A:A,MATCH($C1973,'Policy Characteristics'!$C:$C,0)))</f>
        <v>Research and Development</v>
      </c>
      <c r="B1973" s="366" t="str">
        <f>IF(ISBLANK(INDEX('Policy Characteristics'!B:B,MATCH($C1973,'Policy Characteristics'!$C:$C,0))),"",INDEX('Policy Characteristics'!B:B,MATCH($C1973,'Policy Characteristics'!$C:$C,0)))</f>
        <v>Fuel Use Reduction</v>
      </c>
      <c r="C1973" s="354" t="str">
        <f t="shared" si="79"/>
        <v>RnD Industry Fuel Use Perc Reduction</v>
      </c>
      <c r="D1973" t="s">
        <v>804</v>
      </c>
      <c r="E1973" s="253"/>
      <c r="F1973" s="348" t="s">
        <v>1001</v>
      </c>
      <c r="G1973" s="253"/>
      <c r="H1973" s="18">
        <v>1497</v>
      </c>
      <c r="I1973" s="367" t="s">
        <v>670</v>
      </c>
      <c r="J1973" s="368" t="str">
        <f>IF(ISBLANK(INDEX('Policy Characteristics'!D:D,MATCH($C1973,'Policy Characteristics'!$C:$C,0))),"",INDEX('Policy Characteristics'!D:D,MATCH($C1973,'Policy Characteristics'!$C:$C,0)))</f>
        <v>R&amp;D Fuel Use Reductions</v>
      </c>
      <c r="K1973" s="354"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4" t="str">
        <f>IF(ISBLANK(INDEX('Policy Characteristics'!I:I,MATCH($C1973,'Policy Characteristics'!$C:$C,0))),"",INDEX('Policy Characteristics'!I:I,MATCH($C1973,'Policy Characteristics'!$C:$C,0)))</f>
        <v>% reduction in fuel use</v>
      </c>
      <c r="P1973" s="354"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4" t="str">
        <f>IF(ISBLANK(INDEX('Policy Characteristics'!K:K,MATCH($C1973,'Policy Characteristics'!$C:$C,0))),"",INDEX('Policy Characteristics'!K:K,MATCH($C1973,'Policy Characteristics'!$C:$C,0)))</f>
        <v>architectural-design.html#rnd</v>
      </c>
      <c r="R1973" s="354" t="str">
        <f>IF(ISBLANK(INDEX('Policy Characteristics'!L:L,MATCH($C1973,'Policy Characteristics'!$C:$C,0))),"",INDEX('Policy Characteristics'!L:L,MATCH($C1973,'Policy Characteristics'!$C:$C,0)))</f>
        <v>research-and-development.html</v>
      </c>
    </row>
    <row r="1974" spans="1:18" ht="20" customHeight="1">
      <c r="A1974" s="354" t="str">
        <f>IF(ISBLANK(INDEX('Policy Characteristics'!A:A,MATCH($C1974,'Policy Characteristics'!$C:$C,0))),"",INDEX('Policy Characteristics'!A:A,MATCH($C1974,'Policy Characteristics'!$C:$C,0)))</f>
        <v>Research and Development</v>
      </c>
      <c r="B1974" s="366" t="str">
        <f>IF(ISBLANK(INDEX('Policy Characteristics'!B:B,MATCH($C1974,'Policy Characteristics'!$C:$C,0))),"",INDEX('Policy Characteristics'!B:B,MATCH($C1974,'Policy Characteristics'!$C:$C,0)))</f>
        <v>Fuel Use Reduction</v>
      </c>
      <c r="C1974" s="354" t="str">
        <f t="shared" si="79"/>
        <v>RnD Industry Fuel Use Perc Reduction</v>
      </c>
      <c r="D1974" t="s">
        <v>806</v>
      </c>
      <c r="E1974" s="253"/>
      <c r="F1974" s="348" t="s">
        <v>1002</v>
      </c>
      <c r="G1974" s="253"/>
      <c r="H1974" s="18">
        <v>1498</v>
      </c>
      <c r="I1974" s="367" t="s">
        <v>670</v>
      </c>
      <c r="J1974" s="368" t="str">
        <f>IF(ISBLANK(INDEX('Policy Characteristics'!D:D,MATCH($C1974,'Policy Characteristics'!$C:$C,0))),"",INDEX('Policy Characteristics'!D:D,MATCH($C1974,'Policy Characteristics'!$C:$C,0)))</f>
        <v>R&amp;D Fuel Use Reductions</v>
      </c>
      <c r="K1974" s="354"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4" t="str">
        <f>IF(ISBLANK(INDEX('Policy Characteristics'!I:I,MATCH($C1974,'Policy Characteristics'!$C:$C,0))),"",INDEX('Policy Characteristics'!I:I,MATCH($C1974,'Policy Characteristics'!$C:$C,0)))</f>
        <v>% reduction in fuel use</v>
      </c>
      <c r="P1974" s="354"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4" t="str">
        <f>IF(ISBLANK(INDEX('Policy Characteristics'!K:K,MATCH($C1974,'Policy Characteristics'!$C:$C,0))),"",INDEX('Policy Characteristics'!K:K,MATCH($C1974,'Policy Characteristics'!$C:$C,0)))</f>
        <v>architectural-design.html#rnd</v>
      </c>
      <c r="R1974" s="354" t="str">
        <f>IF(ISBLANK(INDEX('Policy Characteristics'!L:L,MATCH($C1974,'Policy Characteristics'!$C:$C,0))),"",INDEX('Policy Characteristics'!L:L,MATCH($C1974,'Policy Characteristics'!$C:$C,0)))</f>
        <v>research-and-development.html</v>
      </c>
    </row>
    <row r="1975" spans="1:18" ht="20" customHeight="1">
      <c r="A1975" s="354" t="str">
        <f>IF(ISBLANK(INDEX('Policy Characteristics'!A:A,MATCH($C1975,'Policy Characteristics'!$C:$C,0))),"",INDEX('Policy Characteristics'!A:A,MATCH($C1975,'Policy Characteristics'!$C:$C,0)))</f>
        <v>Research and Development</v>
      </c>
      <c r="B1975" s="366" t="str">
        <f>IF(ISBLANK(INDEX('Policy Characteristics'!B:B,MATCH($C1975,'Policy Characteristics'!$C:$C,0))),"",INDEX('Policy Characteristics'!B:B,MATCH($C1975,'Policy Characteristics'!$C:$C,0)))</f>
        <v>Fuel Use Reduction</v>
      </c>
      <c r="C1975" s="354" t="str">
        <f t="shared" si="79"/>
        <v>RnD Industry Fuel Use Perc Reduction</v>
      </c>
      <c r="D1975" t="s">
        <v>808</v>
      </c>
      <c r="E1975" s="253"/>
      <c r="F1975" s="348" t="s">
        <v>1003</v>
      </c>
      <c r="G1975" s="253"/>
      <c r="H1975" s="18">
        <v>1499</v>
      </c>
      <c r="I1975" s="367" t="s">
        <v>670</v>
      </c>
      <c r="J1975" s="368" t="str">
        <f>IF(ISBLANK(INDEX('Policy Characteristics'!D:D,MATCH($C1975,'Policy Characteristics'!$C:$C,0))),"",INDEX('Policy Characteristics'!D:D,MATCH($C1975,'Policy Characteristics'!$C:$C,0)))</f>
        <v>R&amp;D Fuel Use Reductions</v>
      </c>
      <c r="K1975" s="354"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4" t="str">
        <f>IF(ISBLANK(INDEX('Policy Characteristics'!I:I,MATCH($C1975,'Policy Characteristics'!$C:$C,0))),"",INDEX('Policy Characteristics'!I:I,MATCH($C1975,'Policy Characteristics'!$C:$C,0)))</f>
        <v>% reduction in fuel use</v>
      </c>
      <c r="P1975" s="354"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4" t="str">
        <f>IF(ISBLANK(INDEX('Policy Characteristics'!K:K,MATCH($C1975,'Policy Characteristics'!$C:$C,0))),"",INDEX('Policy Characteristics'!K:K,MATCH($C1975,'Policy Characteristics'!$C:$C,0)))</f>
        <v>architectural-design.html#rnd</v>
      </c>
      <c r="R1975" s="354" t="str">
        <f>IF(ISBLANK(INDEX('Policy Characteristics'!L:L,MATCH($C1975,'Policy Characteristics'!$C:$C,0))),"",INDEX('Policy Characteristics'!L:L,MATCH($C1975,'Policy Characteristics'!$C:$C,0)))</f>
        <v>research-and-development.html</v>
      </c>
    </row>
    <row r="1976" spans="1:18" ht="20" customHeight="1">
      <c r="A1976" s="354" t="str">
        <f>IF(ISBLANK(INDEX('Policy Characteristics'!A:A,MATCH($C1976,'Policy Characteristics'!$C:$C,0))),"",INDEX('Policy Characteristics'!A:A,MATCH($C1976,'Policy Characteristics'!$C:$C,0)))</f>
        <v>Research and Development</v>
      </c>
      <c r="B1976" s="366" t="str">
        <f>IF(ISBLANK(INDEX('Policy Characteristics'!B:B,MATCH($C1976,'Policy Characteristics'!$C:$C,0))),"",INDEX('Policy Characteristics'!B:B,MATCH($C1976,'Policy Characteristics'!$C:$C,0)))</f>
        <v>Fuel Use Reduction</v>
      </c>
      <c r="C1976" s="354" t="str">
        <f t="shared" si="79"/>
        <v>RnD Industry Fuel Use Perc Reduction</v>
      </c>
      <c r="D1976" t="s">
        <v>810</v>
      </c>
      <c r="E1976" s="253"/>
      <c r="F1976" s="348" t="s">
        <v>1004</v>
      </c>
      <c r="G1976" s="253"/>
      <c r="H1976" s="18">
        <v>1500</v>
      </c>
      <c r="I1976" s="367" t="s">
        <v>670</v>
      </c>
      <c r="J1976" s="368" t="str">
        <f>IF(ISBLANK(INDEX('Policy Characteristics'!D:D,MATCH($C1976,'Policy Characteristics'!$C:$C,0))),"",INDEX('Policy Characteristics'!D:D,MATCH($C1976,'Policy Characteristics'!$C:$C,0)))</f>
        <v>R&amp;D Fuel Use Reductions</v>
      </c>
      <c r="K1976" s="354"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4" t="str">
        <f>IF(ISBLANK(INDEX('Policy Characteristics'!I:I,MATCH($C1976,'Policy Characteristics'!$C:$C,0))),"",INDEX('Policy Characteristics'!I:I,MATCH($C1976,'Policy Characteristics'!$C:$C,0)))</f>
        <v>% reduction in fuel use</v>
      </c>
      <c r="P1976" s="354"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4" t="str">
        <f>IF(ISBLANK(INDEX('Policy Characteristics'!K:K,MATCH($C1976,'Policy Characteristics'!$C:$C,0))),"",INDEX('Policy Characteristics'!K:K,MATCH($C1976,'Policy Characteristics'!$C:$C,0)))</f>
        <v>architectural-design.html#rnd</v>
      </c>
      <c r="R1976" s="354" t="str">
        <f>IF(ISBLANK(INDEX('Policy Characteristics'!L:L,MATCH($C1976,'Policy Characteristics'!$C:$C,0))),"",INDEX('Policy Characteristics'!L:L,MATCH($C1976,'Policy Characteristics'!$C:$C,0)))</f>
        <v>research-and-development.html</v>
      </c>
    </row>
    <row r="1977" spans="1:18" ht="20" customHeight="1">
      <c r="A1977" s="354" t="str">
        <f>IF(ISBLANK(INDEX('Policy Characteristics'!A:A,MATCH($C1977,'Policy Characteristics'!$C:$C,0))),"",INDEX('Policy Characteristics'!A:A,MATCH($C1977,'Policy Characteristics'!$C:$C,0)))</f>
        <v>Research and Development</v>
      </c>
      <c r="B1977" s="366" t="str">
        <f>IF(ISBLANK(INDEX('Policy Characteristics'!B:B,MATCH($C1977,'Policy Characteristics'!$C:$C,0))),"",INDEX('Policy Characteristics'!B:B,MATCH($C1977,'Policy Characteristics'!$C:$C,0)))</f>
        <v>Fuel Use Reduction</v>
      </c>
      <c r="C1977" s="354" t="str">
        <f t="shared" si="79"/>
        <v>RnD Industry Fuel Use Perc Reduction</v>
      </c>
      <c r="D1977" t="s">
        <v>812</v>
      </c>
      <c r="E1977" s="253"/>
      <c r="F1977" s="348" t="s">
        <v>1005</v>
      </c>
      <c r="G1977" s="253"/>
      <c r="H1977" s="18">
        <v>1501</v>
      </c>
      <c r="I1977" s="367" t="s">
        <v>670</v>
      </c>
      <c r="J1977" s="368" t="str">
        <f>IF(ISBLANK(INDEX('Policy Characteristics'!D:D,MATCH($C1977,'Policy Characteristics'!$C:$C,0))),"",INDEX('Policy Characteristics'!D:D,MATCH($C1977,'Policy Characteristics'!$C:$C,0)))</f>
        <v>R&amp;D Fuel Use Reductions</v>
      </c>
      <c r="K1977" s="354"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4" t="str">
        <f>IF(ISBLANK(INDEX('Policy Characteristics'!I:I,MATCH($C1977,'Policy Characteristics'!$C:$C,0))),"",INDEX('Policy Characteristics'!I:I,MATCH($C1977,'Policy Characteristics'!$C:$C,0)))</f>
        <v>% reduction in fuel use</v>
      </c>
      <c r="P1977" s="354"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4" t="str">
        <f>IF(ISBLANK(INDEX('Policy Characteristics'!K:K,MATCH($C1977,'Policy Characteristics'!$C:$C,0))),"",INDEX('Policy Characteristics'!K:K,MATCH($C1977,'Policy Characteristics'!$C:$C,0)))</f>
        <v>architectural-design.html#rnd</v>
      </c>
      <c r="R1977" s="354" t="str">
        <f>IF(ISBLANK(INDEX('Policy Characteristics'!L:L,MATCH($C1977,'Policy Characteristics'!$C:$C,0))),"",INDEX('Policy Characteristics'!L:L,MATCH($C1977,'Policy Characteristics'!$C:$C,0)))</f>
        <v>research-and-development.html</v>
      </c>
    </row>
    <row r="1978" spans="1:18" ht="20" customHeight="1">
      <c r="A1978" s="354" t="str">
        <f>IF(ISBLANK(INDEX('Policy Characteristics'!A:A,MATCH($C1978,'Policy Characteristics'!$C:$C,0))),"",INDEX('Policy Characteristics'!A:A,MATCH($C1978,'Policy Characteristics'!$C:$C,0)))</f>
        <v>Research and Development</v>
      </c>
      <c r="B1978" s="366" t="str">
        <f>IF(ISBLANK(INDEX('Policy Characteristics'!B:B,MATCH($C1978,'Policy Characteristics'!$C:$C,0))),"",INDEX('Policy Characteristics'!B:B,MATCH($C1978,'Policy Characteristics'!$C:$C,0)))</f>
        <v>Fuel Use Reduction</v>
      </c>
      <c r="C1978" s="354" t="str">
        <f t="shared" si="79"/>
        <v>RnD Industry Fuel Use Perc Reduction</v>
      </c>
      <c r="D1978" t="s">
        <v>814</v>
      </c>
      <c r="E1978" s="253"/>
      <c r="F1978" s="348" t="s">
        <v>1006</v>
      </c>
      <c r="G1978" s="253"/>
      <c r="H1978" s="18">
        <v>1502</v>
      </c>
      <c r="I1978" s="367" t="s">
        <v>670</v>
      </c>
      <c r="J1978" s="368" t="str">
        <f>IF(ISBLANK(INDEX('Policy Characteristics'!D:D,MATCH($C1978,'Policy Characteristics'!$C:$C,0))),"",INDEX('Policy Characteristics'!D:D,MATCH($C1978,'Policy Characteristics'!$C:$C,0)))</f>
        <v>R&amp;D Fuel Use Reductions</v>
      </c>
      <c r="K1978" s="354"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4" t="str">
        <f>IF(ISBLANK(INDEX('Policy Characteristics'!I:I,MATCH($C1978,'Policy Characteristics'!$C:$C,0))),"",INDEX('Policy Characteristics'!I:I,MATCH($C1978,'Policy Characteristics'!$C:$C,0)))</f>
        <v>% reduction in fuel use</v>
      </c>
      <c r="P1978" s="354"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4" t="str">
        <f>IF(ISBLANK(INDEX('Policy Characteristics'!K:K,MATCH($C1978,'Policy Characteristics'!$C:$C,0))),"",INDEX('Policy Characteristics'!K:K,MATCH($C1978,'Policy Characteristics'!$C:$C,0)))</f>
        <v>architectural-design.html#rnd</v>
      </c>
      <c r="R1978" s="354" t="str">
        <f>IF(ISBLANK(INDEX('Policy Characteristics'!L:L,MATCH($C1978,'Policy Characteristics'!$C:$C,0))),"",INDEX('Policy Characteristics'!L:L,MATCH($C1978,'Policy Characteristics'!$C:$C,0)))</f>
        <v>research-and-development.html</v>
      </c>
    </row>
    <row r="1979" spans="1:18" ht="20" customHeight="1">
      <c r="A1979" s="354" t="str">
        <f>IF(ISBLANK(INDEX('Policy Characteristics'!A:A,MATCH($C1979,'Policy Characteristics'!$C:$C,0))),"",INDEX('Policy Characteristics'!A:A,MATCH($C1979,'Policy Characteristics'!$C:$C,0)))</f>
        <v>Research and Development</v>
      </c>
      <c r="B1979" s="366" t="str">
        <f>IF(ISBLANK(INDEX('Policy Characteristics'!B:B,MATCH($C1979,'Policy Characteristics'!$C:$C,0))),"",INDEX('Policy Characteristics'!B:B,MATCH($C1979,'Policy Characteristics'!$C:$C,0)))</f>
        <v>Fuel Use Reduction</v>
      </c>
      <c r="C1979" s="354" t="str">
        <f t="shared" si="79"/>
        <v>RnD Industry Fuel Use Perc Reduction</v>
      </c>
      <c r="D1979" t="s">
        <v>816</v>
      </c>
      <c r="E1979" s="253"/>
      <c r="F1979" s="348" t="s">
        <v>1007</v>
      </c>
      <c r="G1979" s="253"/>
      <c r="H1979" s="18">
        <v>1503</v>
      </c>
      <c r="I1979" s="367" t="s">
        <v>670</v>
      </c>
      <c r="J1979" s="368" t="str">
        <f>IF(ISBLANK(INDEX('Policy Characteristics'!D:D,MATCH($C1979,'Policy Characteristics'!$C:$C,0))),"",INDEX('Policy Characteristics'!D:D,MATCH($C1979,'Policy Characteristics'!$C:$C,0)))</f>
        <v>R&amp;D Fuel Use Reductions</v>
      </c>
      <c r="K1979" s="354"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4" t="str">
        <f>IF(ISBLANK(INDEX('Policy Characteristics'!I:I,MATCH($C1979,'Policy Characteristics'!$C:$C,0))),"",INDEX('Policy Characteristics'!I:I,MATCH($C1979,'Policy Characteristics'!$C:$C,0)))</f>
        <v>% reduction in fuel use</v>
      </c>
      <c r="P1979" s="354"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4" t="str">
        <f>IF(ISBLANK(INDEX('Policy Characteristics'!K:K,MATCH($C1979,'Policy Characteristics'!$C:$C,0))),"",INDEX('Policy Characteristics'!K:K,MATCH($C1979,'Policy Characteristics'!$C:$C,0)))</f>
        <v>architectural-design.html#rnd</v>
      </c>
      <c r="R1979" s="354" t="str">
        <f>IF(ISBLANK(INDEX('Policy Characteristics'!L:L,MATCH($C1979,'Policy Characteristics'!$C:$C,0))),"",INDEX('Policy Characteristics'!L:L,MATCH($C1979,'Policy Characteristics'!$C:$C,0)))</f>
        <v>research-and-development.html</v>
      </c>
    </row>
    <row r="1980" spans="1:18" ht="20" customHeight="1">
      <c r="A1980" s="354" t="str">
        <f>IF(ISBLANK(INDEX('Policy Characteristics'!A:A,MATCH($C1980,'Policy Characteristics'!$C:$C,0))),"",INDEX('Policy Characteristics'!A:A,MATCH($C1980,'Policy Characteristics'!$C:$C,0)))</f>
        <v>Research and Development</v>
      </c>
      <c r="B1980" s="366" t="str">
        <f>IF(ISBLANK(INDEX('Policy Characteristics'!B:B,MATCH($C1980,'Policy Characteristics'!$C:$C,0))),"",INDEX('Policy Characteristics'!B:B,MATCH($C1980,'Policy Characteristics'!$C:$C,0)))</f>
        <v>Fuel Use Reduction</v>
      </c>
      <c r="C1980" s="354" t="str">
        <f t="shared" si="79"/>
        <v>RnD Industry Fuel Use Perc Reduction</v>
      </c>
      <c r="D1980" t="s">
        <v>818</v>
      </c>
      <c r="E1980" s="253"/>
      <c r="F1980" s="348" t="s">
        <v>1008</v>
      </c>
      <c r="G1980" s="253"/>
      <c r="H1980" s="18">
        <v>1504</v>
      </c>
      <c r="I1980" s="367" t="s">
        <v>670</v>
      </c>
      <c r="J1980" s="368" t="str">
        <f>IF(ISBLANK(INDEX('Policy Characteristics'!D:D,MATCH($C1980,'Policy Characteristics'!$C:$C,0))),"",INDEX('Policy Characteristics'!D:D,MATCH($C1980,'Policy Characteristics'!$C:$C,0)))</f>
        <v>R&amp;D Fuel Use Reductions</v>
      </c>
      <c r="K1980" s="354"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4" t="str">
        <f>IF(ISBLANK(INDEX('Policy Characteristics'!I:I,MATCH($C1980,'Policy Characteristics'!$C:$C,0))),"",INDEX('Policy Characteristics'!I:I,MATCH($C1980,'Policy Characteristics'!$C:$C,0)))</f>
        <v>% reduction in fuel use</v>
      </c>
      <c r="P1980" s="354"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4" t="str">
        <f>IF(ISBLANK(INDEX('Policy Characteristics'!K:K,MATCH($C1980,'Policy Characteristics'!$C:$C,0))),"",INDEX('Policy Characteristics'!K:K,MATCH($C1980,'Policy Characteristics'!$C:$C,0)))</f>
        <v>architectural-design.html#rnd</v>
      </c>
      <c r="R1980" s="354" t="str">
        <f>IF(ISBLANK(INDEX('Policy Characteristics'!L:L,MATCH($C1980,'Policy Characteristics'!$C:$C,0))),"",INDEX('Policy Characteristics'!L:L,MATCH($C1980,'Policy Characteristics'!$C:$C,0)))</f>
        <v>research-and-development.html</v>
      </c>
    </row>
    <row r="1981" spans="1:18" ht="20" customHeight="1">
      <c r="A1981" s="354" t="str">
        <f>IF(ISBLANK(INDEX('Policy Characteristics'!A:A,MATCH($C1981,'Policy Characteristics'!$C:$C,0))),"",INDEX('Policy Characteristics'!A:A,MATCH($C1981,'Policy Characteristics'!$C:$C,0)))</f>
        <v>Research and Development</v>
      </c>
      <c r="B1981" s="366" t="str">
        <f>IF(ISBLANK(INDEX('Policy Characteristics'!B:B,MATCH($C1981,'Policy Characteristics'!$C:$C,0))),"",INDEX('Policy Characteristics'!B:B,MATCH($C1981,'Policy Characteristics'!$C:$C,0)))</f>
        <v>Fuel Use Reduction</v>
      </c>
      <c r="C1981" s="354" t="str">
        <f t="shared" si="79"/>
        <v>RnD Industry Fuel Use Perc Reduction</v>
      </c>
      <c r="D1981" t="s">
        <v>820</v>
      </c>
      <c r="E1981" s="253"/>
      <c r="F1981" s="348" t="s">
        <v>1009</v>
      </c>
      <c r="G1981" s="253"/>
      <c r="H1981" s="18">
        <v>1505</v>
      </c>
      <c r="I1981" s="367" t="s">
        <v>670</v>
      </c>
      <c r="J1981" s="368" t="str">
        <f>IF(ISBLANK(INDEX('Policy Characteristics'!D:D,MATCH($C1981,'Policy Characteristics'!$C:$C,0))),"",INDEX('Policy Characteristics'!D:D,MATCH($C1981,'Policy Characteristics'!$C:$C,0)))</f>
        <v>R&amp;D Fuel Use Reductions</v>
      </c>
      <c r="K1981" s="354"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4" t="str">
        <f>IF(ISBLANK(INDEX('Policy Characteristics'!I:I,MATCH($C1981,'Policy Characteristics'!$C:$C,0))),"",INDEX('Policy Characteristics'!I:I,MATCH($C1981,'Policy Characteristics'!$C:$C,0)))</f>
        <v>% reduction in fuel use</v>
      </c>
      <c r="P1981" s="354"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4" t="str">
        <f>IF(ISBLANK(INDEX('Policy Characteristics'!K:K,MATCH($C1981,'Policy Characteristics'!$C:$C,0))),"",INDEX('Policy Characteristics'!K:K,MATCH($C1981,'Policy Characteristics'!$C:$C,0)))</f>
        <v>architectural-design.html#rnd</v>
      </c>
      <c r="R1981" s="354" t="str">
        <f>IF(ISBLANK(INDEX('Policy Characteristics'!L:L,MATCH($C1981,'Policy Characteristics'!$C:$C,0))),"",INDEX('Policy Characteristics'!L:L,MATCH($C1981,'Policy Characteristics'!$C:$C,0)))</f>
        <v>research-and-development.html</v>
      </c>
    </row>
    <row r="1982" spans="1:18" ht="20" customHeight="1">
      <c r="A1982" s="354" t="str">
        <f>IF(ISBLANK(INDEX('Policy Characteristics'!A:A,MATCH($C1982,'Policy Characteristics'!$C:$C,0))),"",INDEX('Policy Characteristics'!A:A,MATCH($C1982,'Policy Characteristics'!$C:$C,0)))</f>
        <v>Research and Development</v>
      </c>
      <c r="B1982" s="366" t="str">
        <f>IF(ISBLANK(INDEX('Policy Characteristics'!B:B,MATCH($C1982,'Policy Characteristics'!$C:$C,0))),"",INDEX('Policy Characteristics'!B:B,MATCH($C1982,'Policy Characteristics'!$C:$C,0)))</f>
        <v>Fuel Use Reduction</v>
      </c>
      <c r="C1982" s="354" t="str">
        <f t="shared" si="79"/>
        <v>RnD Industry Fuel Use Perc Reduction</v>
      </c>
      <c r="D1982" t="s">
        <v>822</v>
      </c>
      <c r="E1982" s="253"/>
      <c r="F1982" s="348" t="s">
        <v>1010</v>
      </c>
      <c r="G1982" s="253"/>
      <c r="H1982" s="18">
        <v>1506</v>
      </c>
      <c r="I1982" s="367" t="s">
        <v>670</v>
      </c>
      <c r="J1982" s="368" t="str">
        <f>IF(ISBLANK(INDEX('Policy Characteristics'!D:D,MATCH($C1982,'Policy Characteristics'!$C:$C,0))),"",INDEX('Policy Characteristics'!D:D,MATCH($C1982,'Policy Characteristics'!$C:$C,0)))</f>
        <v>R&amp;D Fuel Use Reductions</v>
      </c>
      <c r="K1982" s="354"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4" t="str">
        <f>IF(ISBLANK(INDEX('Policy Characteristics'!I:I,MATCH($C1982,'Policy Characteristics'!$C:$C,0))),"",INDEX('Policy Characteristics'!I:I,MATCH($C1982,'Policy Characteristics'!$C:$C,0)))</f>
        <v>% reduction in fuel use</v>
      </c>
      <c r="P1982" s="354"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4" t="str">
        <f>IF(ISBLANK(INDEX('Policy Characteristics'!K:K,MATCH($C1982,'Policy Characteristics'!$C:$C,0))),"",INDEX('Policy Characteristics'!K:K,MATCH($C1982,'Policy Characteristics'!$C:$C,0)))</f>
        <v>architectural-design.html#rnd</v>
      </c>
      <c r="R1982" s="354" t="str">
        <f>IF(ISBLANK(INDEX('Policy Characteristics'!L:L,MATCH($C1982,'Policy Characteristics'!$C:$C,0))),"",INDEX('Policy Characteristics'!L:L,MATCH($C1982,'Policy Characteristics'!$C:$C,0)))</f>
        <v>research-and-development.html</v>
      </c>
    </row>
    <row r="1983" spans="1:18" ht="20" customHeight="1">
      <c r="A1983" s="354" t="str">
        <f>IF(ISBLANK(INDEX('Policy Characteristics'!A:A,MATCH($C1983,'Policy Characteristics'!$C:$C,0))),"",INDEX('Policy Characteristics'!A:A,MATCH($C1983,'Policy Characteristics'!$C:$C,0)))</f>
        <v>Research and Development</v>
      </c>
      <c r="B1983" s="366" t="str">
        <f>IF(ISBLANK(INDEX('Policy Characteristics'!B:B,MATCH($C1983,'Policy Characteristics'!$C:$C,0))),"",INDEX('Policy Characteristics'!B:B,MATCH($C1983,'Policy Characteristics'!$C:$C,0)))</f>
        <v>Fuel Use Reduction</v>
      </c>
      <c r="C1983" s="354" t="str">
        <f t="shared" si="79"/>
        <v>RnD Industry Fuel Use Perc Reduction</v>
      </c>
      <c r="D1983" t="s">
        <v>824</v>
      </c>
      <c r="E1983" s="253"/>
      <c r="F1983" s="348" t="s">
        <v>1011</v>
      </c>
      <c r="G1983" s="253"/>
      <c r="H1983" s="18">
        <v>1507</v>
      </c>
      <c r="I1983" s="367" t="s">
        <v>670</v>
      </c>
      <c r="J1983" s="368" t="str">
        <f>IF(ISBLANK(INDEX('Policy Characteristics'!D:D,MATCH($C1983,'Policy Characteristics'!$C:$C,0))),"",INDEX('Policy Characteristics'!D:D,MATCH($C1983,'Policy Characteristics'!$C:$C,0)))</f>
        <v>R&amp;D Fuel Use Reductions</v>
      </c>
      <c r="K1983" s="354"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4" t="str">
        <f>IF(ISBLANK(INDEX('Policy Characteristics'!I:I,MATCH($C1983,'Policy Characteristics'!$C:$C,0))),"",INDEX('Policy Characteristics'!I:I,MATCH($C1983,'Policy Characteristics'!$C:$C,0)))</f>
        <v>% reduction in fuel use</v>
      </c>
      <c r="P1983" s="354"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4" t="str">
        <f>IF(ISBLANK(INDEX('Policy Characteristics'!K:K,MATCH($C1983,'Policy Characteristics'!$C:$C,0))),"",INDEX('Policy Characteristics'!K:K,MATCH($C1983,'Policy Characteristics'!$C:$C,0)))</f>
        <v>architectural-design.html#rnd</v>
      </c>
      <c r="R1983" s="354" t="str">
        <f>IF(ISBLANK(INDEX('Policy Characteristics'!L:L,MATCH($C1983,'Policy Characteristics'!$C:$C,0))),"",INDEX('Policy Characteristics'!L:L,MATCH($C1983,'Policy Characteristics'!$C:$C,0)))</f>
        <v>research-and-development.html</v>
      </c>
    </row>
    <row r="1984" spans="1:18" ht="20" customHeight="1">
      <c r="A1984" s="354" t="str">
        <f>IF(ISBLANK(INDEX('Policy Characteristics'!A:A,MATCH($C1984,'Policy Characteristics'!$C:$C,0))),"",INDEX('Policy Characteristics'!A:A,MATCH($C1984,'Policy Characteristics'!$C:$C,0)))</f>
        <v>Research and Development</v>
      </c>
      <c r="B1984" s="366" t="str">
        <f>IF(ISBLANK(INDEX('Policy Characteristics'!B:B,MATCH($C1984,'Policy Characteristics'!$C:$C,0))),"",INDEX('Policy Characteristics'!B:B,MATCH($C1984,'Policy Characteristics'!$C:$C,0)))</f>
        <v>Fuel Use Reduction</v>
      </c>
      <c r="C1984" s="354" t="str">
        <f t="shared" si="79"/>
        <v>RnD Industry Fuel Use Perc Reduction</v>
      </c>
      <c r="D1984" t="s">
        <v>826</v>
      </c>
      <c r="E1984" s="253"/>
      <c r="F1984" s="348" t="s">
        <v>1012</v>
      </c>
      <c r="G1984" s="253"/>
      <c r="H1984" s="18">
        <v>1508</v>
      </c>
      <c r="I1984" s="367" t="s">
        <v>670</v>
      </c>
      <c r="J1984" s="368" t="str">
        <f>IF(ISBLANK(INDEX('Policy Characteristics'!D:D,MATCH($C1984,'Policy Characteristics'!$C:$C,0))),"",INDEX('Policy Characteristics'!D:D,MATCH($C1984,'Policy Characteristics'!$C:$C,0)))</f>
        <v>R&amp;D Fuel Use Reductions</v>
      </c>
      <c r="K1984" s="354"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4" t="str">
        <f>IF(ISBLANK(INDEX('Policy Characteristics'!I:I,MATCH($C1984,'Policy Characteristics'!$C:$C,0))),"",INDEX('Policy Characteristics'!I:I,MATCH($C1984,'Policy Characteristics'!$C:$C,0)))</f>
        <v>% reduction in fuel use</v>
      </c>
      <c r="P1984" s="354"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4" t="str">
        <f>IF(ISBLANK(INDEX('Policy Characteristics'!K:K,MATCH($C1984,'Policy Characteristics'!$C:$C,0))),"",INDEX('Policy Characteristics'!K:K,MATCH($C1984,'Policy Characteristics'!$C:$C,0)))</f>
        <v>architectural-design.html#rnd</v>
      </c>
      <c r="R1984" s="354" t="str">
        <f>IF(ISBLANK(INDEX('Policy Characteristics'!L:L,MATCH($C1984,'Policy Characteristics'!$C:$C,0))),"",INDEX('Policy Characteristics'!L:L,MATCH($C1984,'Policy Characteristics'!$C:$C,0)))</f>
        <v>research-and-development.html</v>
      </c>
    </row>
    <row r="1985" spans="1:18" ht="20" customHeight="1">
      <c r="A1985" s="354" t="str">
        <f>IF(ISBLANK(INDEX('Policy Characteristics'!A:A,MATCH($C1985,'Policy Characteristics'!$C:$C,0))),"",INDEX('Policy Characteristics'!A:A,MATCH($C1985,'Policy Characteristics'!$C:$C,0)))</f>
        <v>Research and Development</v>
      </c>
      <c r="B1985" s="366" t="str">
        <f>IF(ISBLANK(INDEX('Policy Characteristics'!B:B,MATCH($C1985,'Policy Characteristics'!$C:$C,0))),"",INDEX('Policy Characteristics'!B:B,MATCH($C1985,'Policy Characteristics'!$C:$C,0)))</f>
        <v>Fuel Use Reduction</v>
      </c>
      <c r="C1985" s="354" t="str">
        <f t="shared" si="79"/>
        <v>RnD Industry Fuel Use Perc Reduction</v>
      </c>
      <c r="D1985" t="s">
        <v>828</v>
      </c>
      <c r="E1985" s="253"/>
      <c r="F1985" s="348" t="s">
        <v>1013</v>
      </c>
      <c r="G1985" s="253"/>
      <c r="H1985" s="18">
        <v>1509</v>
      </c>
      <c r="I1985" s="367" t="s">
        <v>670</v>
      </c>
      <c r="J1985" s="368" t="str">
        <f>IF(ISBLANK(INDEX('Policy Characteristics'!D:D,MATCH($C1985,'Policy Characteristics'!$C:$C,0))),"",INDEX('Policy Characteristics'!D:D,MATCH($C1985,'Policy Characteristics'!$C:$C,0)))</f>
        <v>R&amp;D Fuel Use Reductions</v>
      </c>
      <c r="K1985" s="354"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4" t="str">
        <f>IF(ISBLANK(INDEX('Policy Characteristics'!I:I,MATCH($C1985,'Policy Characteristics'!$C:$C,0))),"",INDEX('Policy Characteristics'!I:I,MATCH($C1985,'Policy Characteristics'!$C:$C,0)))</f>
        <v>% reduction in fuel use</v>
      </c>
      <c r="P1985" s="354"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4" t="str">
        <f>IF(ISBLANK(INDEX('Policy Characteristics'!K:K,MATCH($C1985,'Policy Characteristics'!$C:$C,0))),"",INDEX('Policy Characteristics'!K:K,MATCH($C1985,'Policy Characteristics'!$C:$C,0)))</f>
        <v>architectural-design.html#rnd</v>
      </c>
      <c r="R1985" s="354" t="str">
        <f>IF(ISBLANK(INDEX('Policy Characteristics'!L:L,MATCH($C1985,'Policy Characteristics'!$C:$C,0))),"",INDEX('Policy Characteristics'!L:L,MATCH($C1985,'Policy Characteristics'!$C:$C,0)))</f>
        <v>research-and-development.html</v>
      </c>
    </row>
    <row r="1986" spans="1:18" ht="20" customHeight="1">
      <c r="A1986" s="354" t="str">
        <f>IF(ISBLANK(INDEX('Policy Characteristics'!A:A,MATCH($C1986,'Policy Characteristics'!$C:$C,0))),"",INDEX('Policy Characteristics'!A:A,MATCH($C1986,'Policy Characteristics'!$C:$C,0)))</f>
        <v>Research and Development</v>
      </c>
      <c r="B1986" s="366" t="str">
        <f>IF(ISBLANK(INDEX('Policy Characteristics'!B:B,MATCH($C1986,'Policy Characteristics'!$C:$C,0))),"",INDEX('Policy Characteristics'!B:B,MATCH($C1986,'Policy Characteristics'!$C:$C,0)))</f>
        <v>Fuel Use Reduction</v>
      </c>
      <c r="C1986" s="354" t="str">
        <f t="shared" si="79"/>
        <v>RnD Industry Fuel Use Perc Reduction</v>
      </c>
      <c r="D1986" t="s">
        <v>830</v>
      </c>
      <c r="E1986" s="253"/>
      <c r="F1986" s="348" t="s">
        <v>1014</v>
      </c>
      <c r="G1986" s="253"/>
      <c r="H1986" s="18">
        <v>1510</v>
      </c>
      <c r="I1986" s="367" t="s">
        <v>670</v>
      </c>
      <c r="J1986" s="368" t="str">
        <f>IF(ISBLANK(INDEX('Policy Characteristics'!D:D,MATCH($C1986,'Policy Characteristics'!$C:$C,0))),"",INDEX('Policy Characteristics'!D:D,MATCH($C1986,'Policy Characteristics'!$C:$C,0)))</f>
        <v>R&amp;D Fuel Use Reductions</v>
      </c>
      <c r="K1986" s="354" t="str">
        <f>IF(ISBLANK(INDEX('Policy Characteristics'!E:E,MATCH($C1986,'Policy Characteristics'!$C:$C,0))),"",INDEX('Policy Characteristics'!E:E,MATCH($C1986,'Policy Characteristics'!$C:$C,0)))</f>
        <v>RnD industry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4" t="str">
        <f>IF(ISBLANK(INDEX('Policy Characteristics'!I:I,MATCH($C1986,'Policy Characteristics'!$C:$C,0))),"",INDEX('Policy Characteristics'!I:I,MATCH($C1986,'Policy Characteristics'!$C:$C,0)))</f>
        <v>% reduction in fuel use</v>
      </c>
      <c r="P1986" s="354"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4" t="str">
        <f>IF(ISBLANK(INDEX('Policy Characteristics'!K:K,MATCH($C1986,'Policy Characteristics'!$C:$C,0))),"",INDEX('Policy Characteristics'!K:K,MATCH($C1986,'Policy Characteristics'!$C:$C,0)))</f>
        <v>architectural-design.html#rnd</v>
      </c>
      <c r="R1986" s="354" t="str">
        <f>IF(ISBLANK(INDEX('Policy Characteristics'!L:L,MATCH($C1986,'Policy Characteristics'!$C:$C,0))),"",INDEX('Policy Characteristics'!L:L,MATCH($C1986,'Policy Characteristics'!$C:$C,0)))</f>
        <v>research-and-development.html</v>
      </c>
    </row>
    <row r="1987" spans="1:18" ht="20" customHeight="1">
      <c r="A1987" s="354" t="str">
        <f>IF(ISBLANK(INDEX('Policy Characteristics'!A:A,MATCH($C1987,'Policy Characteristics'!$C:$C,0))),"",INDEX('Policy Characteristics'!A:A,MATCH($C1987,'Policy Characteristics'!$C:$C,0)))</f>
        <v>Research and Development</v>
      </c>
      <c r="B1987" s="366" t="str">
        <f>IF(ISBLANK(INDEX('Policy Characteristics'!B:B,MATCH($C1987,'Policy Characteristics'!$C:$C,0))),"",INDEX('Policy Characteristics'!B:B,MATCH($C1987,'Policy Characteristics'!$C:$C,0)))</f>
        <v>Fuel Use Reduction</v>
      </c>
      <c r="C1987" s="354" t="str">
        <f t="shared" si="79"/>
        <v>RnD Industry Fuel Use Perc Reduction</v>
      </c>
      <c r="D1987" t="s">
        <v>832</v>
      </c>
      <c r="E1987" s="253"/>
      <c r="F1987" s="348" t="s">
        <v>1015</v>
      </c>
      <c r="G1987" s="253"/>
      <c r="H1987" s="18">
        <v>1511</v>
      </c>
      <c r="I1987" s="367" t="s">
        <v>670</v>
      </c>
      <c r="J1987" s="368" t="str">
        <f>IF(ISBLANK(INDEX('Policy Characteristics'!D:D,MATCH($C1987,'Policy Characteristics'!$C:$C,0))),"",INDEX('Policy Characteristics'!D:D,MATCH($C1987,'Policy Characteristics'!$C:$C,0)))</f>
        <v>R&amp;D Fuel Use Reductions</v>
      </c>
      <c r="K1987" s="354" t="str">
        <f>IF(ISBLANK(INDEX('Policy Characteristics'!E:E,MATCH($C1987,'Policy Characteristics'!$C:$C,0))),"",INDEX('Policy Characteristics'!E:E,MATCH($C1987,'Policy Characteristics'!$C:$C,0)))</f>
        <v>RnD industry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4" t="str">
        <f>IF(ISBLANK(INDEX('Policy Characteristics'!I:I,MATCH($C1987,'Policy Characteristics'!$C:$C,0))),"",INDEX('Policy Characteristics'!I:I,MATCH($C1987,'Policy Characteristics'!$C:$C,0)))</f>
        <v>% reduction in fuel use</v>
      </c>
      <c r="P1987" s="354"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4" t="str">
        <f>IF(ISBLANK(INDEX('Policy Characteristics'!K:K,MATCH($C1987,'Policy Characteristics'!$C:$C,0))),"",INDEX('Policy Characteristics'!K:K,MATCH($C1987,'Policy Characteristics'!$C:$C,0)))</f>
        <v>architectural-design.html#rnd</v>
      </c>
      <c r="R1987" s="354" t="str">
        <f>IF(ISBLANK(INDEX('Policy Characteristics'!L:L,MATCH($C1987,'Policy Characteristics'!$C:$C,0))),"",INDEX('Policy Characteristics'!L:L,MATCH($C1987,'Policy Characteristics'!$C:$C,0)))</f>
        <v>research-and-development.html</v>
      </c>
    </row>
    <row r="1988" spans="1:18" ht="20" customHeight="1">
      <c r="A1988" s="354" t="str">
        <f>IF(ISBLANK(INDEX('Policy Characteristics'!A:A,MATCH($C1988,'Policy Characteristics'!$C:$C,0))),"",INDEX('Policy Characteristics'!A:A,MATCH($C1988,'Policy Characteristics'!$C:$C,0)))</f>
        <v>Research and Development</v>
      </c>
      <c r="B1988" s="366" t="str">
        <f>IF(ISBLANK(INDEX('Policy Characteristics'!B:B,MATCH($C1988,'Policy Characteristics'!$C:$C,0))),"",INDEX('Policy Characteristics'!B:B,MATCH($C1988,'Policy Characteristics'!$C:$C,0)))</f>
        <v>Fuel Use Reduction</v>
      </c>
      <c r="C1988" t="s">
        <v>615</v>
      </c>
      <c r="D1988" s="253" t="s">
        <v>692</v>
      </c>
      <c r="E1988" s="253"/>
      <c r="F1988" s="253" t="s">
        <v>1016</v>
      </c>
      <c r="G1988" s="253"/>
      <c r="H1988" s="18">
        <v>133</v>
      </c>
      <c r="I1988" s="367" t="s">
        <v>670</v>
      </c>
      <c r="J1988" s="368" t="str">
        <f>IF(ISBLANK(INDEX('Policy Characteristics'!D:D,MATCH($C1988,'Policy Characteristics'!$C:$C,0))),"",INDEX('Policy Characteristics'!D:D,MATCH($C1988,'Policy Characteristics'!$C:$C,0)))</f>
        <v>R&amp;D Fuel Use Reductions</v>
      </c>
      <c r="K1988" s="354"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4" t="str">
        <f>IF(ISBLANK(INDEX('Policy Characteristics'!I:I,MATCH($C1988,'Policy Characteristics'!$C:$C,0))),"",INDEX('Policy Characteristics'!I:I,MATCH($C1988,'Policy Characteristics'!$C:$C,0)))</f>
        <v>% reduction in fuel use</v>
      </c>
      <c r="P1988" s="354"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4" t="str">
        <f>IF(ISBLANK(INDEX('Policy Characteristics'!K:K,MATCH($C1988,'Policy Characteristics'!$C:$C,0))),"",INDEX('Policy Characteristics'!K:K,MATCH($C1988,'Policy Characteristics'!$C:$C,0)))</f>
        <v>architectural-design.html#rnd</v>
      </c>
      <c r="R1988" s="354" t="str">
        <f>IF(ISBLANK(INDEX('Policy Characteristics'!L:L,MATCH($C1988,'Policy Characteristics'!$C:$C,0))),"",INDEX('Policy Characteristics'!L:L,MATCH($C1988,'Policy Characteristics'!$C:$C,0)))</f>
        <v>research-and-development.html</v>
      </c>
    </row>
    <row r="1989" spans="1:18" ht="20" customHeight="1">
      <c r="A1989" s="354" t="str">
        <f>IF(ISBLANK(INDEX('Policy Characteristics'!A:A,MATCH($C1989,'Policy Characteristics'!$C:$C,0))),"",INDEX('Policy Characteristics'!A:A,MATCH($C1989,'Policy Characteristics'!$C:$C,0)))</f>
        <v>Research and Development</v>
      </c>
      <c r="B1989" s="366" t="str">
        <f>IF(ISBLANK(INDEX('Policy Characteristics'!B:B,MATCH($C1989,'Policy Characteristics'!$C:$C,0))),"",INDEX('Policy Characteristics'!B:B,MATCH($C1989,'Policy Characteristics'!$C:$C,0)))</f>
        <v>Fuel Use Reduction</v>
      </c>
      <c r="C1989" s="354" t="str">
        <f t="shared" ref="C1989:C1994" si="80">C$1988</f>
        <v>RnD Transportation Fuel Use Perc Reduction</v>
      </c>
      <c r="D1989" s="253" t="s">
        <v>695</v>
      </c>
      <c r="E1989" s="253"/>
      <c r="F1989" s="253" t="s">
        <v>1017</v>
      </c>
      <c r="G1989" s="253"/>
      <c r="H1989" s="18">
        <v>134</v>
      </c>
      <c r="I1989" s="367" t="s">
        <v>670</v>
      </c>
      <c r="J1989" s="368" t="str">
        <f>IF(ISBLANK(INDEX('Policy Characteristics'!D:D,MATCH($C1989,'Policy Characteristics'!$C:$C,0))),"",INDEX('Policy Characteristics'!D:D,MATCH($C1989,'Policy Characteristics'!$C:$C,0)))</f>
        <v>R&amp;D Fuel Use Reductions</v>
      </c>
      <c r="K1989" s="354"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4" t="str">
        <f>IF(ISBLANK(INDEX('Policy Characteristics'!I:I,MATCH($C1989,'Policy Characteristics'!$C:$C,0))),"",INDEX('Policy Characteristics'!I:I,MATCH($C1989,'Policy Characteristics'!$C:$C,0)))</f>
        <v>% reduction in fuel use</v>
      </c>
      <c r="P1989" s="354"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4" t="str">
        <f>IF(ISBLANK(INDEX('Policy Characteristics'!K:K,MATCH($C1989,'Policy Characteristics'!$C:$C,0))),"",INDEX('Policy Characteristics'!K:K,MATCH($C1989,'Policy Characteristics'!$C:$C,0)))</f>
        <v>architectural-design.html#rnd</v>
      </c>
      <c r="R1989" s="354" t="str">
        <f>IF(ISBLANK(INDEX('Policy Characteristics'!L:L,MATCH($C1989,'Policy Characteristics'!$C:$C,0))),"",INDEX('Policy Characteristics'!L:L,MATCH($C1989,'Policy Characteristics'!$C:$C,0)))</f>
        <v>research-and-development.html</v>
      </c>
    </row>
    <row r="1990" spans="1:18" ht="20" customHeight="1">
      <c r="A1990" s="354" t="str">
        <f>IF(ISBLANK(INDEX('Policy Characteristics'!A:A,MATCH($C1990,'Policy Characteristics'!$C:$C,0))),"",INDEX('Policy Characteristics'!A:A,MATCH($C1990,'Policy Characteristics'!$C:$C,0)))</f>
        <v>Research and Development</v>
      </c>
      <c r="B1990" s="366" t="str">
        <f>IF(ISBLANK(INDEX('Policy Characteristics'!B:B,MATCH($C1990,'Policy Characteristics'!$C:$C,0))),"",INDEX('Policy Characteristics'!B:B,MATCH($C1990,'Policy Characteristics'!$C:$C,0)))</f>
        <v>Fuel Use Reduction</v>
      </c>
      <c r="C1990" s="354" t="str">
        <f t="shared" si="80"/>
        <v>RnD Transportation Fuel Use Perc Reduction</v>
      </c>
      <c r="D1990" s="253" t="s">
        <v>697</v>
      </c>
      <c r="E1990" s="253"/>
      <c r="F1990" s="253" t="s">
        <v>1018</v>
      </c>
      <c r="G1990" s="253"/>
      <c r="H1990" s="18">
        <v>135</v>
      </c>
      <c r="I1990" s="367" t="s">
        <v>670</v>
      </c>
      <c r="J1990" s="368" t="str">
        <f>IF(ISBLANK(INDEX('Policy Characteristics'!D:D,MATCH($C1990,'Policy Characteristics'!$C:$C,0))),"",INDEX('Policy Characteristics'!D:D,MATCH($C1990,'Policy Characteristics'!$C:$C,0)))</f>
        <v>R&amp;D Fuel Use Reductions</v>
      </c>
      <c r="K1990" s="354"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4" t="str">
        <f>IF(ISBLANK(INDEX('Policy Characteristics'!I:I,MATCH($C1990,'Policy Characteristics'!$C:$C,0))),"",INDEX('Policy Characteristics'!I:I,MATCH($C1990,'Policy Characteristics'!$C:$C,0)))</f>
        <v>% reduction in fuel use</v>
      </c>
      <c r="P1990" s="354"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4" t="str">
        <f>IF(ISBLANK(INDEX('Policy Characteristics'!K:K,MATCH($C1990,'Policy Characteristics'!$C:$C,0))),"",INDEX('Policy Characteristics'!K:K,MATCH($C1990,'Policy Characteristics'!$C:$C,0)))</f>
        <v>architectural-design.html#rnd</v>
      </c>
      <c r="R1990" s="354" t="str">
        <f>IF(ISBLANK(INDEX('Policy Characteristics'!L:L,MATCH($C1990,'Policy Characteristics'!$C:$C,0))),"",INDEX('Policy Characteristics'!L:L,MATCH($C1990,'Policy Characteristics'!$C:$C,0)))</f>
        <v>research-and-development.html</v>
      </c>
    </row>
    <row r="1991" spans="1:18" ht="20" customHeight="1">
      <c r="A1991" s="354" t="str">
        <f>IF(ISBLANK(INDEX('Policy Characteristics'!A:A,MATCH($C1991,'Policy Characteristics'!$C:$C,0))),"",INDEX('Policy Characteristics'!A:A,MATCH($C1991,'Policy Characteristics'!$C:$C,0)))</f>
        <v>Research and Development</v>
      </c>
      <c r="B1991" s="366" t="str">
        <f>IF(ISBLANK(INDEX('Policy Characteristics'!B:B,MATCH($C1991,'Policy Characteristics'!$C:$C,0))),"",INDEX('Policy Characteristics'!B:B,MATCH($C1991,'Policy Characteristics'!$C:$C,0)))</f>
        <v>Fuel Use Reduction</v>
      </c>
      <c r="C1991" s="354" t="str">
        <f t="shared" si="80"/>
        <v>RnD Transportation Fuel Use Perc Reduction</v>
      </c>
      <c r="D1991" s="253" t="s">
        <v>699</v>
      </c>
      <c r="E1991" s="253"/>
      <c r="F1991" s="253" t="s">
        <v>1019</v>
      </c>
      <c r="G1991" s="253"/>
      <c r="H1991" s="18">
        <v>136</v>
      </c>
      <c r="I1991" s="367" t="s">
        <v>670</v>
      </c>
      <c r="J1991" s="368" t="str">
        <f>IF(ISBLANK(INDEX('Policy Characteristics'!D:D,MATCH($C1991,'Policy Characteristics'!$C:$C,0))),"",INDEX('Policy Characteristics'!D:D,MATCH($C1991,'Policy Characteristics'!$C:$C,0)))</f>
        <v>R&amp;D Fuel Use Reductions</v>
      </c>
      <c r="K1991" s="354"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4" t="str">
        <f>IF(ISBLANK(INDEX('Policy Characteristics'!I:I,MATCH($C1991,'Policy Characteristics'!$C:$C,0))),"",INDEX('Policy Characteristics'!I:I,MATCH($C1991,'Policy Characteristics'!$C:$C,0)))</f>
        <v>% reduction in fuel use</v>
      </c>
      <c r="P1991" s="354"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4" t="str">
        <f>IF(ISBLANK(INDEX('Policy Characteristics'!K:K,MATCH($C1991,'Policy Characteristics'!$C:$C,0))),"",INDEX('Policy Characteristics'!K:K,MATCH($C1991,'Policy Characteristics'!$C:$C,0)))</f>
        <v>architectural-design.html#rnd</v>
      </c>
      <c r="R1991" s="354" t="str">
        <f>IF(ISBLANK(INDEX('Policy Characteristics'!L:L,MATCH($C1991,'Policy Characteristics'!$C:$C,0))),"",INDEX('Policy Characteristics'!L:L,MATCH($C1991,'Policy Characteristics'!$C:$C,0)))</f>
        <v>research-and-development.html</v>
      </c>
    </row>
    <row r="1992" spans="1:18" ht="20" customHeight="1">
      <c r="A1992" s="354" t="str">
        <f>IF(ISBLANK(INDEX('Policy Characteristics'!A:A,MATCH($C1992,'Policy Characteristics'!$C:$C,0))),"",INDEX('Policy Characteristics'!A:A,MATCH($C1992,'Policy Characteristics'!$C:$C,0)))</f>
        <v>Research and Development</v>
      </c>
      <c r="B1992" s="366" t="str">
        <f>IF(ISBLANK(INDEX('Policy Characteristics'!B:B,MATCH($C1992,'Policy Characteristics'!$C:$C,0))),"",INDEX('Policy Characteristics'!B:B,MATCH($C1992,'Policy Characteristics'!$C:$C,0)))</f>
        <v>Fuel Use Reduction</v>
      </c>
      <c r="C1992" s="354" t="str">
        <f t="shared" si="80"/>
        <v>RnD Transportation Fuel Use Perc Reduction</v>
      </c>
      <c r="D1992" s="253" t="s">
        <v>701</v>
      </c>
      <c r="E1992" s="253"/>
      <c r="F1992" s="253" t="s">
        <v>1020</v>
      </c>
      <c r="G1992" s="253"/>
      <c r="H1992" s="18">
        <v>137</v>
      </c>
      <c r="I1992" s="367" t="s">
        <v>670</v>
      </c>
      <c r="J1992" s="368" t="str">
        <f>IF(ISBLANK(INDEX('Policy Characteristics'!D:D,MATCH($C1992,'Policy Characteristics'!$C:$C,0))),"",INDEX('Policy Characteristics'!D:D,MATCH($C1992,'Policy Characteristics'!$C:$C,0)))</f>
        <v>R&amp;D Fuel Use Reductions</v>
      </c>
      <c r="K1992" s="354"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4" t="str">
        <f>IF(ISBLANK(INDEX('Policy Characteristics'!I:I,MATCH($C1992,'Policy Characteristics'!$C:$C,0))),"",INDEX('Policy Characteristics'!I:I,MATCH($C1992,'Policy Characteristics'!$C:$C,0)))</f>
        <v>% reduction in fuel use</v>
      </c>
      <c r="P1992" s="354"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4" t="str">
        <f>IF(ISBLANK(INDEX('Policy Characteristics'!K:K,MATCH($C1992,'Policy Characteristics'!$C:$C,0))),"",INDEX('Policy Characteristics'!K:K,MATCH($C1992,'Policy Characteristics'!$C:$C,0)))</f>
        <v>architectural-design.html#rnd</v>
      </c>
      <c r="R1992" s="354" t="str">
        <f>IF(ISBLANK(INDEX('Policy Characteristics'!L:L,MATCH($C1992,'Policy Characteristics'!$C:$C,0))),"",INDEX('Policy Characteristics'!L:L,MATCH($C1992,'Policy Characteristics'!$C:$C,0)))</f>
        <v>research-and-development.html</v>
      </c>
    </row>
    <row r="1993" spans="1:18" ht="20" customHeight="1">
      <c r="A1993" s="354" t="str">
        <f>IF(ISBLANK(INDEX('Policy Characteristics'!A:A,MATCH($C1993,'Policy Characteristics'!$C:$C,0))),"",INDEX('Policy Characteristics'!A:A,MATCH($C1993,'Policy Characteristics'!$C:$C,0)))</f>
        <v>Research and Development</v>
      </c>
      <c r="B1993" s="366" t="str">
        <f>IF(ISBLANK(INDEX('Policy Characteristics'!B:B,MATCH($C1993,'Policy Characteristics'!$C:$C,0))),"",INDEX('Policy Characteristics'!B:B,MATCH($C1993,'Policy Characteristics'!$C:$C,0)))</f>
        <v>Fuel Use Reduction</v>
      </c>
      <c r="C1993" s="354" t="str">
        <f t="shared" si="80"/>
        <v>RnD Transportation Fuel Use Perc Reduction</v>
      </c>
      <c r="D1993" s="253" t="s">
        <v>703</v>
      </c>
      <c r="E1993" s="253"/>
      <c r="F1993" s="253" t="s">
        <v>1021</v>
      </c>
      <c r="G1993" s="253"/>
      <c r="H1993" s="18">
        <v>138</v>
      </c>
      <c r="I1993" s="367" t="s">
        <v>670</v>
      </c>
      <c r="J1993" s="368" t="str">
        <f>IF(ISBLANK(INDEX('Policy Characteristics'!D:D,MATCH($C1993,'Policy Characteristics'!$C:$C,0))),"",INDEX('Policy Characteristics'!D:D,MATCH($C1993,'Policy Characteristics'!$C:$C,0)))</f>
        <v>R&amp;D Fuel Use Reductions</v>
      </c>
      <c r="K1993" s="354" t="str">
        <f>IF(ISBLANK(INDEX('Policy Characteristics'!E:E,MATCH($C1993,'Policy Characteristics'!$C:$C,0))),"",INDEX('Policy Characteristics'!E:E,MATCH($C1993,'Policy Characteristics'!$C:$C,0)))</f>
        <v>RnD transportation fuel use reduction</v>
      </c>
      <c r="L1993" s="222">
        <f>IF(ISBLANK(INDEX('Policy Characteristics'!F:F,MATCH($C1993,'Policy Characteristics'!$C:$C,0))),"",INDEX('Policy Characteristics'!F:F,MATCH($C1993,'Policy Characteristics'!$C:$C,0)))</f>
        <v>0</v>
      </c>
      <c r="M1993" s="222">
        <f>IF(ISBLANK(INDEX('Policy Characteristics'!G:G,MATCH($C1993,'Policy Characteristics'!$C:$C,0))),"",INDEX('Policy Characteristics'!G:G,MATCH($C1993,'Policy Characteristics'!$C:$C,0)))</f>
        <v>0.4</v>
      </c>
      <c r="N1993" s="222">
        <f>IF(ISBLANK(INDEX('Policy Characteristics'!H:H,MATCH($C1993,'Policy Characteristics'!$C:$C,0))),"",INDEX('Policy Characteristics'!H:H,MATCH($C1993,'Policy Characteristics'!$C:$C,0)))</f>
        <v>0.01</v>
      </c>
      <c r="O1993" s="354" t="str">
        <f>IF(ISBLANK(INDEX('Policy Characteristics'!I:I,MATCH($C1993,'Policy Characteristics'!$C:$C,0))),"",INDEX('Policy Characteristics'!I:I,MATCH($C1993,'Policy Characteristics'!$C:$C,0)))</f>
        <v>% reduction in fuel use</v>
      </c>
      <c r="P1993" s="354"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354" t="str">
        <f>IF(ISBLANK(INDEX('Policy Characteristics'!K:K,MATCH($C1993,'Policy Characteristics'!$C:$C,0))),"",INDEX('Policy Characteristics'!K:K,MATCH($C1993,'Policy Characteristics'!$C:$C,0)))</f>
        <v>architectural-design.html#rnd</v>
      </c>
      <c r="R1993" s="354" t="str">
        <f>IF(ISBLANK(INDEX('Policy Characteristics'!L:L,MATCH($C1993,'Policy Characteristics'!$C:$C,0))),"",INDEX('Policy Characteristics'!L:L,MATCH($C1993,'Policy Characteristics'!$C:$C,0)))</f>
        <v>research-and-development.html</v>
      </c>
    </row>
    <row r="1994" spans="1:18" ht="20" customHeight="1">
      <c r="A1994" s="354" t="str">
        <f>IF(ISBLANK(INDEX('Policy Characteristics'!A:A,MATCH($C1994,'Policy Characteristics'!$C:$C,0))),"",INDEX('Policy Characteristics'!A:A,MATCH($C1994,'Policy Characteristics'!$C:$C,0)))</f>
        <v>Research and Development</v>
      </c>
      <c r="B1994" s="366" t="str">
        <f>IF(ISBLANK(INDEX('Policy Characteristics'!B:B,MATCH($C1994,'Policy Characteristics'!$C:$C,0))),"",INDEX('Policy Characteristics'!B:B,MATCH($C1994,'Policy Characteristics'!$C:$C,0)))</f>
        <v>Fuel Use Reduction</v>
      </c>
      <c r="C1994" s="354" t="str">
        <f t="shared" si="80"/>
        <v>RnD Transportation Fuel Use Perc Reduction</v>
      </c>
      <c r="D1994" s="253" t="s">
        <v>704</v>
      </c>
      <c r="E1994" s="253"/>
      <c r="F1994" s="253" t="s">
        <v>1022</v>
      </c>
      <c r="G1994" s="253"/>
      <c r="H1994" s="18">
        <v>524</v>
      </c>
      <c r="I1994" s="367" t="s">
        <v>670</v>
      </c>
      <c r="J1994" s="368" t="str">
        <f>IF(ISBLANK(INDEX('Policy Characteristics'!D:D,MATCH($C1994,'Policy Characteristics'!$C:$C,0))),"",INDEX('Policy Characteristics'!D:D,MATCH($C1994,'Policy Characteristics'!$C:$C,0)))</f>
        <v>R&amp;D Fuel Use Reductions</v>
      </c>
      <c r="K1994" s="354" t="str">
        <f>IF(ISBLANK(INDEX('Policy Characteristics'!E:E,MATCH($C1994,'Policy Characteristics'!$C:$C,0))),"",INDEX('Policy Characteristics'!E:E,MATCH($C1994,'Policy Characteristics'!$C:$C,0)))</f>
        <v>RnD transportation fuel use reduction</v>
      </c>
      <c r="L1994" s="222">
        <f>IF(ISBLANK(INDEX('Policy Characteristics'!F:F,MATCH($C1994,'Policy Characteristics'!$C:$C,0))),"",INDEX('Policy Characteristics'!F:F,MATCH($C1994,'Policy Characteristics'!$C:$C,0)))</f>
        <v>0</v>
      </c>
      <c r="M1994" s="222">
        <f>IF(ISBLANK(INDEX('Policy Characteristics'!G:G,MATCH($C1994,'Policy Characteristics'!$C:$C,0))),"",INDEX('Policy Characteristics'!G:G,MATCH($C1994,'Policy Characteristics'!$C:$C,0)))</f>
        <v>0.4</v>
      </c>
      <c r="N1994" s="222">
        <f>IF(ISBLANK(INDEX('Policy Characteristics'!H:H,MATCH($C1994,'Policy Characteristics'!$C:$C,0))),"",INDEX('Policy Characteristics'!H:H,MATCH($C1994,'Policy Characteristics'!$C:$C,0)))</f>
        <v>0.01</v>
      </c>
      <c r="O1994" s="354" t="str">
        <f>IF(ISBLANK(INDEX('Policy Characteristics'!I:I,MATCH($C1994,'Policy Characteristics'!$C:$C,0))),"",INDEX('Policy Characteristics'!I:I,MATCH($C1994,'Policy Characteristics'!$C:$C,0)))</f>
        <v>% reduction in fuel use</v>
      </c>
      <c r="P1994" s="354"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354" t="str">
        <f>IF(ISBLANK(INDEX('Policy Characteristics'!K:K,MATCH($C1994,'Policy Characteristics'!$C:$C,0))),"",INDEX('Policy Characteristics'!K:K,MATCH($C1994,'Policy Characteristics'!$C:$C,0)))</f>
        <v>architectural-design.html#rnd</v>
      </c>
      <c r="R1994" s="354" t="str">
        <f>IF(ISBLANK(INDEX('Policy Characteristics'!L:L,MATCH($C1994,'Policy Characteristics'!$C:$C,0))),"",INDEX('Policy Characteristics'!L:L,MATCH($C1994,'Policy Characteristics'!$C:$C,0)))</f>
        <v>research-and-development.html</v>
      </c>
    </row>
    <row r="1995" spans="1:18" ht="20" customHeight="1">
      <c r="A1995" s="354" t="str">
        <f>IF(ISBLANK(INDEX('Policy Characteristics'!A:A,MATCH($C1995,'Policy Characteristics'!$C:$C,0))),"",INDEX('Policy Characteristics'!A:A,MATCH($C1995,'Policy Characteristics'!$C:$C,0)))</f>
        <v>Government Revenue Accounting</v>
      </c>
      <c r="B1995" s="366" t="str">
        <f>IF(ISBLANK(INDEX('Policy Characteristics'!B:B,MATCH($C1995,'Policy Characteristics'!$C:$C,0))),"",INDEX('Policy Characteristics'!B:B,MATCH($C1995,'Policy Characteristics'!$C:$C,0)))</f>
        <v>Carbon Tax Revenue</v>
      </c>
      <c r="C1995" t="s">
        <v>619</v>
      </c>
      <c r="D1995" t="s">
        <v>1023</v>
      </c>
      <c r="F1995" t="s">
        <v>1024</v>
      </c>
      <c r="H1995" s="18">
        <v>545</v>
      </c>
      <c r="I1995" s="378" t="s">
        <v>670</v>
      </c>
      <c r="J1995" s="368" t="str">
        <f>IF(ISBLANK(INDEX('Policy Characteristics'!D:D,MATCH($C1995,'Policy Characteristics'!$C:$C,0))),"",INDEX('Policy Characteristics'!D:D,MATCH($C1995,'Policy Characteristics'!$C:$C,0)))</f>
        <v/>
      </c>
      <c r="K1995" s="354" t="str">
        <f>IF(ISBLANK(INDEX('Policy Characteristics'!E:E,MATCH($C1995,'Policy Characteristics'!$C:$C,0))),"",INDEX('Policy Characteristics'!E:E,MATCH($C1995,'Policy Characteristics'!$C:$C,0)))</f>
        <v>GRA carbon tax revenue</v>
      </c>
      <c r="L1995" s="354">
        <f>IF(ISBLANK(INDEX('Policy Characteristics'!F:F,MATCH($C1995,'Policy Characteristics'!$C:$C,0))),"",INDEX('Policy Characteristics'!F:F,MATCH($C1995,'Policy Characteristics'!$C:$C,0)))</f>
        <v>0</v>
      </c>
      <c r="M1995" s="354">
        <f>IF(ISBLANK(INDEX('Policy Characteristics'!G:G,MATCH($C1995,'Policy Characteristics'!$C:$C,0))),"",INDEX('Policy Characteristics'!G:G,MATCH($C1995,'Policy Characteristics'!$C:$C,0)))</f>
        <v>10</v>
      </c>
      <c r="N1995" s="354">
        <f>IF(ISBLANK(INDEX('Policy Characteristics'!H:H,MATCH($C1995,'Policy Characteristics'!$C:$C,0))),"",INDEX('Policy Characteristics'!H:H,MATCH($C1995,'Policy Characteristics'!$C:$C,0)))</f>
        <v>1</v>
      </c>
      <c r="O1995" s="354" t="str">
        <f>IF(ISBLANK(INDEX('Policy Characteristics'!I:I,MATCH($C1995,'Policy Characteristics'!$C:$C,0))),"",INDEX('Policy Characteristics'!I:I,MATCH($C1995,'Policy Characteristics'!$C:$C,0)))</f>
        <v>weight</v>
      </c>
      <c r="P1995" s="3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54" t="str">
        <f>IF(ISBLANK(INDEX('Policy Characteristics'!K:K,MATCH($C1995,'Policy Characteristics'!$C:$C,0))),"",INDEX('Policy Characteristics'!K:K,MATCH($C1995,'Policy Characteristics'!$C:$C,0)))</f>
        <v>io-model.html</v>
      </c>
      <c r="R1995" s="354" t="str">
        <f>IF(ISBLANK(INDEX('Policy Characteristics'!L:L,MATCH($C1995,'Policy Characteristics'!$C:$C,0))),"",INDEX('Policy Characteristics'!L:L,MATCH($C1995,'Policy Characteristics'!$C:$C,0)))</f>
        <v/>
      </c>
    </row>
    <row r="1996" spans="1:18" ht="20" customHeight="1">
      <c r="A1996" s="354" t="str">
        <f>IF(ISBLANK(INDEX('Policy Characteristics'!A:A,MATCH($C1996,'Policy Characteristics'!$C:$C,0))),"",INDEX('Policy Characteristics'!A:A,MATCH($C1996,'Policy Characteristics'!$C:$C,0)))</f>
        <v>Government Revenue Accounting</v>
      </c>
      <c r="B1996" s="366" t="str">
        <f>IF(ISBLANK(INDEX('Policy Characteristics'!B:B,MATCH($C1996,'Policy Characteristics'!$C:$C,0))),"",INDEX('Policy Characteristics'!B:B,MATCH($C1996,'Policy Characteristics'!$C:$C,0)))</f>
        <v>Carbon Tax Revenue</v>
      </c>
      <c r="C1996" s="354" t="str">
        <f t="shared" ref="C1996" si="81">C$1995</f>
        <v>GRA for Carbon Tax Revenue</v>
      </c>
      <c r="D1996" t="s">
        <v>1025</v>
      </c>
      <c r="F1996" t="s">
        <v>1026</v>
      </c>
      <c r="H1996" s="18">
        <v>546</v>
      </c>
      <c r="I1996" s="366" t="str">
        <f t="shared" ref="I1996:I1999" si="82">I$1995</f>
        <v>Yes</v>
      </c>
      <c r="J1996" s="368" t="str">
        <f>IF(ISBLANK(INDEX('Policy Characteristics'!D:D,MATCH($C1996,'Policy Characteristics'!$C:$C,0))),"",INDEX('Policy Characteristics'!D:D,MATCH($C1996,'Policy Characteristics'!$C:$C,0)))</f>
        <v/>
      </c>
      <c r="K1996" s="354" t="str">
        <f>IF(ISBLANK(INDEX('Policy Characteristics'!E:E,MATCH($C1996,'Policy Characteristics'!$C:$C,0))),"",INDEX('Policy Characteristics'!E:E,MATCH($C1996,'Policy Characteristics'!$C:$C,0)))</f>
        <v>GRA carbon tax revenue</v>
      </c>
      <c r="L1996" s="354">
        <f>IF(ISBLANK(INDEX('Policy Characteristics'!F:F,MATCH($C1996,'Policy Characteristics'!$C:$C,0))),"",INDEX('Policy Characteristics'!F:F,MATCH($C1996,'Policy Characteristics'!$C:$C,0)))</f>
        <v>0</v>
      </c>
      <c r="M1996" s="354">
        <f>IF(ISBLANK(INDEX('Policy Characteristics'!G:G,MATCH($C1996,'Policy Characteristics'!$C:$C,0))),"",INDEX('Policy Characteristics'!G:G,MATCH($C1996,'Policy Characteristics'!$C:$C,0)))</f>
        <v>10</v>
      </c>
      <c r="N1996" s="354">
        <f>IF(ISBLANK(INDEX('Policy Characteristics'!H:H,MATCH($C1996,'Policy Characteristics'!$C:$C,0))),"",INDEX('Policy Characteristics'!H:H,MATCH($C1996,'Policy Characteristics'!$C:$C,0)))</f>
        <v>1</v>
      </c>
      <c r="O1996" s="354" t="str">
        <f>IF(ISBLANK(INDEX('Policy Characteristics'!I:I,MATCH($C1996,'Policy Characteristics'!$C:$C,0))),"",INDEX('Policy Characteristics'!I:I,MATCH($C1996,'Policy Characteristics'!$C:$C,0)))</f>
        <v>weight</v>
      </c>
      <c r="P1996" s="3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54" t="str">
        <f>IF(ISBLANK(INDEX('Policy Characteristics'!K:K,MATCH($C1996,'Policy Characteristics'!$C:$C,0))),"",INDEX('Policy Characteristics'!K:K,MATCH($C1996,'Policy Characteristics'!$C:$C,0)))</f>
        <v>io-model.html</v>
      </c>
      <c r="R1996" s="354" t="str">
        <f>IF(ISBLANK(INDEX('Policy Characteristics'!L:L,MATCH($C1996,'Policy Characteristics'!$C:$C,0))),"",INDEX('Policy Characteristics'!L:L,MATCH($C1996,'Policy Characteristics'!$C:$C,0)))</f>
        <v/>
      </c>
    </row>
    <row r="1997" spans="1:18" ht="20" customHeight="1">
      <c r="A1997" s="354" t="str">
        <f>IF(ISBLANK(INDEX('Policy Characteristics'!A:A,MATCH($C1997,'Policy Characteristics'!$C:$C,0))),"",INDEX('Policy Characteristics'!A:A,MATCH($C1997,'Policy Characteristics'!$C:$C,0)))</f>
        <v>Government Revenue Accounting</v>
      </c>
      <c r="B1997" s="366" t="str">
        <f>IF(ISBLANK(INDEX('Policy Characteristics'!B:B,MATCH($C1997,'Policy Characteristics'!$C:$C,0))),"",INDEX('Policy Characteristics'!B:B,MATCH($C1997,'Policy Characteristics'!$C:$C,0)))</f>
        <v>Carbon Tax Revenue</v>
      </c>
      <c r="C1997" s="354" t="str">
        <f t="shared" ref="C1997:C1999" si="83">C$1995</f>
        <v>GRA for Carbon Tax Revenue</v>
      </c>
      <c r="D1997" t="s">
        <v>1027</v>
      </c>
      <c r="F1997" t="s">
        <v>1028</v>
      </c>
      <c r="H1997" s="18">
        <v>547</v>
      </c>
      <c r="I1997" s="366" t="str">
        <f t="shared" si="82"/>
        <v>Yes</v>
      </c>
      <c r="J1997" s="368" t="str">
        <f>IF(ISBLANK(INDEX('Policy Characteristics'!D:D,MATCH($C1997,'Policy Characteristics'!$C:$C,0))),"",INDEX('Policy Characteristics'!D:D,MATCH($C1997,'Policy Characteristics'!$C:$C,0)))</f>
        <v/>
      </c>
      <c r="K1997" s="354" t="str">
        <f>IF(ISBLANK(INDEX('Policy Characteristics'!E:E,MATCH($C1997,'Policy Characteristics'!$C:$C,0))),"",INDEX('Policy Characteristics'!E:E,MATCH($C1997,'Policy Characteristics'!$C:$C,0)))</f>
        <v>GRA carbon tax revenue</v>
      </c>
      <c r="L1997" s="354">
        <f>IF(ISBLANK(INDEX('Policy Characteristics'!F:F,MATCH($C1997,'Policy Characteristics'!$C:$C,0))),"",INDEX('Policy Characteristics'!F:F,MATCH($C1997,'Policy Characteristics'!$C:$C,0)))</f>
        <v>0</v>
      </c>
      <c r="M1997" s="354">
        <f>IF(ISBLANK(INDEX('Policy Characteristics'!G:G,MATCH($C1997,'Policy Characteristics'!$C:$C,0))),"",INDEX('Policy Characteristics'!G:G,MATCH($C1997,'Policy Characteristics'!$C:$C,0)))</f>
        <v>10</v>
      </c>
      <c r="N1997" s="354">
        <f>IF(ISBLANK(INDEX('Policy Characteristics'!H:H,MATCH($C1997,'Policy Characteristics'!$C:$C,0))),"",INDEX('Policy Characteristics'!H:H,MATCH($C1997,'Policy Characteristics'!$C:$C,0)))</f>
        <v>1</v>
      </c>
      <c r="O1997" s="354" t="str">
        <f>IF(ISBLANK(INDEX('Policy Characteristics'!I:I,MATCH($C1997,'Policy Characteristics'!$C:$C,0))),"",INDEX('Policy Characteristics'!I:I,MATCH($C1997,'Policy Characteristics'!$C:$C,0)))</f>
        <v>weight</v>
      </c>
      <c r="P1997" s="3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4" t="str">
        <f>IF(ISBLANK(INDEX('Policy Characteristics'!K:K,MATCH($C1997,'Policy Characteristics'!$C:$C,0))),"",INDEX('Policy Characteristics'!K:K,MATCH($C1997,'Policy Characteristics'!$C:$C,0)))</f>
        <v>io-model.html</v>
      </c>
      <c r="R1997" s="354" t="str">
        <f>IF(ISBLANK(INDEX('Policy Characteristics'!L:L,MATCH($C1997,'Policy Characteristics'!$C:$C,0))),"",INDEX('Policy Characteristics'!L:L,MATCH($C1997,'Policy Characteristics'!$C:$C,0)))</f>
        <v/>
      </c>
    </row>
    <row r="1998" spans="1:18" ht="20" customHeight="1">
      <c r="A1998" s="354" t="str">
        <f>IF(ISBLANK(INDEX('Policy Characteristics'!A:A,MATCH($C1998,'Policy Characteristics'!$C:$C,0))),"",INDEX('Policy Characteristics'!A:A,MATCH($C1998,'Policy Characteristics'!$C:$C,0)))</f>
        <v>Government Revenue Accounting</v>
      </c>
      <c r="B1998" s="366" t="str">
        <f>IF(ISBLANK(INDEX('Policy Characteristics'!B:B,MATCH($C1998,'Policy Characteristics'!$C:$C,0))),"",INDEX('Policy Characteristics'!B:B,MATCH($C1998,'Policy Characteristics'!$C:$C,0)))</f>
        <v>Carbon Tax Revenue</v>
      </c>
      <c r="C1998" s="354" t="str">
        <f t="shared" si="83"/>
        <v>GRA for Carbon Tax Revenue</v>
      </c>
      <c r="D1998" t="s">
        <v>1029</v>
      </c>
      <c r="F1998" t="s">
        <v>1030</v>
      </c>
      <c r="H1998" s="18">
        <v>548</v>
      </c>
      <c r="I1998" s="366" t="str">
        <f t="shared" si="82"/>
        <v>Yes</v>
      </c>
      <c r="J1998" s="368" t="str">
        <f>IF(ISBLANK(INDEX('Policy Characteristics'!D:D,MATCH($C1998,'Policy Characteristics'!$C:$C,0))),"",INDEX('Policy Characteristics'!D:D,MATCH($C1998,'Policy Characteristics'!$C:$C,0)))</f>
        <v/>
      </c>
      <c r="K1998" s="354" t="str">
        <f>IF(ISBLANK(INDEX('Policy Characteristics'!E:E,MATCH($C1998,'Policy Characteristics'!$C:$C,0))),"",INDEX('Policy Characteristics'!E:E,MATCH($C1998,'Policy Characteristics'!$C:$C,0)))</f>
        <v>GRA carbon tax revenue</v>
      </c>
      <c r="L1998" s="354">
        <f>IF(ISBLANK(INDEX('Policy Characteristics'!F:F,MATCH($C1998,'Policy Characteristics'!$C:$C,0))),"",INDEX('Policy Characteristics'!F:F,MATCH($C1998,'Policy Characteristics'!$C:$C,0)))</f>
        <v>0</v>
      </c>
      <c r="M1998" s="354">
        <f>IF(ISBLANK(INDEX('Policy Characteristics'!G:G,MATCH($C1998,'Policy Characteristics'!$C:$C,0))),"",INDEX('Policy Characteristics'!G:G,MATCH($C1998,'Policy Characteristics'!$C:$C,0)))</f>
        <v>10</v>
      </c>
      <c r="N1998" s="354">
        <f>IF(ISBLANK(INDEX('Policy Characteristics'!H:H,MATCH($C1998,'Policy Characteristics'!$C:$C,0))),"",INDEX('Policy Characteristics'!H:H,MATCH($C1998,'Policy Characteristics'!$C:$C,0)))</f>
        <v>1</v>
      </c>
      <c r="O1998" s="354" t="str">
        <f>IF(ISBLANK(INDEX('Policy Characteristics'!I:I,MATCH($C1998,'Policy Characteristics'!$C:$C,0))),"",INDEX('Policy Characteristics'!I:I,MATCH($C1998,'Policy Characteristics'!$C:$C,0)))</f>
        <v>weight</v>
      </c>
      <c r="P1998" s="3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4" t="str">
        <f>IF(ISBLANK(INDEX('Policy Characteristics'!K:K,MATCH($C1998,'Policy Characteristics'!$C:$C,0))),"",INDEX('Policy Characteristics'!K:K,MATCH($C1998,'Policy Characteristics'!$C:$C,0)))</f>
        <v>io-model.html</v>
      </c>
      <c r="R1998" s="354" t="str">
        <f>IF(ISBLANK(INDEX('Policy Characteristics'!L:L,MATCH($C1998,'Policy Characteristics'!$C:$C,0))),"",INDEX('Policy Characteristics'!L:L,MATCH($C1998,'Policy Characteristics'!$C:$C,0)))</f>
        <v/>
      </c>
    </row>
    <row r="1999" spans="1:18" ht="20" customHeight="1">
      <c r="A1999" s="354" t="str">
        <f>IF(ISBLANK(INDEX('Policy Characteristics'!A:A,MATCH($C1999,'Policy Characteristics'!$C:$C,0))),"",INDEX('Policy Characteristics'!A:A,MATCH($C1999,'Policy Characteristics'!$C:$C,0)))</f>
        <v>Government Revenue Accounting</v>
      </c>
      <c r="B1999" s="366" t="str">
        <f>IF(ISBLANK(INDEX('Policy Characteristics'!B:B,MATCH($C1999,'Policy Characteristics'!$C:$C,0))),"",INDEX('Policy Characteristics'!B:B,MATCH($C1999,'Policy Characteristics'!$C:$C,0)))</f>
        <v>Carbon Tax Revenue</v>
      </c>
      <c r="C1999" s="354" t="str">
        <f t="shared" si="83"/>
        <v>GRA for Carbon Tax Revenue</v>
      </c>
      <c r="D1999" t="s">
        <v>1031</v>
      </c>
      <c r="F1999" t="s">
        <v>1032</v>
      </c>
      <c r="H1999" s="18">
        <v>549</v>
      </c>
      <c r="I1999" s="366" t="str">
        <f t="shared" si="82"/>
        <v>Yes</v>
      </c>
      <c r="J1999" s="368" t="str">
        <f>IF(ISBLANK(INDEX('Policy Characteristics'!D:D,MATCH($C1999,'Policy Characteristics'!$C:$C,0))),"",INDEX('Policy Characteristics'!D:D,MATCH($C1999,'Policy Characteristics'!$C:$C,0)))</f>
        <v/>
      </c>
      <c r="K1999" s="354" t="str">
        <f>IF(ISBLANK(INDEX('Policy Characteristics'!E:E,MATCH($C1999,'Policy Characteristics'!$C:$C,0))),"",INDEX('Policy Characteristics'!E:E,MATCH($C1999,'Policy Characteristics'!$C:$C,0)))</f>
        <v>GRA carbon tax revenue</v>
      </c>
      <c r="L1999" s="354">
        <f>IF(ISBLANK(INDEX('Policy Characteristics'!F:F,MATCH($C1999,'Policy Characteristics'!$C:$C,0))),"",INDEX('Policy Characteristics'!F:F,MATCH($C1999,'Policy Characteristics'!$C:$C,0)))</f>
        <v>0</v>
      </c>
      <c r="M1999" s="354">
        <f>IF(ISBLANK(INDEX('Policy Characteristics'!G:G,MATCH($C1999,'Policy Characteristics'!$C:$C,0))),"",INDEX('Policy Characteristics'!G:G,MATCH($C1999,'Policy Characteristics'!$C:$C,0)))</f>
        <v>10</v>
      </c>
      <c r="N1999" s="354">
        <f>IF(ISBLANK(INDEX('Policy Characteristics'!H:H,MATCH($C1999,'Policy Characteristics'!$C:$C,0))),"",INDEX('Policy Characteristics'!H:H,MATCH($C1999,'Policy Characteristics'!$C:$C,0)))</f>
        <v>1</v>
      </c>
      <c r="O1999" s="354" t="str">
        <f>IF(ISBLANK(INDEX('Policy Characteristics'!I:I,MATCH($C1999,'Policy Characteristics'!$C:$C,0))),"",INDEX('Policy Characteristics'!I:I,MATCH($C1999,'Policy Characteristics'!$C:$C,0)))</f>
        <v>weight</v>
      </c>
      <c r="P1999" s="3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4" t="str">
        <f>IF(ISBLANK(INDEX('Policy Characteristics'!K:K,MATCH($C1999,'Policy Characteristics'!$C:$C,0))),"",INDEX('Policy Characteristics'!K:K,MATCH($C1999,'Policy Characteristics'!$C:$C,0)))</f>
        <v>io-model.html</v>
      </c>
      <c r="R1999" s="354" t="str">
        <f>IF(ISBLANK(INDEX('Policy Characteristics'!L:L,MATCH($C1999,'Policy Characteristics'!$C:$C,0))),"",INDEX('Policy Characteristics'!L:L,MATCH($C1999,'Policy Characteristics'!$C:$C,0)))</f>
        <v/>
      </c>
    </row>
    <row r="2000" spans="1:18" ht="20" customHeight="1">
      <c r="A2000" s="354" t="str">
        <f>IF(ISBLANK(INDEX('Policy Characteristics'!A:A,MATCH($C2000,'Policy Characteristics'!$C:$C,0))),"",INDEX('Policy Characteristics'!A:A,MATCH($C2000,'Policy Characteristics'!$C:$C,0)))</f>
        <v>Government Revenue Accounting</v>
      </c>
      <c r="B2000" s="366" t="str">
        <f>IF(ISBLANK(INDEX('Policy Characteristics'!B:B,MATCH($C2000,'Policy Characteristics'!$C:$C,0))),"",INDEX('Policy Characteristics'!B:B,MATCH($C2000,'Policy Characteristics'!$C:$C,0)))</f>
        <v>Fuel Tax Revenue</v>
      </c>
      <c r="C2000" t="s">
        <v>625</v>
      </c>
      <c r="D2000" t="s">
        <v>1023</v>
      </c>
      <c r="F2000" t="s">
        <v>1024</v>
      </c>
      <c r="H2000" s="18">
        <v>550</v>
      </c>
      <c r="I2000" s="378" t="s">
        <v>670</v>
      </c>
      <c r="J2000" s="368" t="str">
        <f>IF(ISBLANK(INDEX('Policy Characteristics'!D:D,MATCH($C2000,'Policy Characteristics'!$C:$C,0))),"",INDEX('Policy Characteristics'!D:D,MATCH($C2000,'Policy Characteristics'!$C:$C,0)))</f>
        <v/>
      </c>
      <c r="K2000" s="354" t="str">
        <f>IF(ISBLANK(INDEX('Policy Characteristics'!E:E,MATCH($C2000,'Policy Characteristics'!$C:$C,0))),"",INDEX('Policy Characteristics'!E:E,MATCH($C2000,'Policy Characteristics'!$C:$C,0)))</f>
        <v>GRA fuel tax revenue</v>
      </c>
      <c r="L2000" s="354">
        <f>IF(ISBLANK(INDEX('Policy Characteristics'!F:F,MATCH($C2000,'Policy Characteristics'!$C:$C,0))),"",INDEX('Policy Characteristics'!F:F,MATCH($C2000,'Policy Characteristics'!$C:$C,0)))</f>
        <v>0</v>
      </c>
      <c r="M2000" s="354">
        <f>IF(ISBLANK(INDEX('Policy Characteristics'!G:G,MATCH($C2000,'Policy Characteristics'!$C:$C,0))),"",INDEX('Policy Characteristics'!G:G,MATCH($C2000,'Policy Characteristics'!$C:$C,0)))</f>
        <v>10</v>
      </c>
      <c r="N2000" s="354">
        <f>IF(ISBLANK(INDEX('Policy Characteristics'!H:H,MATCH($C2000,'Policy Characteristics'!$C:$C,0))),"",INDEX('Policy Characteristics'!H:H,MATCH($C2000,'Policy Characteristics'!$C:$C,0)))</f>
        <v>1</v>
      </c>
      <c r="O2000" s="354" t="str">
        <f>IF(ISBLANK(INDEX('Policy Characteristics'!I:I,MATCH($C2000,'Policy Characteristics'!$C:$C,0))),"",INDEX('Policy Characteristics'!I:I,MATCH($C2000,'Policy Characteristics'!$C:$C,0)))</f>
        <v>weight</v>
      </c>
      <c r="P2000" s="3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4" t="str">
        <f>IF(ISBLANK(INDEX('Policy Characteristics'!K:K,MATCH($C2000,'Policy Characteristics'!$C:$C,0))),"",INDEX('Policy Characteristics'!K:K,MATCH($C2000,'Policy Characteristics'!$C:$C,0)))</f>
        <v>io-model.html</v>
      </c>
      <c r="R2000" s="354" t="str">
        <f>IF(ISBLANK(INDEX('Policy Characteristics'!L:L,MATCH($C2000,'Policy Characteristics'!$C:$C,0))),"",INDEX('Policy Characteristics'!L:L,MATCH($C2000,'Policy Characteristics'!$C:$C,0)))</f>
        <v/>
      </c>
    </row>
    <row r="2001" spans="1:18" ht="20" customHeight="1">
      <c r="A2001" s="354" t="str">
        <f>IF(ISBLANK(INDEX('Policy Characteristics'!A:A,MATCH($C2001,'Policy Characteristics'!$C:$C,0))),"",INDEX('Policy Characteristics'!A:A,MATCH($C2001,'Policy Characteristics'!$C:$C,0)))</f>
        <v>Government Revenue Accounting</v>
      </c>
      <c r="B2001" s="366" t="str">
        <f>IF(ISBLANK(INDEX('Policy Characteristics'!B:B,MATCH($C2001,'Policy Characteristics'!$C:$C,0))),"",INDEX('Policy Characteristics'!B:B,MATCH($C2001,'Policy Characteristics'!$C:$C,0)))</f>
        <v>Fuel Tax Revenue</v>
      </c>
      <c r="C2001" s="354" t="str">
        <f t="shared" ref="C2001:C2004" si="84">C$2000</f>
        <v>GRA for Fuel Tax Revenue</v>
      </c>
      <c r="D2001" t="s">
        <v>1025</v>
      </c>
      <c r="F2001" t="s">
        <v>1026</v>
      </c>
      <c r="H2001" s="18">
        <v>551</v>
      </c>
      <c r="I2001" s="366" t="str">
        <f t="shared" ref="I2001:I2004" si="85">I$2000</f>
        <v>Yes</v>
      </c>
      <c r="J2001" s="368" t="str">
        <f>IF(ISBLANK(INDEX('Policy Characteristics'!D:D,MATCH($C2001,'Policy Characteristics'!$C:$C,0))),"",INDEX('Policy Characteristics'!D:D,MATCH($C2001,'Policy Characteristics'!$C:$C,0)))</f>
        <v/>
      </c>
      <c r="K2001" s="354" t="str">
        <f>IF(ISBLANK(INDEX('Policy Characteristics'!E:E,MATCH($C2001,'Policy Characteristics'!$C:$C,0))),"",INDEX('Policy Characteristics'!E:E,MATCH($C2001,'Policy Characteristics'!$C:$C,0)))</f>
        <v>GRA fuel tax revenue</v>
      </c>
      <c r="L2001" s="354">
        <f>IF(ISBLANK(INDEX('Policy Characteristics'!F:F,MATCH($C2001,'Policy Characteristics'!$C:$C,0))),"",INDEX('Policy Characteristics'!F:F,MATCH($C2001,'Policy Characteristics'!$C:$C,0)))</f>
        <v>0</v>
      </c>
      <c r="M2001" s="354">
        <f>IF(ISBLANK(INDEX('Policy Characteristics'!G:G,MATCH($C2001,'Policy Characteristics'!$C:$C,0))),"",INDEX('Policy Characteristics'!G:G,MATCH($C2001,'Policy Characteristics'!$C:$C,0)))</f>
        <v>10</v>
      </c>
      <c r="N2001" s="354">
        <f>IF(ISBLANK(INDEX('Policy Characteristics'!H:H,MATCH($C2001,'Policy Characteristics'!$C:$C,0))),"",INDEX('Policy Characteristics'!H:H,MATCH($C2001,'Policy Characteristics'!$C:$C,0)))</f>
        <v>1</v>
      </c>
      <c r="O2001" s="354" t="str">
        <f>IF(ISBLANK(INDEX('Policy Characteristics'!I:I,MATCH($C2001,'Policy Characteristics'!$C:$C,0))),"",INDEX('Policy Characteristics'!I:I,MATCH($C2001,'Policy Characteristics'!$C:$C,0)))</f>
        <v>weight</v>
      </c>
      <c r="P2001" s="3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4" t="str">
        <f>IF(ISBLANK(INDEX('Policy Characteristics'!K:K,MATCH($C2001,'Policy Characteristics'!$C:$C,0))),"",INDEX('Policy Characteristics'!K:K,MATCH($C2001,'Policy Characteristics'!$C:$C,0)))</f>
        <v>io-model.html</v>
      </c>
      <c r="R2001" s="354" t="str">
        <f>IF(ISBLANK(INDEX('Policy Characteristics'!L:L,MATCH($C2001,'Policy Characteristics'!$C:$C,0))),"",INDEX('Policy Characteristics'!L:L,MATCH($C2001,'Policy Characteristics'!$C:$C,0)))</f>
        <v/>
      </c>
    </row>
    <row r="2002" spans="1:18" ht="20" customHeight="1">
      <c r="A2002" s="354" t="str">
        <f>IF(ISBLANK(INDEX('Policy Characteristics'!A:A,MATCH($C2002,'Policy Characteristics'!$C:$C,0))),"",INDEX('Policy Characteristics'!A:A,MATCH($C2002,'Policy Characteristics'!$C:$C,0)))</f>
        <v>Government Revenue Accounting</v>
      </c>
      <c r="B2002" s="366" t="str">
        <f>IF(ISBLANK(INDEX('Policy Characteristics'!B:B,MATCH($C2002,'Policy Characteristics'!$C:$C,0))),"",INDEX('Policy Characteristics'!B:B,MATCH($C2002,'Policy Characteristics'!$C:$C,0)))</f>
        <v>Fuel Tax Revenue</v>
      </c>
      <c r="C2002" s="354" t="str">
        <f t="shared" si="84"/>
        <v>GRA for Fuel Tax Revenue</v>
      </c>
      <c r="D2002" t="s">
        <v>1027</v>
      </c>
      <c r="F2002" t="s">
        <v>1028</v>
      </c>
      <c r="H2002" s="18">
        <v>552</v>
      </c>
      <c r="I2002" s="366" t="str">
        <f t="shared" si="85"/>
        <v>Yes</v>
      </c>
      <c r="J2002" s="368" t="str">
        <f>IF(ISBLANK(INDEX('Policy Characteristics'!D:D,MATCH($C2002,'Policy Characteristics'!$C:$C,0))),"",INDEX('Policy Characteristics'!D:D,MATCH($C2002,'Policy Characteristics'!$C:$C,0)))</f>
        <v/>
      </c>
      <c r="K2002" s="354" t="str">
        <f>IF(ISBLANK(INDEX('Policy Characteristics'!E:E,MATCH($C2002,'Policy Characteristics'!$C:$C,0))),"",INDEX('Policy Characteristics'!E:E,MATCH($C2002,'Policy Characteristics'!$C:$C,0)))</f>
        <v>GRA fuel tax revenue</v>
      </c>
      <c r="L2002" s="354">
        <f>IF(ISBLANK(INDEX('Policy Characteristics'!F:F,MATCH($C2002,'Policy Characteristics'!$C:$C,0))),"",INDEX('Policy Characteristics'!F:F,MATCH($C2002,'Policy Characteristics'!$C:$C,0)))</f>
        <v>0</v>
      </c>
      <c r="M2002" s="354">
        <f>IF(ISBLANK(INDEX('Policy Characteristics'!G:G,MATCH($C2002,'Policy Characteristics'!$C:$C,0))),"",INDEX('Policy Characteristics'!G:G,MATCH($C2002,'Policy Characteristics'!$C:$C,0)))</f>
        <v>10</v>
      </c>
      <c r="N2002" s="354">
        <f>IF(ISBLANK(INDEX('Policy Characteristics'!H:H,MATCH($C2002,'Policy Characteristics'!$C:$C,0))),"",INDEX('Policy Characteristics'!H:H,MATCH($C2002,'Policy Characteristics'!$C:$C,0)))</f>
        <v>1</v>
      </c>
      <c r="O2002" s="354" t="str">
        <f>IF(ISBLANK(INDEX('Policy Characteristics'!I:I,MATCH($C2002,'Policy Characteristics'!$C:$C,0))),"",INDEX('Policy Characteristics'!I:I,MATCH($C2002,'Policy Characteristics'!$C:$C,0)))</f>
        <v>weight</v>
      </c>
      <c r="P2002" s="3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4" t="str">
        <f>IF(ISBLANK(INDEX('Policy Characteristics'!K:K,MATCH($C2002,'Policy Characteristics'!$C:$C,0))),"",INDEX('Policy Characteristics'!K:K,MATCH($C2002,'Policy Characteristics'!$C:$C,0)))</f>
        <v>io-model.html</v>
      </c>
      <c r="R2002" s="354" t="str">
        <f>IF(ISBLANK(INDEX('Policy Characteristics'!L:L,MATCH($C2002,'Policy Characteristics'!$C:$C,0))),"",INDEX('Policy Characteristics'!L:L,MATCH($C2002,'Policy Characteristics'!$C:$C,0)))</f>
        <v/>
      </c>
    </row>
    <row r="2003" spans="1:18" ht="20" customHeight="1">
      <c r="A2003" s="354" t="str">
        <f>IF(ISBLANK(INDEX('Policy Characteristics'!A:A,MATCH($C2003,'Policy Characteristics'!$C:$C,0))),"",INDEX('Policy Characteristics'!A:A,MATCH($C2003,'Policy Characteristics'!$C:$C,0)))</f>
        <v>Government Revenue Accounting</v>
      </c>
      <c r="B2003" s="366" t="str">
        <f>IF(ISBLANK(INDEX('Policy Characteristics'!B:B,MATCH($C2003,'Policy Characteristics'!$C:$C,0))),"",INDEX('Policy Characteristics'!B:B,MATCH($C2003,'Policy Characteristics'!$C:$C,0)))</f>
        <v>Fuel Tax Revenue</v>
      </c>
      <c r="C2003" s="354" t="str">
        <f t="shared" si="84"/>
        <v>GRA for Fuel Tax Revenue</v>
      </c>
      <c r="D2003" t="s">
        <v>1029</v>
      </c>
      <c r="F2003" t="s">
        <v>1030</v>
      </c>
      <c r="H2003" s="18">
        <v>553</v>
      </c>
      <c r="I2003" s="366" t="str">
        <f t="shared" si="85"/>
        <v>Yes</v>
      </c>
      <c r="J2003" s="368" t="str">
        <f>IF(ISBLANK(INDEX('Policy Characteristics'!D:D,MATCH($C2003,'Policy Characteristics'!$C:$C,0))),"",INDEX('Policy Characteristics'!D:D,MATCH($C2003,'Policy Characteristics'!$C:$C,0)))</f>
        <v/>
      </c>
      <c r="K2003" s="354" t="str">
        <f>IF(ISBLANK(INDEX('Policy Characteristics'!E:E,MATCH($C2003,'Policy Characteristics'!$C:$C,0))),"",INDEX('Policy Characteristics'!E:E,MATCH($C2003,'Policy Characteristics'!$C:$C,0)))</f>
        <v>GRA fuel tax revenue</v>
      </c>
      <c r="L2003" s="354">
        <f>IF(ISBLANK(INDEX('Policy Characteristics'!F:F,MATCH($C2003,'Policy Characteristics'!$C:$C,0))),"",INDEX('Policy Characteristics'!F:F,MATCH($C2003,'Policy Characteristics'!$C:$C,0)))</f>
        <v>0</v>
      </c>
      <c r="M2003" s="354">
        <f>IF(ISBLANK(INDEX('Policy Characteristics'!G:G,MATCH($C2003,'Policy Characteristics'!$C:$C,0))),"",INDEX('Policy Characteristics'!G:G,MATCH($C2003,'Policy Characteristics'!$C:$C,0)))</f>
        <v>10</v>
      </c>
      <c r="N2003" s="354">
        <f>IF(ISBLANK(INDEX('Policy Characteristics'!H:H,MATCH($C2003,'Policy Characteristics'!$C:$C,0))),"",INDEX('Policy Characteristics'!H:H,MATCH($C2003,'Policy Characteristics'!$C:$C,0)))</f>
        <v>1</v>
      </c>
      <c r="O2003" s="354" t="str">
        <f>IF(ISBLANK(INDEX('Policy Characteristics'!I:I,MATCH($C2003,'Policy Characteristics'!$C:$C,0))),"",INDEX('Policy Characteristics'!I:I,MATCH($C2003,'Policy Characteristics'!$C:$C,0)))</f>
        <v>weight</v>
      </c>
      <c r="P2003" s="3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4" t="str">
        <f>IF(ISBLANK(INDEX('Policy Characteristics'!K:K,MATCH($C2003,'Policy Characteristics'!$C:$C,0))),"",INDEX('Policy Characteristics'!K:K,MATCH($C2003,'Policy Characteristics'!$C:$C,0)))</f>
        <v>io-model.html</v>
      </c>
      <c r="R2003" s="354" t="str">
        <f>IF(ISBLANK(INDEX('Policy Characteristics'!L:L,MATCH($C2003,'Policy Characteristics'!$C:$C,0))),"",INDEX('Policy Characteristics'!L:L,MATCH($C2003,'Policy Characteristics'!$C:$C,0)))</f>
        <v/>
      </c>
    </row>
    <row r="2004" spans="1:18" ht="20" customHeight="1">
      <c r="A2004" s="354" t="str">
        <f>IF(ISBLANK(INDEX('Policy Characteristics'!A:A,MATCH($C2004,'Policy Characteristics'!$C:$C,0))),"",INDEX('Policy Characteristics'!A:A,MATCH($C2004,'Policy Characteristics'!$C:$C,0)))</f>
        <v>Government Revenue Accounting</v>
      </c>
      <c r="B2004" s="366" t="str">
        <f>IF(ISBLANK(INDEX('Policy Characteristics'!B:B,MATCH($C2004,'Policy Characteristics'!$C:$C,0))),"",INDEX('Policy Characteristics'!B:B,MATCH($C2004,'Policy Characteristics'!$C:$C,0)))</f>
        <v>Fuel Tax Revenue</v>
      </c>
      <c r="C2004" s="354" t="str">
        <f t="shared" si="84"/>
        <v>GRA for Fuel Tax Revenue</v>
      </c>
      <c r="D2004" t="s">
        <v>1031</v>
      </c>
      <c r="F2004" t="s">
        <v>1032</v>
      </c>
      <c r="H2004" s="18">
        <v>554</v>
      </c>
      <c r="I2004" s="366" t="str">
        <f t="shared" si="85"/>
        <v>Yes</v>
      </c>
      <c r="J2004" s="368" t="str">
        <f>IF(ISBLANK(INDEX('Policy Characteristics'!D:D,MATCH($C2004,'Policy Characteristics'!$C:$C,0))),"",INDEX('Policy Characteristics'!D:D,MATCH($C2004,'Policy Characteristics'!$C:$C,0)))</f>
        <v/>
      </c>
      <c r="K2004" s="354" t="str">
        <f>IF(ISBLANK(INDEX('Policy Characteristics'!E:E,MATCH($C2004,'Policy Characteristics'!$C:$C,0))),"",INDEX('Policy Characteristics'!E:E,MATCH($C2004,'Policy Characteristics'!$C:$C,0)))</f>
        <v>GRA fuel tax revenue</v>
      </c>
      <c r="L2004" s="354">
        <f>IF(ISBLANK(INDEX('Policy Characteristics'!F:F,MATCH($C2004,'Policy Characteristics'!$C:$C,0))),"",INDEX('Policy Characteristics'!F:F,MATCH($C2004,'Policy Characteristics'!$C:$C,0)))</f>
        <v>0</v>
      </c>
      <c r="M2004" s="354">
        <f>IF(ISBLANK(INDEX('Policy Characteristics'!G:G,MATCH($C2004,'Policy Characteristics'!$C:$C,0))),"",INDEX('Policy Characteristics'!G:G,MATCH($C2004,'Policy Characteristics'!$C:$C,0)))</f>
        <v>10</v>
      </c>
      <c r="N2004" s="354">
        <f>IF(ISBLANK(INDEX('Policy Characteristics'!H:H,MATCH($C2004,'Policy Characteristics'!$C:$C,0))),"",INDEX('Policy Characteristics'!H:H,MATCH($C2004,'Policy Characteristics'!$C:$C,0)))</f>
        <v>1</v>
      </c>
      <c r="O2004" s="354" t="str">
        <f>IF(ISBLANK(INDEX('Policy Characteristics'!I:I,MATCH($C2004,'Policy Characteristics'!$C:$C,0))),"",INDEX('Policy Characteristics'!I:I,MATCH($C2004,'Policy Characteristics'!$C:$C,0)))</f>
        <v>weight</v>
      </c>
      <c r="P2004" s="3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4" t="str">
        <f>IF(ISBLANK(INDEX('Policy Characteristics'!K:K,MATCH($C2004,'Policy Characteristics'!$C:$C,0))),"",INDEX('Policy Characteristics'!K:K,MATCH($C2004,'Policy Characteristics'!$C:$C,0)))</f>
        <v>io-model.html</v>
      </c>
      <c r="R2004" s="354" t="str">
        <f>IF(ISBLANK(INDEX('Policy Characteristics'!L:L,MATCH($C2004,'Policy Characteristics'!$C:$C,0))),"",INDEX('Policy Characteristics'!L:L,MATCH($C2004,'Policy Characteristics'!$C:$C,0)))</f>
        <v/>
      </c>
    </row>
    <row r="2005" spans="1:18" ht="20" customHeight="1">
      <c r="A2005" s="354" t="str">
        <f>IF(ISBLANK(INDEX('Policy Characteristics'!A:A,MATCH($C2005,'Policy Characteristics'!$C:$C,0))),"",INDEX('Policy Characteristics'!A:A,MATCH($C2005,'Policy Characteristics'!$C:$C,0)))</f>
        <v>Government Revenue Accounting</v>
      </c>
      <c r="B2005" s="366" t="str">
        <f>IF(ISBLANK(INDEX('Policy Characteristics'!B:B,MATCH($C2005,'Policy Characteristics'!$C:$C,0))),"",INDEX('Policy Characteristics'!B:B,MATCH($C2005,'Policy Characteristics'!$C:$C,0)))</f>
        <v>Vehicle Subsidy</v>
      </c>
      <c r="C2005" t="s">
        <v>627</v>
      </c>
      <c r="D2005" t="s">
        <v>1023</v>
      </c>
      <c r="F2005" t="s">
        <v>1024</v>
      </c>
      <c r="H2005" s="18">
        <v>555</v>
      </c>
      <c r="I2005" s="378" t="s">
        <v>670</v>
      </c>
      <c r="J2005" s="368" t="str">
        <f>IF(ISBLANK(INDEX('Policy Characteristics'!D:D,MATCH($C2005,'Policy Characteristics'!$C:$C,0))),"",INDEX('Policy Characteristics'!D:D,MATCH($C2005,'Policy Characteristics'!$C:$C,0)))</f>
        <v/>
      </c>
      <c r="K2005" s="354" t="str">
        <f>IF(ISBLANK(INDEX('Policy Characteristics'!E:E,MATCH($C2005,'Policy Characteristics'!$C:$C,0))),"",INDEX('Policy Characteristics'!E:E,MATCH($C2005,'Policy Characteristics'!$C:$C,0)))</f>
        <v>GRA EV subsidy</v>
      </c>
      <c r="L2005" s="354">
        <f>IF(ISBLANK(INDEX('Policy Characteristics'!F:F,MATCH($C2005,'Policy Characteristics'!$C:$C,0))),"",INDEX('Policy Characteristics'!F:F,MATCH($C2005,'Policy Characteristics'!$C:$C,0)))</f>
        <v>0</v>
      </c>
      <c r="M2005" s="354">
        <f>IF(ISBLANK(INDEX('Policy Characteristics'!G:G,MATCH($C2005,'Policy Characteristics'!$C:$C,0))),"",INDEX('Policy Characteristics'!G:G,MATCH($C2005,'Policy Characteristics'!$C:$C,0)))</f>
        <v>10</v>
      </c>
      <c r="N2005" s="354">
        <f>IF(ISBLANK(INDEX('Policy Characteristics'!H:H,MATCH($C2005,'Policy Characteristics'!$C:$C,0))),"",INDEX('Policy Characteristics'!H:H,MATCH($C2005,'Policy Characteristics'!$C:$C,0)))</f>
        <v>1</v>
      </c>
      <c r="O2005" s="354" t="str">
        <f>IF(ISBLANK(INDEX('Policy Characteristics'!I:I,MATCH($C2005,'Policy Characteristics'!$C:$C,0))),"",INDEX('Policy Characteristics'!I:I,MATCH($C2005,'Policy Characteristics'!$C:$C,0)))</f>
        <v>weight</v>
      </c>
      <c r="P2005" s="3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4" t="str">
        <f>IF(ISBLANK(INDEX('Policy Characteristics'!K:K,MATCH($C2005,'Policy Characteristics'!$C:$C,0))),"",INDEX('Policy Characteristics'!K:K,MATCH($C2005,'Policy Characteristics'!$C:$C,0)))</f>
        <v>io-model.html</v>
      </c>
      <c r="R2005" s="354" t="str">
        <f>IF(ISBLANK(INDEX('Policy Characteristics'!L:L,MATCH($C2005,'Policy Characteristics'!$C:$C,0))),"",INDEX('Policy Characteristics'!L:L,MATCH($C2005,'Policy Characteristics'!$C:$C,0)))</f>
        <v/>
      </c>
    </row>
    <row r="2006" spans="1:18" ht="20" customHeight="1">
      <c r="A2006" s="354" t="str">
        <f>IF(ISBLANK(INDEX('Policy Characteristics'!A:A,MATCH($C2006,'Policy Characteristics'!$C:$C,0))),"",INDEX('Policy Characteristics'!A:A,MATCH($C2006,'Policy Characteristics'!$C:$C,0)))</f>
        <v>Government Revenue Accounting</v>
      </c>
      <c r="B2006" s="366" t="str">
        <f>IF(ISBLANK(INDEX('Policy Characteristics'!B:B,MATCH($C2006,'Policy Characteristics'!$C:$C,0))),"",INDEX('Policy Characteristics'!B:B,MATCH($C2006,'Policy Characteristics'!$C:$C,0)))</f>
        <v>Vehicle Subsidy</v>
      </c>
      <c r="C2006" s="354" t="str">
        <f t="shared" ref="C2006:C2009" si="86">C$2005</f>
        <v>GRA for Vehicle Subsidy</v>
      </c>
      <c r="D2006" t="s">
        <v>1025</v>
      </c>
      <c r="F2006" t="s">
        <v>1026</v>
      </c>
      <c r="H2006" s="18">
        <v>556</v>
      </c>
      <c r="I2006" s="366" t="str">
        <f t="shared" ref="I2006:I2014" si="87">I$2005</f>
        <v>Yes</v>
      </c>
      <c r="J2006" s="368" t="str">
        <f>IF(ISBLANK(INDEX('Policy Characteristics'!D:D,MATCH($C2006,'Policy Characteristics'!$C:$C,0))),"",INDEX('Policy Characteristics'!D:D,MATCH($C2006,'Policy Characteristics'!$C:$C,0)))</f>
        <v/>
      </c>
      <c r="K2006" s="354" t="str">
        <f>IF(ISBLANK(INDEX('Policy Characteristics'!E:E,MATCH($C2006,'Policy Characteristics'!$C:$C,0))),"",INDEX('Policy Characteristics'!E:E,MATCH($C2006,'Policy Characteristics'!$C:$C,0)))</f>
        <v>GRA EV subsidy</v>
      </c>
      <c r="L2006" s="354">
        <f>IF(ISBLANK(INDEX('Policy Characteristics'!F:F,MATCH($C2006,'Policy Characteristics'!$C:$C,0))),"",INDEX('Policy Characteristics'!F:F,MATCH($C2006,'Policy Characteristics'!$C:$C,0)))</f>
        <v>0</v>
      </c>
      <c r="M2006" s="354">
        <f>IF(ISBLANK(INDEX('Policy Characteristics'!G:G,MATCH($C2006,'Policy Characteristics'!$C:$C,0))),"",INDEX('Policy Characteristics'!G:G,MATCH($C2006,'Policy Characteristics'!$C:$C,0)))</f>
        <v>10</v>
      </c>
      <c r="N2006" s="354">
        <f>IF(ISBLANK(INDEX('Policy Characteristics'!H:H,MATCH($C2006,'Policy Characteristics'!$C:$C,0))),"",INDEX('Policy Characteristics'!H:H,MATCH($C2006,'Policy Characteristics'!$C:$C,0)))</f>
        <v>1</v>
      </c>
      <c r="O2006" s="354" t="str">
        <f>IF(ISBLANK(INDEX('Policy Characteristics'!I:I,MATCH($C2006,'Policy Characteristics'!$C:$C,0))),"",INDEX('Policy Characteristics'!I:I,MATCH($C2006,'Policy Characteristics'!$C:$C,0)))</f>
        <v>weight</v>
      </c>
      <c r="P2006" s="3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4" t="str">
        <f>IF(ISBLANK(INDEX('Policy Characteristics'!K:K,MATCH($C2006,'Policy Characteristics'!$C:$C,0))),"",INDEX('Policy Characteristics'!K:K,MATCH($C2006,'Policy Characteristics'!$C:$C,0)))</f>
        <v>io-model.html</v>
      </c>
      <c r="R2006" s="354" t="str">
        <f>IF(ISBLANK(INDEX('Policy Characteristics'!L:L,MATCH($C2006,'Policy Characteristics'!$C:$C,0))),"",INDEX('Policy Characteristics'!L:L,MATCH($C2006,'Policy Characteristics'!$C:$C,0)))</f>
        <v/>
      </c>
    </row>
    <row r="2007" spans="1:18" ht="20" customHeight="1">
      <c r="A2007" s="354" t="str">
        <f>IF(ISBLANK(INDEX('Policy Characteristics'!A:A,MATCH($C2007,'Policy Characteristics'!$C:$C,0))),"",INDEX('Policy Characteristics'!A:A,MATCH($C2007,'Policy Characteristics'!$C:$C,0)))</f>
        <v>Government Revenue Accounting</v>
      </c>
      <c r="B2007" s="366" t="str">
        <f>IF(ISBLANK(INDEX('Policy Characteristics'!B:B,MATCH($C2007,'Policy Characteristics'!$C:$C,0))),"",INDEX('Policy Characteristics'!B:B,MATCH($C2007,'Policy Characteristics'!$C:$C,0)))</f>
        <v>Vehicle Subsidy</v>
      </c>
      <c r="C2007" s="354" t="str">
        <f t="shared" si="86"/>
        <v>GRA for Vehicle Subsidy</v>
      </c>
      <c r="D2007" t="s">
        <v>1027</v>
      </c>
      <c r="F2007" t="s">
        <v>1028</v>
      </c>
      <c r="H2007" s="18">
        <v>557</v>
      </c>
      <c r="I2007" s="366" t="str">
        <f t="shared" si="87"/>
        <v>Yes</v>
      </c>
      <c r="J2007" s="368" t="str">
        <f>IF(ISBLANK(INDEX('Policy Characteristics'!D:D,MATCH($C2007,'Policy Characteristics'!$C:$C,0))),"",INDEX('Policy Characteristics'!D:D,MATCH($C2007,'Policy Characteristics'!$C:$C,0)))</f>
        <v/>
      </c>
      <c r="K2007" s="354" t="str">
        <f>IF(ISBLANK(INDEX('Policy Characteristics'!E:E,MATCH($C2007,'Policy Characteristics'!$C:$C,0))),"",INDEX('Policy Characteristics'!E:E,MATCH($C2007,'Policy Characteristics'!$C:$C,0)))</f>
        <v>GRA EV subsidy</v>
      </c>
      <c r="L2007" s="354">
        <f>IF(ISBLANK(INDEX('Policy Characteristics'!F:F,MATCH($C2007,'Policy Characteristics'!$C:$C,0))),"",INDEX('Policy Characteristics'!F:F,MATCH($C2007,'Policy Characteristics'!$C:$C,0)))</f>
        <v>0</v>
      </c>
      <c r="M2007" s="354">
        <f>IF(ISBLANK(INDEX('Policy Characteristics'!G:G,MATCH($C2007,'Policy Characteristics'!$C:$C,0))),"",INDEX('Policy Characteristics'!G:G,MATCH($C2007,'Policy Characteristics'!$C:$C,0)))</f>
        <v>10</v>
      </c>
      <c r="N2007" s="354">
        <f>IF(ISBLANK(INDEX('Policy Characteristics'!H:H,MATCH($C2007,'Policy Characteristics'!$C:$C,0))),"",INDEX('Policy Characteristics'!H:H,MATCH($C2007,'Policy Characteristics'!$C:$C,0)))</f>
        <v>1</v>
      </c>
      <c r="O2007" s="354" t="str">
        <f>IF(ISBLANK(INDEX('Policy Characteristics'!I:I,MATCH($C2007,'Policy Characteristics'!$C:$C,0))),"",INDEX('Policy Characteristics'!I:I,MATCH($C2007,'Policy Characteristics'!$C:$C,0)))</f>
        <v>weight</v>
      </c>
      <c r="P2007" s="3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4" t="str">
        <f>IF(ISBLANK(INDEX('Policy Characteristics'!K:K,MATCH($C2007,'Policy Characteristics'!$C:$C,0))),"",INDEX('Policy Characteristics'!K:K,MATCH($C2007,'Policy Characteristics'!$C:$C,0)))</f>
        <v>io-model.html</v>
      </c>
      <c r="R2007" s="354" t="str">
        <f>IF(ISBLANK(INDEX('Policy Characteristics'!L:L,MATCH($C2007,'Policy Characteristics'!$C:$C,0))),"",INDEX('Policy Characteristics'!L:L,MATCH($C2007,'Policy Characteristics'!$C:$C,0)))</f>
        <v/>
      </c>
    </row>
    <row r="2008" spans="1:18" ht="20" customHeight="1">
      <c r="A2008" s="354" t="str">
        <f>IF(ISBLANK(INDEX('Policy Characteristics'!A:A,MATCH($C2008,'Policy Characteristics'!$C:$C,0))),"",INDEX('Policy Characteristics'!A:A,MATCH($C2008,'Policy Characteristics'!$C:$C,0)))</f>
        <v>Government Revenue Accounting</v>
      </c>
      <c r="B2008" s="366" t="str">
        <f>IF(ISBLANK(INDEX('Policy Characteristics'!B:B,MATCH($C2008,'Policy Characteristics'!$C:$C,0))),"",INDEX('Policy Characteristics'!B:B,MATCH($C2008,'Policy Characteristics'!$C:$C,0)))</f>
        <v>Vehicle Subsidy</v>
      </c>
      <c r="C2008" s="354" t="str">
        <f t="shared" si="86"/>
        <v>GRA for Vehicle Subsidy</v>
      </c>
      <c r="D2008" t="s">
        <v>1029</v>
      </c>
      <c r="F2008" t="s">
        <v>1030</v>
      </c>
      <c r="H2008" s="18">
        <v>558</v>
      </c>
      <c r="I2008" s="366" t="str">
        <f t="shared" si="87"/>
        <v>Yes</v>
      </c>
      <c r="J2008" s="368" t="str">
        <f>IF(ISBLANK(INDEX('Policy Characteristics'!D:D,MATCH($C2008,'Policy Characteristics'!$C:$C,0))),"",INDEX('Policy Characteristics'!D:D,MATCH($C2008,'Policy Characteristics'!$C:$C,0)))</f>
        <v/>
      </c>
      <c r="K2008" s="354" t="str">
        <f>IF(ISBLANK(INDEX('Policy Characteristics'!E:E,MATCH($C2008,'Policy Characteristics'!$C:$C,0))),"",INDEX('Policy Characteristics'!E:E,MATCH($C2008,'Policy Characteristics'!$C:$C,0)))</f>
        <v>GRA EV subsidy</v>
      </c>
      <c r="L2008" s="354">
        <f>IF(ISBLANK(INDEX('Policy Characteristics'!F:F,MATCH($C2008,'Policy Characteristics'!$C:$C,0))),"",INDEX('Policy Characteristics'!F:F,MATCH($C2008,'Policy Characteristics'!$C:$C,0)))</f>
        <v>0</v>
      </c>
      <c r="M2008" s="354">
        <f>IF(ISBLANK(INDEX('Policy Characteristics'!G:G,MATCH($C2008,'Policy Characteristics'!$C:$C,0))),"",INDEX('Policy Characteristics'!G:G,MATCH($C2008,'Policy Characteristics'!$C:$C,0)))</f>
        <v>10</v>
      </c>
      <c r="N2008" s="354">
        <f>IF(ISBLANK(INDEX('Policy Characteristics'!H:H,MATCH($C2008,'Policy Characteristics'!$C:$C,0))),"",INDEX('Policy Characteristics'!H:H,MATCH($C2008,'Policy Characteristics'!$C:$C,0)))</f>
        <v>1</v>
      </c>
      <c r="O2008" s="354" t="str">
        <f>IF(ISBLANK(INDEX('Policy Characteristics'!I:I,MATCH($C2008,'Policy Characteristics'!$C:$C,0))),"",INDEX('Policy Characteristics'!I:I,MATCH($C2008,'Policy Characteristics'!$C:$C,0)))</f>
        <v>weight</v>
      </c>
      <c r="P2008" s="3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4" t="str">
        <f>IF(ISBLANK(INDEX('Policy Characteristics'!K:K,MATCH($C2008,'Policy Characteristics'!$C:$C,0))),"",INDEX('Policy Characteristics'!K:K,MATCH($C2008,'Policy Characteristics'!$C:$C,0)))</f>
        <v>io-model.html</v>
      </c>
      <c r="R2008" s="354" t="str">
        <f>IF(ISBLANK(INDEX('Policy Characteristics'!L:L,MATCH($C2008,'Policy Characteristics'!$C:$C,0))),"",INDEX('Policy Characteristics'!L:L,MATCH($C2008,'Policy Characteristics'!$C:$C,0)))</f>
        <v/>
      </c>
    </row>
    <row r="2009" spans="1:18" ht="20" customHeight="1">
      <c r="A2009" s="354" t="str">
        <f>IF(ISBLANK(INDEX('Policy Characteristics'!A:A,MATCH($C2009,'Policy Characteristics'!$C:$C,0))),"",INDEX('Policy Characteristics'!A:A,MATCH($C2009,'Policy Characteristics'!$C:$C,0)))</f>
        <v>Government Revenue Accounting</v>
      </c>
      <c r="B2009" s="366" t="str">
        <f>IF(ISBLANK(INDEX('Policy Characteristics'!B:B,MATCH($C2009,'Policy Characteristics'!$C:$C,0))),"",INDEX('Policy Characteristics'!B:B,MATCH($C2009,'Policy Characteristics'!$C:$C,0)))</f>
        <v>Vehicle Subsidy</v>
      </c>
      <c r="C2009" s="354" t="str">
        <f t="shared" si="86"/>
        <v>GRA for Vehicle Subsidy</v>
      </c>
      <c r="D2009" t="s">
        <v>1031</v>
      </c>
      <c r="F2009" t="s">
        <v>1032</v>
      </c>
      <c r="H2009" s="18">
        <v>559</v>
      </c>
      <c r="I2009" s="366" t="str">
        <f t="shared" si="87"/>
        <v>Yes</v>
      </c>
      <c r="J2009" s="368" t="str">
        <f>IF(ISBLANK(INDEX('Policy Characteristics'!D:D,MATCH($C2009,'Policy Characteristics'!$C:$C,0))),"",INDEX('Policy Characteristics'!D:D,MATCH($C2009,'Policy Characteristics'!$C:$C,0)))</f>
        <v/>
      </c>
      <c r="K2009" s="354" t="str">
        <f>IF(ISBLANK(INDEX('Policy Characteristics'!E:E,MATCH($C2009,'Policy Characteristics'!$C:$C,0))),"",INDEX('Policy Characteristics'!E:E,MATCH($C2009,'Policy Characteristics'!$C:$C,0)))</f>
        <v>GRA EV subsidy</v>
      </c>
      <c r="L2009" s="354">
        <f>IF(ISBLANK(INDEX('Policy Characteristics'!F:F,MATCH($C2009,'Policy Characteristics'!$C:$C,0))),"",INDEX('Policy Characteristics'!F:F,MATCH($C2009,'Policy Characteristics'!$C:$C,0)))</f>
        <v>0</v>
      </c>
      <c r="M2009" s="354">
        <f>IF(ISBLANK(INDEX('Policy Characteristics'!G:G,MATCH($C2009,'Policy Characteristics'!$C:$C,0))),"",INDEX('Policy Characteristics'!G:G,MATCH($C2009,'Policy Characteristics'!$C:$C,0)))</f>
        <v>10</v>
      </c>
      <c r="N2009" s="354">
        <f>IF(ISBLANK(INDEX('Policy Characteristics'!H:H,MATCH($C2009,'Policy Characteristics'!$C:$C,0))),"",INDEX('Policy Characteristics'!H:H,MATCH($C2009,'Policy Characteristics'!$C:$C,0)))</f>
        <v>1</v>
      </c>
      <c r="O2009" s="354" t="str">
        <f>IF(ISBLANK(INDEX('Policy Characteristics'!I:I,MATCH($C2009,'Policy Characteristics'!$C:$C,0))),"",INDEX('Policy Characteristics'!I:I,MATCH($C2009,'Policy Characteristics'!$C:$C,0)))</f>
        <v>weight</v>
      </c>
      <c r="P2009" s="3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4" t="str">
        <f>IF(ISBLANK(INDEX('Policy Characteristics'!K:K,MATCH($C2009,'Policy Characteristics'!$C:$C,0))),"",INDEX('Policy Characteristics'!K:K,MATCH($C2009,'Policy Characteristics'!$C:$C,0)))</f>
        <v>io-model.html</v>
      </c>
      <c r="R2009" s="354" t="str">
        <f>IF(ISBLANK(INDEX('Policy Characteristics'!L:L,MATCH($C2009,'Policy Characteristics'!$C:$C,0))),"",INDEX('Policy Characteristics'!L:L,MATCH($C2009,'Policy Characteristics'!$C:$C,0)))</f>
        <v/>
      </c>
    </row>
    <row r="2010" spans="1:18" ht="20" customHeight="1">
      <c r="A2010" s="354" t="str">
        <f>IF(ISBLANK(INDEX('Policy Characteristics'!A:A,MATCH($C2010,'Policy Characteristics'!$C:$C,0))),"",INDEX('Policy Characteristics'!A:A,MATCH($C2010,'Policy Characteristics'!$C:$C,0)))</f>
        <v>Government Revenue Accounting</v>
      </c>
      <c r="B2010" s="366" t="str">
        <f>IF(ISBLANK(INDEX('Policy Characteristics'!B:B,MATCH($C2010,'Policy Characteristics'!$C:$C,0))),"",INDEX('Policy Characteristics'!B:B,MATCH($C2010,'Policy Characteristics'!$C:$C,0)))</f>
        <v>Battery Production Subsidy</v>
      </c>
      <c r="C2010" t="s">
        <v>630</v>
      </c>
      <c r="D2010" t="s">
        <v>1023</v>
      </c>
      <c r="F2010" t="s">
        <v>1024</v>
      </c>
      <c r="H2010" s="18">
        <v>2247</v>
      </c>
      <c r="I2010" s="378" t="s">
        <v>670</v>
      </c>
      <c r="J2010" s="368" t="str">
        <f>IF(ISBLANK(INDEX('Policy Characteristics'!D:D,MATCH($C2010,'Policy Characteristics'!$C:$C,0))),"",INDEX('Policy Characteristics'!D:D,MATCH($C2010,'Policy Characteristics'!$C:$C,0)))</f>
        <v/>
      </c>
      <c r="K2010" s="354" t="str">
        <f>IF(ISBLANK(INDEX('Policy Characteristics'!E:E,MATCH($C2010,'Policy Characteristics'!$C:$C,0))),"",INDEX('Policy Characteristics'!E:E,MATCH($C2010,'Policy Characteristics'!$C:$C,0)))</f>
        <v>GRA battery production subsidy</v>
      </c>
      <c r="L2010" s="354">
        <f>IF(ISBLANK(INDEX('Policy Characteristics'!F:F,MATCH($C2010,'Policy Characteristics'!$C:$C,0))),"",INDEX('Policy Characteristics'!F:F,MATCH($C2010,'Policy Characteristics'!$C:$C,0)))</f>
        <v>0</v>
      </c>
      <c r="M2010" s="354">
        <f>IF(ISBLANK(INDEX('Policy Characteristics'!G:G,MATCH($C2010,'Policy Characteristics'!$C:$C,0))),"",INDEX('Policy Characteristics'!G:G,MATCH($C2010,'Policy Characteristics'!$C:$C,0)))</f>
        <v>10</v>
      </c>
      <c r="N2010" s="354">
        <f>IF(ISBLANK(INDEX('Policy Characteristics'!H:H,MATCH($C2010,'Policy Characteristics'!$C:$C,0))),"",INDEX('Policy Characteristics'!H:H,MATCH($C2010,'Policy Characteristics'!$C:$C,0)))</f>
        <v>1</v>
      </c>
      <c r="O2010" s="354" t="str">
        <f>IF(ISBLANK(INDEX('Policy Characteristics'!I:I,MATCH($C2010,'Policy Characteristics'!$C:$C,0))),"",INDEX('Policy Characteristics'!I:I,MATCH($C2010,'Policy Characteristics'!$C:$C,0)))</f>
        <v>weight</v>
      </c>
      <c r="P2010" s="3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4" t="str">
        <f>IF(ISBLANK(INDEX('Policy Characteristics'!K:K,MATCH($C2010,'Policy Characteristics'!$C:$C,0))),"",INDEX('Policy Characteristics'!K:K,MATCH($C2010,'Policy Characteristics'!$C:$C,0)))</f>
        <v>io-model.html</v>
      </c>
      <c r="R2010" s="354"/>
    </row>
    <row r="2011" spans="1:18" ht="20" customHeight="1">
      <c r="A2011" s="354" t="str">
        <f>IF(ISBLANK(INDEX('Policy Characteristics'!A:A,MATCH($C2011,'Policy Characteristics'!$C:$C,0))),"",INDEX('Policy Characteristics'!A:A,MATCH($C2011,'Policy Characteristics'!$C:$C,0)))</f>
        <v>Government Revenue Accounting</v>
      </c>
      <c r="B2011" s="366" t="str">
        <f>IF(ISBLANK(INDEX('Policy Characteristics'!B:B,MATCH($C2011,'Policy Characteristics'!$C:$C,0))),"",INDEX('Policy Characteristics'!B:B,MATCH($C2011,'Policy Characteristics'!$C:$C,0)))</f>
        <v>Battery Production Subsidy</v>
      </c>
      <c r="C2011" s="354" t="str">
        <f>C$2010</f>
        <v>GRA for Battery Production Subsidy</v>
      </c>
      <c r="D2011" t="s">
        <v>1025</v>
      </c>
      <c r="F2011" t="s">
        <v>1026</v>
      </c>
      <c r="H2011" s="18">
        <v>2248</v>
      </c>
      <c r="I2011" s="366" t="str">
        <f t="shared" si="87"/>
        <v>Yes</v>
      </c>
      <c r="J2011" s="368" t="str">
        <f>IF(ISBLANK(INDEX('Policy Characteristics'!D:D,MATCH($C2011,'Policy Characteristics'!$C:$C,0))),"",INDEX('Policy Characteristics'!D:D,MATCH($C2011,'Policy Characteristics'!$C:$C,0)))</f>
        <v/>
      </c>
      <c r="K2011" s="354" t="str">
        <f>IF(ISBLANK(INDEX('Policy Characteristics'!E:E,MATCH($C2011,'Policy Characteristics'!$C:$C,0))),"",INDEX('Policy Characteristics'!E:E,MATCH($C2011,'Policy Characteristics'!$C:$C,0)))</f>
        <v>GRA battery production subsidy</v>
      </c>
      <c r="L2011" s="354">
        <f>IF(ISBLANK(INDEX('Policy Characteristics'!F:F,MATCH($C2011,'Policy Characteristics'!$C:$C,0))),"",INDEX('Policy Characteristics'!F:F,MATCH($C2011,'Policy Characteristics'!$C:$C,0)))</f>
        <v>0</v>
      </c>
      <c r="M2011" s="354">
        <f>IF(ISBLANK(INDEX('Policy Characteristics'!G:G,MATCH($C2011,'Policy Characteristics'!$C:$C,0))),"",INDEX('Policy Characteristics'!G:G,MATCH($C2011,'Policy Characteristics'!$C:$C,0)))</f>
        <v>10</v>
      </c>
      <c r="N2011" s="354">
        <f>IF(ISBLANK(INDEX('Policy Characteristics'!H:H,MATCH($C2011,'Policy Characteristics'!$C:$C,0))),"",INDEX('Policy Characteristics'!H:H,MATCH($C2011,'Policy Characteristics'!$C:$C,0)))</f>
        <v>1</v>
      </c>
      <c r="O2011" s="354" t="str">
        <f>IF(ISBLANK(INDEX('Policy Characteristics'!I:I,MATCH($C2011,'Policy Characteristics'!$C:$C,0))),"",INDEX('Policy Characteristics'!I:I,MATCH($C2011,'Policy Characteristics'!$C:$C,0)))</f>
        <v>weight</v>
      </c>
      <c r="P2011" s="3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4" t="str">
        <f>IF(ISBLANK(INDEX('Policy Characteristics'!K:K,MATCH($C2011,'Policy Characteristics'!$C:$C,0))),"",INDEX('Policy Characteristics'!K:K,MATCH($C2011,'Policy Characteristics'!$C:$C,0)))</f>
        <v>io-model.html</v>
      </c>
      <c r="R2011" s="354"/>
    </row>
    <row r="2012" spans="1:18" ht="20" customHeight="1">
      <c r="A2012" s="354" t="str">
        <f>IF(ISBLANK(INDEX('Policy Characteristics'!A:A,MATCH($C2012,'Policy Characteristics'!$C:$C,0))),"",INDEX('Policy Characteristics'!A:A,MATCH($C2012,'Policy Characteristics'!$C:$C,0)))</f>
        <v>Government Revenue Accounting</v>
      </c>
      <c r="B2012" s="366" t="str">
        <f>IF(ISBLANK(INDEX('Policy Characteristics'!B:B,MATCH($C2012,'Policy Characteristics'!$C:$C,0))),"",INDEX('Policy Characteristics'!B:B,MATCH($C2012,'Policy Characteristics'!$C:$C,0)))</f>
        <v>Battery Production Subsidy</v>
      </c>
      <c r="C2012" s="354" t="str">
        <f t="shared" ref="C2012:C2014" si="88">C$2010</f>
        <v>GRA for Battery Production Subsidy</v>
      </c>
      <c r="D2012" t="s">
        <v>1027</v>
      </c>
      <c r="F2012" t="s">
        <v>1028</v>
      </c>
      <c r="H2012" s="18">
        <v>2249</v>
      </c>
      <c r="I2012" s="366" t="str">
        <f t="shared" si="87"/>
        <v>Yes</v>
      </c>
      <c r="J2012" s="368" t="str">
        <f>IF(ISBLANK(INDEX('Policy Characteristics'!D:D,MATCH($C2012,'Policy Characteristics'!$C:$C,0))),"",INDEX('Policy Characteristics'!D:D,MATCH($C2012,'Policy Characteristics'!$C:$C,0)))</f>
        <v/>
      </c>
      <c r="K2012" s="354" t="str">
        <f>IF(ISBLANK(INDEX('Policy Characteristics'!E:E,MATCH($C2012,'Policy Characteristics'!$C:$C,0))),"",INDEX('Policy Characteristics'!E:E,MATCH($C2012,'Policy Characteristics'!$C:$C,0)))</f>
        <v>GRA battery production subsidy</v>
      </c>
      <c r="L2012" s="354">
        <f>IF(ISBLANK(INDEX('Policy Characteristics'!F:F,MATCH($C2012,'Policy Characteristics'!$C:$C,0))),"",INDEX('Policy Characteristics'!F:F,MATCH($C2012,'Policy Characteristics'!$C:$C,0)))</f>
        <v>0</v>
      </c>
      <c r="M2012" s="354">
        <f>IF(ISBLANK(INDEX('Policy Characteristics'!G:G,MATCH($C2012,'Policy Characteristics'!$C:$C,0))),"",INDEX('Policy Characteristics'!G:G,MATCH($C2012,'Policy Characteristics'!$C:$C,0)))</f>
        <v>10</v>
      </c>
      <c r="N2012" s="354">
        <f>IF(ISBLANK(INDEX('Policy Characteristics'!H:H,MATCH($C2012,'Policy Characteristics'!$C:$C,0))),"",INDEX('Policy Characteristics'!H:H,MATCH($C2012,'Policy Characteristics'!$C:$C,0)))</f>
        <v>1</v>
      </c>
      <c r="O2012" s="354" t="str">
        <f>IF(ISBLANK(INDEX('Policy Characteristics'!I:I,MATCH($C2012,'Policy Characteristics'!$C:$C,0))),"",INDEX('Policy Characteristics'!I:I,MATCH($C2012,'Policy Characteristics'!$C:$C,0)))</f>
        <v>weight</v>
      </c>
      <c r="P2012" s="3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4" t="str">
        <f>IF(ISBLANK(INDEX('Policy Characteristics'!K:K,MATCH($C2012,'Policy Characteristics'!$C:$C,0))),"",INDEX('Policy Characteristics'!K:K,MATCH($C2012,'Policy Characteristics'!$C:$C,0)))</f>
        <v>io-model.html</v>
      </c>
      <c r="R2012" s="354"/>
    </row>
    <row r="2013" spans="1:18" ht="20" customHeight="1">
      <c r="A2013" s="354" t="str">
        <f>IF(ISBLANK(INDEX('Policy Characteristics'!A:A,MATCH($C2013,'Policy Characteristics'!$C:$C,0))),"",INDEX('Policy Characteristics'!A:A,MATCH($C2013,'Policy Characteristics'!$C:$C,0)))</f>
        <v>Government Revenue Accounting</v>
      </c>
      <c r="B2013" s="366" t="str">
        <f>IF(ISBLANK(INDEX('Policy Characteristics'!B:B,MATCH($C2013,'Policy Characteristics'!$C:$C,0))),"",INDEX('Policy Characteristics'!B:B,MATCH($C2013,'Policy Characteristics'!$C:$C,0)))</f>
        <v>Battery Production Subsidy</v>
      </c>
      <c r="C2013" s="354" t="str">
        <f t="shared" si="88"/>
        <v>GRA for Battery Production Subsidy</v>
      </c>
      <c r="D2013" t="s">
        <v>1029</v>
      </c>
      <c r="F2013" t="s">
        <v>1030</v>
      </c>
      <c r="H2013" s="18">
        <v>2250</v>
      </c>
      <c r="I2013" s="366" t="str">
        <f t="shared" si="87"/>
        <v>Yes</v>
      </c>
      <c r="J2013" s="368" t="str">
        <f>IF(ISBLANK(INDEX('Policy Characteristics'!D:D,MATCH($C2013,'Policy Characteristics'!$C:$C,0))),"",INDEX('Policy Characteristics'!D:D,MATCH($C2013,'Policy Characteristics'!$C:$C,0)))</f>
        <v/>
      </c>
      <c r="K2013" s="354" t="str">
        <f>IF(ISBLANK(INDEX('Policy Characteristics'!E:E,MATCH($C2013,'Policy Characteristics'!$C:$C,0))),"",INDEX('Policy Characteristics'!E:E,MATCH($C2013,'Policy Characteristics'!$C:$C,0)))</f>
        <v>GRA battery production subsidy</v>
      </c>
      <c r="L2013" s="354">
        <f>IF(ISBLANK(INDEX('Policy Characteristics'!F:F,MATCH($C2013,'Policy Characteristics'!$C:$C,0))),"",INDEX('Policy Characteristics'!F:F,MATCH($C2013,'Policy Characteristics'!$C:$C,0)))</f>
        <v>0</v>
      </c>
      <c r="M2013" s="354">
        <f>IF(ISBLANK(INDEX('Policy Characteristics'!G:G,MATCH($C2013,'Policy Characteristics'!$C:$C,0))),"",INDEX('Policy Characteristics'!G:G,MATCH($C2013,'Policy Characteristics'!$C:$C,0)))</f>
        <v>10</v>
      </c>
      <c r="N2013" s="354">
        <f>IF(ISBLANK(INDEX('Policy Characteristics'!H:H,MATCH($C2013,'Policy Characteristics'!$C:$C,0))),"",INDEX('Policy Characteristics'!H:H,MATCH($C2013,'Policy Characteristics'!$C:$C,0)))</f>
        <v>1</v>
      </c>
      <c r="O2013" s="354" t="str">
        <f>IF(ISBLANK(INDEX('Policy Characteristics'!I:I,MATCH($C2013,'Policy Characteristics'!$C:$C,0))),"",INDEX('Policy Characteristics'!I:I,MATCH($C2013,'Policy Characteristics'!$C:$C,0)))</f>
        <v>weight</v>
      </c>
      <c r="P2013" s="3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4" t="str">
        <f>IF(ISBLANK(INDEX('Policy Characteristics'!K:K,MATCH($C2013,'Policy Characteristics'!$C:$C,0))),"",INDEX('Policy Characteristics'!K:K,MATCH($C2013,'Policy Characteristics'!$C:$C,0)))</f>
        <v>io-model.html</v>
      </c>
      <c r="R2013" s="354"/>
    </row>
    <row r="2014" spans="1:18" ht="20" customHeight="1">
      <c r="A2014" s="354" t="str">
        <f>IF(ISBLANK(INDEX('Policy Characteristics'!A:A,MATCH($C2014,'Policy Characteristics'!$C:$C,0))),"",INDEX('Policy Characteristics'!A:A,MATCH($C2014,'Policy Characteristics'!$C:$C,0)))</f>
        <v>Government Revenue Accounting</v>
      </c>
      <c r="B2014" s="366" t="str">
        <f>IF(ISBLANK(INDEX('Policy Characteristics'!B:B,MATCH($C2014,'Policy Characteristics'!$C:$C,0))),"",INDEX('Policy Characteristics'!B:B,MATCH($C2014,'Policy Characteristics'!$C:$C,0)))</f>
        <v>Battery Production Subsidy</v>
      </c>
      <c r="C2014" s="354" t="str">
        <f t="shared" si="88"/>
        <v>GRA for Battery Production Subsidy</v>
      </c>
      <c r="D2014" t="s">
        <v>1031</v>
      </c>
      <c r="F2014" t="s">
        <v>1032</v>
      </c>
      <c r="H2014" s="18">
        <v>2251</v>
      </c>
      <c r="I2014" s="366" t="str">
        <f t="shared" si="87"/>
        <v>Yes</v>
      </c>
      <c r="J2014" s="368" t="str">
        <f>IF(ISBLANK(INDEX('Policy Characteristics'!D:D,MATCH($C2014,'Policy Characteristics'!$C:$C,0))),"",INDEX('Policy Characteristics'!D:D,MATCH($C2014,'Policy Characteristics'!$C:$C,0)))</f>
        <v/>
      </c>
      <c r="K2014" s="354" t="str">
        <f>IF(ISBLANK(INDEX('Policy Characteristics'!E:E,MATCH($C2014,'Policy Characteristics'!$C:$C,0))),"",INDEX('Policy Characteristics'!E:E,MATCH($C2014,'Policy Characteristics'!$C:$C,0)))</f>
        <v>GRA battery production subsidy</v>
      </c>
      <c r="L2014" s="354">
        <f>IF(ISBLANK(INDEX('Policy Characteristics'!F:F,MATCH($C2014,'Policy Characteristics'!$C:$C,0))),"",INDEX('Policy Characteristics'!F:F,MATCH($C2014,'Policy Characteristics'!$C:$C,0)))</f>
        <v>0</v>
      </c>
      <c r="M2014" s="354">
        <f>IF(ISBLANK(INDEX('Policy Characteristics'!G:G,MATCH($C2014,'Policy Characteristics'!$C:$C,0))),"",INDEX('Policy Characteristics'!G:G,MATCH($C2014,'Policy Characteristics'!$C:$C,0)))</f>
        <v>10</v>
      </c>
      <c r="N2014" s="354">
        <f>IF(ISBLANK(INDEX('Policy Characteristics'!H:H,MATCH($C2014,'Policy Characteristics'!$C:$C,0))),"",INDEX('Policy Characteristics'!H:H,MATCH($C2014,'Policy Characteristics'!$C:$C,0)))</f>
        <v>1</v>
      </c>
      <c r="O2014" s="354" t="str">
        <f>IF(ISBLANK(INDEX('Policy Characteristics'!I:I,MATCH($C2014,'Policy Characteristics'!$C:$C,0))),"",INDEX('Policy Characteristics'!I:I,MATCH($C2014,'Policy Characteristics'!$C:$C,0)))</f>
        <v>weight</v>
      </c>
      <c r="P2014" s="3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4" t="str">
        <f>IF(ISBLANK(INDEX('Policy Characteristics'!K:K,MATCH($C2014,'Policy Characteristics'!$C:$C,0))),"",INDEX('Policy Characteristics'!K:K,MATCH($C2014,'Policy Characteristics'!$C:$C,0)))</f>
        <v>io-model.html</v>
      </c>
      <c r="R2014" s="354"/>
    </row>
    <row r="2015" spans="1:18" ht="20" customHeight="1">
      <c r="A2015" s="354" t="str">
        <f>IF(ISBLANK(INDEX('Policy Characteristics'!A:A,MATCH($C2015,'Policy Characteristics'!$C:$C,0))),"",INDEX('Policy Characteristics'!A:A,MATCH($C2015,'Policy Characteristics'!$C:$C,0)))</f>
        <v>Government Revenue Accounting</v>
      </c>
      <c r="B2015" s="366" t="str">
        <f>IF(ISBLANK(INDEX('Policy Characteristics'!B:B,MATCH($C2015,'Policy Characteristics'!$C:$C,0))),"",INDEX('Policy Characteristics'!B:B,MATCH($C2015,'Policy Characteristics'!$C:$C,0)))</f>
        <v>Electricity Generation Subsidy</v>
      </c>
      <c r="C2015" t="s">
        <v>633</v>
      </c>
      <c r="D2015" t="s">
        <v>1023</v>
      </c>
      <c r="F2015" t="s">
        <v>1024</v>
      </c>
      <c r="H2015" s="18">
        <v>560</v>
      </c>
      <c r="I2015" s="378" t="s">
        <v>670</v>
      </c>
      <c r="J2015" s="368" t="str">
        <f>IF(ISBLANK(INDEX('Policy Characteristics'!D:D,MATCH($C2015,'Policy Characteristics'!$C:$C,0))),"",INDEX('Policy Characteristics'!D:D,MATCH($C2015,'Policy Characteristics'!$C:$C,0)))</f>
        <v/>
      </c>
      <c r="K2015" s="354" t="str">
        <f>IF(ISBLANK(INDEX('Policy Characteristics'!E:E,MATCH($C2015,'Policy Characteristics'!$C:$C,0))),"",INDEX('Policy Characteristics'!E:E,MATCH($C2015,'Policy Characteristics'!$C:$C,0)))</f>
        <v>GRA elec gen subsidy</v>
      </c>
      <c r="L2015" s="354">
        <f>IF(ISBLANK(INDEX('Policy Characteristics'!F:F,MATCH($C2015,'Policy Characteristics'!$C:$C,0))),"",INDEX('Policy Characteristics'!F:F,MATCH($C2015,'Policy Characteristics'!$C:$C,0)))</f>
        <v>0</v>
      </c>
      <c r="M2015" s="354">
        <f>IF(ISBLANK(INDEX('Policy Characteristics'!G:G,MATCH($C2015,'Policy Characteristics'!$C:$C,0))),"",INDEX('Policy Characteristics'!G:G,MATCH($C2015,'Policy Characteristics'!$C:$C,0)))</f>
        <v>10</v>
      </c>
      <c r="N2015" s="354">
        <f>IF(ISBLANK(INDEX('Policy Characteristics'!H:H,MATCH($C2015,'Policy Characteristics'!$C:$C,0))),"",INDEX('Policy Characteristics'!H:H,MATCH($C2015,'Policy Characteristics'!$C:$C,0)))</f>
        <v>1</v>
      </c>
      <c r="O2015" s="354" t="str">
        <f>IF(ISBLANK(INDEX('Policy Characteristics'!I:I,MATCH($C2015,'Policy Characteristics'!$C:$C,0))),"",INDEX('Policy Characteristics'!I:I,MATCH($C2015,'Policy Characteristics'!$C:$C,0)))</f>
        <v>weight</v>
      </c>
      <c r="P2015" s="3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4" t="str">
        <f>IF(ISBLANK(INDEX('Policy Characteristics'!K:K,MATCH($C2015,'Policy Characteristics'!$C:$C,0))),"",INDEX('Policy Characteristics'!K:K,MATCH($C2015,'Policy Characteristics'!$C:$C,0)))</f>
        <v>io-model.html</v>
      </c>
      <c r="R2015" s="354" t="str">
        <f>IF(ISBLANK(INDEX('Policy Characteristics'!L:L,MATCH($C2015,'Policy Characteristics'!$C:$C,0))),"",INDEX('Policy Characteristics'!L:L,MATCH($C2015,'Policy Characteristics'!$C:$C,0)))</f>
        <v/>
      </c>
    </row>
    <row r="2016" spans="1:18" ht="20" customHeight="1">
      <c r="A2016" s="354" t="str">
        <f>IF(ISBLANK(INDEX('Policy Characteristics'!A:A,MATCH($C2016,'Policy Characteristics'!$C:$C,0))),"",INDEX('Policy Characteristics'!A:A,MATCH($C2016,'Policy Characteristics'!$C:$C,0)))</f>
        <v>Government Revenue Accounting</v>
      </c>
      <c r="B2016" s="366" t="str">
        <f>IF(ISBLANK(INDEX('Policy Characteristics'!B:B,MATCH($C2016,'Policy Characteristics'!$C:$C,0))),"",INDEX('Policy Characteristics'!B:B,MATCH($C2016,'Policy Characteristics'!$C:$C,0)))</f>
        <v>Electricity Generation Subsidy</v>
      </c>
      <c r="C2016" s="354" t="str">
        <f t="shared" ref="C2016:C2019" si="89">C$2015</f>
        <v>GRA for Electricity Generation Subsidies</v>
      </c>
      <c r="D2016" t="s">
        <v>1025</v>
      </c>
      <c r="F2016" t="s">
        <v>1026</v>
      </c>
      <c r="H2016" s="18">
        <v>561</v>
      </c>
      <c r="I2016" s="366" t="str">
        <f t="shared" ref="I2016:I2019" si="90">I$2015</f>
        <v>Yes</v>
      </c>
      <c r="J2016" s="368" t="str">
        <f>IF(ISBLANK(INDEX('Policy Characteristics'!D:D,MATCH($C2016,'Policy Characteristics'!$C:$C,0))),"",INDEX('Policy Characteristics'!D:D,MATCH($C2016,'Policy Characteristics'!$C:$C,0)))</f>
        <v/>
      </c>
      <c r="K2016" s="354" t="str">
        <f>IF(ISBLANK(INDEX('Policy Characteristics'!E:E,MATCH($C2016,'Policy Characteristics'!$C:$C,0))),"",INDEX('Policy Characteristics'!E:E,MATCH($C2016,'Policy Characteristics'!$C:$C,0)))</f>
        <v>GRA elec gen subsidy</v>
      </c>
      <c r="L2016" s="354">
        <f>IF(ISBLANK(INDEX('Policy Characteristics'!F:F,MATCH($C2016,'Policy Characteristics'!$C:$C,0))),"",INDEX('Policy Characteristics'!F:F,MATCH($C2016,'Policy Characteristics'!$C:$C,0)))</f>
        <v>0</v>
      </c>
      <c r="M2016" s="354">
        <f>IF(ISBLANK(INDEX('Policy Characteristics'!G:G,MATCH($C2016,'Policy Characteristics'!$C:$C,0))),"",INDEX('Policy Characteristics'!G:G,MATCH($C2016,'Policy Characteristics'!$C:$C,0)))</f>
        <v>10</v>
      </c>
      <c r="N2016" s="354">
        <f>IF(ISBLANK(INDEX('Policy Characteristics'!H:H,MATCH($C2016,'Policy Characteristics'!$C:$C,0))),"",INDEX('Policy Characteristics'!H:H,MATCH($C2016,'Policy Characteristics'!$C:$C,0)))</f>
        <v>1</v>
      </c>
      <c r="O2016" s="354" t="str">
        <f>IF(ISBLANK(INDEX('Policy Characteristics'!I:I,MATCH($C2016,'Policy Characteristics'!$C:$C,0))),"",INDEX('Policy Characteristics'!I:I,MATCH($C2016,'Policy Characteristics'!$C:$C,0)))</f>
        <v>weight</v>
      </c>
      <c r="P2016" s="3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4" t="str">
        <f>IF(ISBLANK(INDEX('Policy Characteristics'!K:K,MATCH($C2016,'Policy Characteristics'!$C:$C,0))),"",INDEX('Policy Characteristics'!K:K,MATCH($C2016,'Policy Characteristics'!$C:$C,0)))</f>
        <v>io-model.html</v>
      </c>
      <c r="R2016" s="354" t="str">
        <f>IF(ISBLANK(INDEX('Policy Characteristics'!L:L,MATCH($C2016,'Policy Characteristics'!$C:$C,0))),"",INDEX('Policy Characteristics'!L:L,MATCH($C2016,'Policy Characteristics'!$C:$C,0)))</f>
        <v/>
      </c>
    </row>
    <row r="2017" spans="1:18" ht="20" customHeight="1">
      <c r="A2017" s="354" t="str">
        <f>IF(ISBLANK(INDEX('Policy Characteristics'!A:A,MATCH($C2017,'Policy Characteristics'!$C:$C,0))),"",INDEX('Policy Characteristics'!A:A,MATCH($C2017,'Policy Characteristics'!$C:$C,0)))</f>
        <v>Government Revenue Accounting</v>
      </c>
      <c r="B2017" s="366" t="str">
        <f>IF(ISBLANK(INDEX('Policy Characteristics'!B:B,MATCH($C2017,'Policy Characteristics'!$C:$C,0))),"",INDEX('Policy Characteristics'!B:B,MATCH($C2017,'Policy Characteristics'!$C:$C,0)))</f>
        <v>Electricity Generation Subsidy</v>
      </c>
      <c r="C2017" s="354" t="str">
        <f t="shared" si="89"/>
        <v>GRA for Electricity Generation Subsidies</v>
      </c>
      <c r="D2017" t="s">
        <v>1027</v>
      </c>
      <c r="F2017" t="s">
        <v>1028</v>
      </c>
      <c r="H2017" s="18">
        <v>562</v>
      </c>
      <c r="I2017" s="366" t="str">
        <f t="shared" si="90"/>
        <v>Yes</v>
      </c>
      <c r="J2017" s="368" t="str">
        <f>IF(ISBLANK(INDEX('Policy Characteristics'!D:D,MATCH($C2017,'Policy Characteristics'!$C:$C,0))),"",INDEX('Policy Characteristics'!D:D,MATCH($C2017,'Policy Characteristics'!$C:$C,0)))</f>
        <v/>
      </c>
      <c r="K2017" s="354" t="str">
        <f>IF(ISBLANK(INDEX('Policy Characteristics'!E:E,MATCH($C2017,'Policy Characteristics'!$C:$C,0))),"",INDEX('Policy Characteristics'!E:E,MATCH($C2017,'Policy Characteristics'!$C:$C,0)))</f>
        <v>GRA elec gen subsidy</v>
      </c>
      <c r="L2017" s="354">
        <f>IF(ISBLANK(INDEX('Policy Characteristics'!F:F,MATCH($C2017,'Policy Characteristics'!$C:$C,0))),"",INDEX('Policy Characteristics'!F:F,MATCH($C2017,'Policy Characteristics'!$C:$C,0)))</f>
        <v>0</v>
      </c>
      <c r="M2017" s="354">
        <f>IF(ISBLANK(INDEX('Policy Characteristics'!G:G,MATCH($C2017,'Policy Characteristics'!$C:$C,0))),"",INDEX('Policy Characteristics'!G:G,MATCH($C2017,'Policy Characteristics'!$C:$C,0)))</f>
        <v>10</v>
      </c>
      <c r="N2017" s="354">
        <f>IF(ISBLANK(INDEX('Policy Characteristics'!H:H,MATCH($C2017,'Policy Characteristics'!$C:$C,0))),"",INDEX('Policy Characteristics'!H:H,MATCH($C2017,'Policy Characteristics'!$C:$C,0)))</f>
        <v>1</v>
      </c>
      <c r="O2017" s="354" t="str">
        <f>IF(ISBLANK(INDEX('Policy Characteristics'!I:I,MATCH($C2017,'Policy Characteristics'!$C:$C,0))),"",INDEX('Policy Characteristics'!I:I,MATCH($C2017,'Policy Characteristics'!$C:$C,0)))</f>
        <v>weight</v>
      </c>
      <c r="P2017" s="3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4" t="str">
        <f>IF(ISBLANK(INDEX('Policy Characteristics'!K:K,MATCH($C2017,'Policy Characteristics'!$C:$C,0))),"",INDEX('Policy Characteristics'!K:K,MATCH($C2017,'Policy Characteristics'!$C:$C,0)))</f>
        <v>io-model.html</v>
      </c>
      <c r="R2017" s="354" t="str">
        <f>IF(ISBLANK(INDEX('Policy Characteristics'!L:L,MATCH($C2017,'Policy Characteristics'!$C:$C,0))),"",INDEX('Policy Characteristics'!L:L,MATCH($C2017,'Policy Characteristics'!$C:$C,0)))</f>
        <v/>
      </c>
    </row>
    <row r="2018" spans="1:18" ht="20" customHeight="1">
      <c r="A2018" s="354" t="str">
        <f>IF(ISBLANK(INDEX('Policy Characteristics'!A:A,MATCH($C2018,'Policy Characteristics'!$C:$C,0))),"",INDEX('Policy Characteristics'!A:A,MATCH($C2018,'Policy Characteristics'!$C:$C,0)))</f>
        <v>Government Revenue Accounting</v>
      </c>
      <c r="B2018" s="366" t="str">
        <f>IF(ISBLANK(INDEX('Policy Characteristics'!B:B,MATCH($C2018,'Policy Characteristics'!$C:$C,0))),"",INDEX('Policy Characteristics'!B:B,MATCH($C2018,'Policy Characteristics'!$C:$C,0)))</f>
        <v>Electricity Generation Subsidy</v>
      </c>
      <c r="C2018" s="354" t="str">
        <f t="shared" si="89"/>
        <v>GRA for Electricity Generation Subsidies</v>
      </c>
      <c r="D2018" t="s">
        <v>1029</v>
      </c>
      <c r="F2018" t="s">
        <v>1030</v>
      </c>
      <c r="H2018" s="18">
        <v>563</v>
      </c>
      <c r="I2018" s="366" t="str">
        <f t="shared" si="90"/>
        <v>Yes</v>
      </c>
      <c r="J2018" s="368" t="str">
        <f>IF(ISBLANK(INDEX('Policy Characteristics'!D:D,MATCH($C2018,'Policy Characteristics'!$C:$C,0))),"",INDEX('Policy Characteristics'!D:D,MATCH($C2018,'Policy Characteristics'!$C:$C,0)))</f>
        <v/>
      </c>
      <c r="K2018" s="354" t="str">
        <f>IF(ISBLANK(INDEX('Policy Characteristics'!E:E,MATCH($C2018,'Policy Characteristics'!$C:$C,0))),"",INDEX('Policy Characteristics'!E:E,MATCH($C2018,'Policy Characteristics'!$C:$C,0)))</f>
        <v>GRA elec gen subsidy</v>
      </c>
      <c r="L2018" s="354">
        <f>IF(ISBLANK(INDEX('Policy Characteristics'!F:F,MATCH($C2018,'Policy Characteristics'!$C:$C,0))),"",INDEX('Policy Characteristics'!F:F,MATCH($C2018,'Policy Characteristics'!$C:$C,0)))</f>
        <v>0</v>
      </c>
      <c r="M2018" s="354">
        <f>IF(ISBLANK(INDEX('Policy Characteristics'!G:G,MATCH($C2018,'Policy Characteristics'!$C:$C,0))),"",INDEX('Policy Characteristics'!G:G,MATCH($C2018,'Policy Characteristics'!$C:$C,0)))</f>
        <v>10</v>
      </c>
      <c r="N2018" s="354">
        <f>IF(ISBLANK(INDEX('Policy Characteristics'!H:H,MATCH($C2018,'Policy Characteristics'!$C:$C,0))),"",INDEX('Policy Characteristics'!H:H,MATCH($C2018,'Policy Characteristics'!$C:$C,0)))</f>
        <v>1</v>
      </c>
      <c r="O2018" s="354" t="str">
        <f>IF(ISBLANK(INDEX('Policy Characteristics'!I:I,MATCH($C2018,'Policy Characteristics'!$C:$C,0))),"",INDEX('Policy Characteristics'!I:I,MATCH($C2018,'Policy Characteristics'!$C:$C,0)))</f>
        <v>weight</v>
      </c>
      <c r="P2018" s="3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4" t="str">
        <f>IF(ISBLANK(INDEX('Policy Characteristics'!K:K,MATCH($C2018,'Policy Characteristics'!$C:$C,0))),"",INDEX('Policy Characteristics'!K:K,MATCH($C2018,'Policy Characteristics'!$C:$C,0)))</f>
        <v>io-model.html</v>
      </c>
      <c r="R2018" s="354" t="str">
        <f>IF(ISBLANK(INDEX('Policy Characteristics'!L:L,MATCH($C2018,'Policy Characteristics'!$C:$C,0))),"",INDEX('Policy Characteristics'!L:L,MATCH($C2018,'Policy Characteristics'!$C:$C,0)))</f>
        <v/>
      </c>
    </row>
    <row r="2019" spans="1:18" ht="20" customHeight="1">
      <c r="A2019" s="354" t="str">
        <f>IF(ISBLANK(INDEX('Policy Characteristics'!A:A,MATCH($C2019,'Policy Characteristics'!$C:$C,0))),"",INDEX('Policy Characteristics'!A:A,MATCH($C2019,'Policy Characteristics'!$C:$C,0)))</f>
        <v>Government Revenue Accounting</v>
      </c>
      <c r="B2019" s="366" t="str">
        <f>IF(ISBLANK(INDEX('Policy Characteristics'!B:B,MATCH($C2019,'Policy Characteristics'!$C:$C,0))),"",INDEX('Policy Characteristics'!B:B,MATCH($C2019,'Policy Characteristics'!$C:$C,0)))</f>
        <v>Electricity Generation Subsidy</v>
      </c>
      <c r="C2019" s="354" t="str">
        <f t="shared" si="89"/>
        <v>GRA for Electricity Generation Subsidies</v>
      </c>
      <c r="D2019" t="s">
        <v>1031</v>
      </c>
      <c r="F2019" t="s">
        <v>1032</v>
      </c>
      <c r="H2019" s="18">
        <v>564</v>
      </c>
      <c r="I2019" s="366" t="str">
        <f t="shared" si="90"/>
        <v>Yes</v>
      </c>
      <c r="J2019" s="368" t="str">
        <f>IF(ISBLANK(INDEX('Policy Characteristics'!D:D,MATCH($C2019,'Policy Characteristics'!$C:$C,0))),"",INDEX('Policy Characteristics'!D:D,MATCH($C2019,'Policy Characteristics'!$C:$C,0)))</f>
        <v/>
      </c>
      <c r="K2019" s="354" t="str">
        <f>IF(ISBLANK(INDEX('Policy Characteristics'!E:E,MATCH($C2019,'Policy Characteristics'!$C:$C,0))),"",INDEX('Policy Characteristics'!E:E,MATCH($C2019,'Policy Characteristics'!$C:$C,0)))</f>
        <v>GRA elec gen subsidy</v>
      </c>
      <c r="L2019" s="354">
        <f>IF(ISBLANK(INDEX('Policy Characteristics'!F:F,MATCH($C2019,'Policy Characteristics'!$C:$C,0))),"",INDEX('Policy Characteristics'!F:F,MATCH($C2019,'Policy Characteristics'!$C:$C,0)))</f>
        <v>0</v>
      </c>
      <c r="M2019" s="354">
        <f>IF(ISBLANK(INDEX('Policy Characteristics'!G:G,MATCH($C2019,'Policy Characteristics'!$C:$C,0))),"",INDEX('Policy Characteristics'!G:G,MATCH($C2019,'Policy Characteristics'!$C:$C,0)))</f>
        <v>10</v>
      </c>
      <c r="N2019" s="354">
        <f>IF(ISBLANK(INDEX('Policy Characteristics'!H:H,MATCH($C2019,'Policy Characteristics'!$C:$C,0))),"",INDEX('Policy Characteristics'!H:H,MATCH($C2019,'Policy Characteristics'!$C:$C,0)))</f>
        <v>1</v>
      </c>
      <c r="O2019" s="354" t="str">
        <f>IF(ISBLANK(INDEX('Policy Characteristics'!I:I,MATCH($C2019,'Policy Characteristics'!$C:$C,0))),"",INDEX('Policy Characteristics'!I:I,MATCH($C2019,'Policy Characteristics'!$C:$C,0)))</f>
        <v>weight</v>
      </c>
      <c r="P2019" s="3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4" t="str">
        <f>IF(ISBLANK(INDEX('Policy Characteristics'!K:K,MATCH($C2019,'Policy Characteristics'!$C:$C,0))),"",INDEX('Policy Characteristics'!K:K,MATCH($C2019,'Policy Characteristics'!$C:$C,0)))</f>
        <v>io-model.html</v>
      </c>
      <c r="R2019" s="354" t="str">
        <f>IF(ISBLANK(INDEX('Policy Characteristics'!L:L,MATCH($C2019,'Policy Characteristics'!$C:$C,0))),"",INDEX('Policy Characteristics'!L:L,MATCH($C2019,'Policy Characteristics'!$C:$C,0)))</f>
        <v/>
      </c>
    </row>
    <row r="2020" spans="1:18" ht="20" customHeight="1">
      <c r="A2020" s="354" t="str">
        <f>IF(ISBLANK(INDEX('Policy Characteristics'!A:A,MATCH($C2020,'Policy Characteristics'!$C:$C,0))),"",INDEX('Policy Characteristics'!A:A,MATCH($C2020,'Policy Characteristics'!$C:$C,0)))</f>
        <v>Government Revenue Accounting</v>
      </c>
      <c r="B2020" s="366" t="str">
        <f>IF(ISBLANK(INDEX('Policy Characteristics'!B:B,MATCH($C2020,'Policy Characteristics'!$C:$C,0))),"",INDEX('Policy Characteristics'!B:B,MATCH($C2020,'Policy Characteristics'!$C:$C,0)))</f>
        <v>Electricity Capacity Construction Subsidy</v>
      </c>
      <c r="C2020" t="s">
        <v>636</v>
      </c>
      <c r="D2020" t="s">
        <v>1023</v>
      </c>
      <c r="F2020" t="s">
        <v>1024</v>
      </c>
      <c r="H2020" s="18">
        <v>565</v>
      </c>
      <c r="I2020" s="378" t="s">
        <v>670</v>
      </c>
      <c r="J2020" s="368" t="str">
        <f>IF(ISBLANK(INDEX('Policy Characteristics'!D:D,MATCH($C2020,'Policy Characteristics'!$C:$C,0))),"",INDEX('Policy Characteristics'!D:D,MATCH($C2020,'Policy Characteristics'!$C:$C,0)))</f>
        <v/>
      </c>
      <c r="K2020" s="354" t="str">
        <f>IF(ISBLANK(INDEX('Policy Characteristics'!E:E,MATCH($C2020,'Policy Characteristics'!$C:$C,0))),"",INDEX('Policy Characteristics'!E:E,MATCH($C2020,'Policy Characteristics'!$C:$C,0)))</f>
        <v>GRA elec cap const subsidy</v>
      </c>
      <c r="L2020" s="354">
        <f>IF(ISBLANK(INDEX('Policy Characteristics'!F:F,MATCH($C2020,'Policy Characteristics'!$C:$C,0))),"",INDEX('Policy Characteristics'!F:F,MATCH($C2020,'Policy Characteristics'!$C:$C,0)))</f>
        <v>0</v>
      </c>
      <c r="M2020" s="354">
        <f>IF(ISBLANK(INDEX('Policy Characteristics'!G:G,MATCH($C2020,'Policy Characteristics'!$C:$C,0))),"",INDEX('Policy Characteristics'!G:G,MATCH($C2020,'Policy Characteristics'!$C:$C,0)))</f>
        <v>10</v>
      </c>
      <c r="N2020" s="354">
        <f>IF(ISBLANK(INDEX('Policy Characteristics'!H:H,MATCH($C2020,'Policy Characteristics'!$C:$C,0))),"",INDEX('Policy Characteristics'!H:H,MATCH($C2020,'Policy Characteristics'!$C:$C,0)))</f>
        <v>1</v>
      </c>
      <c r="O2020" s="354" t="str">
        <f>IF(ISBLANK(INDEX('Policy Characteristics'!I:I,MATCH($C2020,'Policy Characteristics'!$C:$C,0))),"",INDEX('Policy Characteristics'!I:I,MATCH($C2020,'Policy Characteristics'!$C:$C,0)))</f>
        <v>weight</v>
      </c>
      <c r="P2020" s="3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4" t="str">
        <f>IF(ISBLANK(INDEX('Policy Characteristics'!K:K,MATCH($C2020,'Policy Characteristics'!$C:$C,0))),"",INDEX('Policy Characteristics'!K:K,MATCH($C2020,'Policy Characteristics'!$C:$C,0)))</f>
        <v>io-model.html</v>
      </c>
      <c r="R2020" s="354" t="str">
        <f>IF(ISBLANK(INDEX('Policy Characteristics'!L:L,MATCH($C2020,'Policy Characteristics'!$C:$C,0))),"",INDEX('Policy Characteristics'!L:L,MATCH($C2020,'Policy Characteristics'!$C:$C,0)))</f>
        <v/>
      </c>
    </row>
    <row r="2021" spans="1:18" ht="20" customHeight="1">
      <c r="A2021" s="354" t="str">
        <f>IF(ISBLANK(INDEX('Policy Characteristics'!A:A,MATCH($C2021,'Policy Characteristics'!$C:$C,0))),"",INDEX('Policy Characteristics'!A:A,MATCH($C2021,'Policy Characteristics'!$C:$C,0)))</f>
        <v>Government Revenue Accounting</v>
      </c>
      <c r="B2021" s="366" t="str">
        <f>IF(ISBLANK(INDEX('Policy Characteristics'!B:B,MATCH($C2021,'Policy Characteristics'!$C:$C,0))),"",INDEX('Policy Characteristics'!B:B,MATCH($C2021,'Policy Characteristics'!$C:$C,0)))</f>
        <v>Electricity Capacity Construction Subsidy</v>
      </c>
      <c r="C2021" s="354" t="str">
        <f t="shared" ref="C2021:C2024" si="91">C$2020</f>
        <v>GRA for Electricity Capacity Construction Subsidies</v>
      </c>
      <c r="D2021" t="s">
        <v>1025</v>
      </c>
      <c r="F2021" t="s">
        <v>1026</v>
      </c>
      <c r="H2021" s="18">
        <v>566</v>
      </c>
      <c r="I2021" s="366" t="str">
        <f t="shared" ref="I2021:I2024" si="92">I$2020</f>
        <v>Yes</v>
      </c>
      <c r="J2021" s="368" t="str">
        <f>IF(ISBLANK(INDEX('Policy Characteristics'!D:D,MATCH($C2021,'Policy Characteristics'!$C:$C,0))),"",INDEX('Policy Characteristics'!D:D,MATCH($C2021,'Policy Characteristics'!$C:$C,0)))</f>
        <v/>
      </c>
      <c r="K2021" s="354" t="str">
        <f>IF(ISBLANK(INDEX('Policy Characteristics'!E:E,MATCH($C2021,'Policy Characteristics'!$C:$C,0))),"",INDEX('Policy Characteristics'!E:E,MATCH($C2021,'Policy Characteristics'!$C:$C,0)))</f>
        <v>GRA elec cap const subsidy</v>
      </c>
      <c r="L2021" s="354">
        <f>IF(ISBLANK(INDEX('Policy Characteristics'!F:F,MATCH($C2021,'Policy Characteristics'!$C:$C,0))),"",INDEX('Policy Characteristics'!F:F,MATCH($C2021,'Policy Characteristics'!$C:$C,0)))</f>
        <v>0</v>
      </c>
      <c r="M2021" s="354">
        <f>IF(ISBLANK(INDEX('Policy Characteristics'!G:G,MATCH($C2021,'Policy Characteristics'!$C:$C,0))),"",INDEX('Policy Characteristics'!G:G,MATCH($C2021,'Policy Characteristics'!$C:$C,0)))</f>
        <v>10</v>
      </c>
      <c r="N2021" s="354">
        <f>IF(ISBLANK(INDEX('Policy Characteristics'!H:H,MATCH($C2021,'Policy Characteristics'!$C:$C,0))),"",INDEX('Policy Characteristics'!H:H,MATCH($C2021,'Policy Characteristics'!$C:$C,0)))</f>
        <v>1</v>
      </c>
      <c r="O2021" s="354" t="str">
        <f>IF(ISBLANK(INDEX('Policy Characteristics'!I:I,MATCH($C2021,'Policy Characteristics'!$C:$C,0))),"",INDEX('Policy Characteristics'!I:I,MATCH($C2021,'Policy Characteristics'!$C:$C,0)))</f>
        <v>weight</v>
      </c>
      <c r="P2021" s="3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4" t="str">
        <f>IF(ISBLANK(INDEX('Policy Characteristics'!K:K,MATCH($C2021,'Policy Characteristics'!$C:$C,0))),"",INDEX('Policy Characteristics'!K:K,MATCH($C2021,'Policy Characteristics'!$C:$C,0)))</f>
        <v>io-model.html</v>
      </c>
      <c r="R2021" s="354" t="str">
        <f>IF(ISBLANK(INDEX('Policy Characteristics'!L:L,MATCH($C2021,'Policy Characteristics'!$C:$C,0))),"",INDEX('Policy Characteristics'!L:L,MATCH($C2021,'Policy Characteristics'!$C:$C,0)))</f>
        <v/>
      </c>
    </row>
    <row r="2022" spans="1:18" ht="20" customHeight="1">
      <c r="A2022" s="354" t="str">
        <f>IF(ISBLANK(INDEX('Policy Characteristics'!A:A,MATCH($C2022,'Policy Characteristics'!$C:$C,0))),"",INDEX('Policy Characteristics'!A:A,MATCH($C2022,'Policy Characteristics'!$C:$C,0)))</f>
        <v>Government Revenue Accounting</v>
      </c>
      <c r="B2022" s="366" t="str">
        <f>IF(ISBLANK(INDEX('Policy Characteristics'!B:B,MATCH($C2022,'Policy Characteristics'!$C:$C,0))),"",INDEX('Policy Characteristics'!B:B,MATCH($C2022,'Policy Characteristics'!$C:$C,0)))</f>
        <v>Electricity Capacity Construction Subsidy</v>
      </c>
      <c r="C2022" s="354" t="str">
        <f t="shared" si="91"/>
        <v>GRA for Electricity Capacity Construction Subsidies</v>
      </c>
      <c r="D2022" t="s">
        <v>1027</v>
      </c>
      <c r="F2022" t="s">
        <v>1028</v>
      </c>
      <c r="H2022" s="18">
        <v>567</v>
      </c>
      <c r="I2022" s="366" t="str">
        <f t="shared" si="92"/>
        <v>Yes</v>
      </c>
      <c r="J2022" s="368" t="str">
        <f>IF(ISBLANK(INDEX('Policy Characteristics'!D:D,MATCH($C2022,'Policy Characteristics'!$C:$C,0))),"",INDEX('Policy Characteristics'!D:D,MATCH($C2022,'Policy Characteristics'!$C:$C,0)))</f>
        <v/>
      </c>
      <c r="K2022" s="354" t="str">
        <f>IF(ISBLANK(INDEX('Policy Characteristics'!E:E,MATCH($C2022,'Policy Characteristics'!$C:$C,0))),"",INDEX('Policy Characteristics'!E:E,MATCH($C2022,'Policy Characteristics'!$C:$C,0)))</f>
        <v>GRA elec cap const subsidy</v>
      </c>
      <c r="L2022" s="354">
        <f>IF(ISBLANK(INDEX('Policy Characteristics'!F:F,MATCH($C2022,'Policy Characteristics'!$C:$C,0))),"",INDEX('Policy Characteristics'!F:F,MATCH($C2022,'Policy Characteristics'!$C:$C,0)))</f>
        <v>0</v>
      </c>
      <c r="M2022" s="354">
        <f>IF(ISBLANK(INDEX('Policy Characteristics'!G:G,MATCH($C2022,'Policy Characteristics'!$C:$C,0))),"",INDEX('Policy Characteristics'!G:G,MATCH($C2022,'Policy Characteristics'!$C:$C,0)))</f>
        <v>10</v>
      </c>
      <c r="N2022" s="354">
        <f>IF(ISBLANK(INDEX('Policy Characteristics'!H:H,MATCH($C2022,'Policy Characteristics'!$C:$C,0))),"",INDEX('Policy Characteristics'!H:H,MATCH($C2022,'Policy Characteristics'!$C:$C,0)))</f>
        <v>1</v>
      </c>
      <c r="O2022" s="354" t="str">
        <f>IF(ISBLANK(INDEX('Policy Characteristics'!I:I,MATCH($C2022,'Policy Characteristics'!$C:$C,0))),"",INDEX('Policy Characteristics'!I:I,MATCH($C2022,'Policy Characteristics'!$C:$C,0)))</f>
        <v>weight</v>
      </c>
      <c r="P2022" s="3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4" t="str">
        <f>IF(ISBLANK(INDEX('Policy Characteristics'!K:K,MATCH($C2022,'Policy Characteristics'!$C:$C,0))),"",INDEX('Policy Characteristics'!K:K,MATCH($C2022,'Policy Characteristics'!$C:$C,0)))</f>
        <v>io-model.html</v>
      </c>
      <c r="R2022" s="354" t="str">
        <f>IF(ISBLANK(INDEX('Policy Characteristics'!L:L,MATCH($C2022,'Policy Characteristics'!$C:$C,0))),"",INDEX('Policy Characteristics'!L:L,MATCH($C2022,'Policy Characteristics'!$C:$C,0)))</f>
        <v/>
      </c>
    </row>
    <row r="2023" spans="1:18" ht="20" customHeight="1">
      <c r="A2023" s="354" t="str">
        <f>IF(ISBLANK(INDEX('Policy Characteristics'!A:A,MATCH($C2023,'Policy Characteristics'!$C:$C,0))),"",INDEX('Policy Characteristics'!A:A,MATCH($C2023,'Policy Characteristics'!$C:$C,0)))</f>
        <v>Government Revenue Accounting</v>
      </c>
      <c r="B2023" s="366" t="str">
        <f>IF(ISBLANK(INDEX('Policy Characteristics'!B:B,MATCH($C2023,'Policy Characteristics'!$C:$C,0))),"",INDEX('Policy Characteristics'!B:B,MATCH($C2023,'Policy Characteristics'!$C:$C,0)))</f>
        <v>Electricity Capacity Construction Subsidy</v>
      </c>
      <c r="C2023" s="354" t="str">
        <f t="shared" si="91"/>
        <v>GRA for Electricity Capacity Construction Subsidies</v>
      </c>
      <c r="D2023" t="s">
        <v>1029</v>
      </c>
      <c r="F2023" t="s">
        <v>1030</v>
      </c>
      <c r="H2023" s="18">
        <v>568</v>
      </c>
      <c r="I2023" s="366" t="str">
        <f t="shared" si="92"/>
        <v>Yes</v>
      </c>
      <c r="J2023" s="368" t="str">
        <f>IF(ISBLANK(INDEX('Policy Characteristics'!D:D,MATCH($C2023,'Policy Characteristics'!$C:$C,0))),"",INDEX('Policy Characteristics'!D:D,MATCH($C2023,'Policy Characteristics'!$C:$C,0)))</f>
        <v/>
      </c>
      <c r="K2023" s="354" t="str">
        <f>IF(ISBLANK(INDEX('Policy Characteristics'!E:E,MATCH($C2023,'Policy Characteristics'!$C:$C,0))),"",INDEX('Policy Characteristics'!E:E,MATCH($C2023,'Policy Characteristics'!$C:$C,0)))</f>
        <v>GRA elec cap const subsidy</v>
      </c>
      <c r="L2023" s="354">
        <f>IF(ISBLANK(INDEX('Policy Characteristics'!F:F,MATCH($C2023,'Policy Characteristics'!$C:$C,0))),"",INDEX('Policy Characteristics'!F:F,MATCH($C2023,'Policy Characteristics'!$C:$C,0)))</f>
        <v>0</v>
      </c>
      <c r="M2023" s="354">
        <f>IF(ISBLANK(INDEX('Policy Characteristics'!G:G,MATCH($C2023,'Policy Characteristics'!$C:$C,0))),"",INDEX('Policy Characteristics'!G:G,MATCH($C2023,'Policy Characteristics'!$C:$C,0)))</f>
        <v>10</v>
      </c>
      <c r="N2023" s="354">
        <f>IF(ISBLANK(INDEX('Policy Characteristics'!H:H,MATCH($C2023,'Policy Characteristics'!$C:$C,0))),"",INDEX('Policy Characteristics'!H:H,MATCH($C2023,'Policy Characteristics'!$C:$C,0)))</f>
        <v>1</v>
      </c>
      <c r="O2023" s="354" t="str">
        <f>IF(ISBLANK(INDEX('Policy Characteristics'!I:I,MATCH($C2023,'Policy Characteristics'!$C:$C,0))),"",INDEX('Policy Characteristics'!I:I,MATCH($C2023,'Policy Characteristics'!$C:$C,0)))</f>
        <v>weight</v>
      </c>
      <c r="P2023" s="3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4" t="str">
        <f>IF(ISBLANK(INDEX('Policy Characteristics'!K:K,MATCH($C2023,'Policy Characteristics'!$C:$C,0))),"",INDEX('Policy Characteristics'!K:K,MATCH($C2023,'Policy Characteristics'!$C:$C,0)))</f>
        <v>io-model.html</v>
      </c>
      <c r="R2023" s="354" t="str">
        <f>IF(ISBLANK(INDEX('Policy Characteristics'!L:L,MATCH($C2023,'Policy Characteristics'!$C:$C,0))),"",INDEX('Policy Characteristics'!L:L,MATCH($C2023,'Policy Characteristics'!$C:$C,0)))</f>
        <v/>
      </c>
    </row>
    <row r="2024" spans="1:18" ht="20" customHeight="1">
      <c r="A2024" s="354" t="str">
        <f>IF(ISBLANK(INDEX('Policy Characteristics'!A:A,MATCH($C2024,'Policy Characteristics'!$C:$C,0))),"",INDEX('Policy Characteristics'!A:A,MATCH($C2024,'Policy Characteristics'!$C:$C,0)))</f>
        <v>Government Revenue Accounting</v>
      </c>
      <c r="B2024" s="366" t="str">
        <f>IF(ISBLANK(INDEX('Policy Characteristics'!B:B,MATCH($C2024,'Policy Characteristics'!$C:$C,0))),"",INDEX('Policy Characteristics'!B:B,MATCH($C2024,'Policy Characteristics'!$C:$C,0)))</f>
        <v>Electricity Capacity Construction Subsidy</v>
      </c>
      <c r="C2024" s="354" t="str">
        <f t="shared" si="91"/>
        <v>GRA for Electricity Capacity Construction Subsidies</v>
      </c>
      <c r="D2024" t="s">
        <v>1031</v>
      </c>
      <c r="F2024" t="s">
        <v>1032</v>
      </c>
      <c r="H2024" s="18">
        <v>569</v>
      </c>
      <c r="I2024" s="366" t="str">
        <f t="shared" si="92"/>
        <v>Yes</v>
      </c>
      <c r="J2024" s="368" t="str">
        <f>IF(ISBLANK(INDEX('Policy Characteristics'!D:D,MATCH($C2024,'Policy Characteristics'!$C:$C,0))),"",INDEX('Policy Characteristics'!D:D,MATCH($C2024,'Policy Characteristics'!$C:$C,0)))</f>
        <v/>
      </c>
      <c r="K2024" s="354" t="str">
        <f>IF(ISBLANK(INDEX('Policy Characteristics'!E:E,MATCH($C2024,'Policy Characteristics'!$C:$C,0))),"",INDEX('Policy Characteristics'!E:E,MATCH($C2024,'Policy Characteristics'!$C:$C,0)))</f>
        <v>GRA elec cap const subsidy</v>
      </c>
      <c r="L2024" s="354">
        <f>IF(ISBLANK(INDEX('Policy Characteristics'!F:F,MATCH($C2024,'Policy Characteristics'!$C:$C,0))),"",INDEX('Policy Characteristics'!F:F,MATCH($C2024,'Policy Characteristics'!$C:$C,0)))</f>
        <v>0</v>
      </c>
      <c r="M2024" s="354">
        <f>IF(ISBLANK(INDEX('Policy Characteristics'!G:G,MATCH($C2024,'Policy Characteristics'!$C:$C,0))),"",INDEX('Policy Characteristics'!G:G,MATCH($C2024,'Policy Characteristics'!$C:$C,0)))</f>
        <v>10</v>
      </c>
      <c r="N2024" s="354">
        <f>IF(ISBLANK(INDEX('Policy Characteristics'!H:H,MATCH($C2024,'Policy Characteristics'!$C:$C,0))),"",INDEX('Policy Characteristics'!H:H,MATCH($C2024,'Policy Characteristics'!$C:$C,0)))</f>
        <v>1</v>
      </c>
      <c r="O2024" s="354" t="str">
        <f>IF(ISBLANK(INDEX('Policy Characteristics'!I:I,MATCH($C2024,'Policy Characteristics'!$C:$C,0))),"",INDEX('Policy Characteristics'!I:I,MATCH($C2024,'Policy Characteristics'!$C:$C,0)))</f>
        <v>weight</v>
      </c>
      <c r="P2024" s="354"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4" t="str">
        <f>IF(ISBLANK(INDEX('Policy Characteristics'!K:K,MATCH($C2024,'Policy Characteristics'!$C:$C,0))),"",INDEX('Policy Characteristics'!K:K,MATCH($C2024,'Policy Characteristics'!$C:$C,0)))</f>
        <v>io-model.html</v>
      </c>
      <c r="R2024" s="354" t="str">
        <f>IF(ISBLANK(INDEX('Policy Characteristics'!L:L,MATCH($C2024,'Policy Characteristics'!$C:$C,0))),"",INDEX('Policy Characteristics'!L:L,MATCH($C2024,'Policy Characteristics'!$C:$C,0)))</f>
        <v/>
      </c>
    </row>
    <row r="2025" spans="1:18" ht="20" customHeight="1">
      <c r="A2025" s="354" t="str">
        <f>IF(ISBLANK(INDEX('Policy Characteristics'!A:A,MATCH($C2025,'Policy Characteristics'!$C:$C,0))),"",INDEX('Policy Characteristics'!A:A,MATCH($C2025,'Policy Characteristics'!$C:$C,0)))</f>
        <v>Government Revenue Accounting</v>
      </c>
      <c r="B2025" s="366" t="str">
        <f>IF(ISBLANK(INDEX('Policy Characteristics'!B:B,MATCH($C2025,'Policy Characteristics'!$C:$C,0))),"",INDEX('Policy Characteristics'!B:B,MATCH($C2025,'Policy Characteristics'!$C:$C,0)))</f>
        <v>Distributed Solar Subsidy</v>
      </c>
      <c r="C2025" t="s">
        <v>638</v>
      </c>
      <c r="D2025" t="s">
        <v>1023</v>
      </c>
      <c r="F2025" t="s">
        <v>1024</v>
      </c>
      <c r="H2025" s="18">
        <v>570</v>
      </c>
      <c r="I2025" s="378" t="s">
        <v>670</v>
      </c>
      <c r="J2025" s="368" t="str">
        <f>IF(ISBLANK(INDEX('Policy Characteristics'!D:D,MATCH($C2025,'Policy Characteristics'!$C:$C,0))),"",INDEX('Policy Characteristics'!D:D,MATCH($C2025,'Policy Characteristics'!$C:$C,0)))</f>
        <v/>
      </c>
      <c r="K2025" s="354" t="str">
        <f>IF(ISBLANK(INDEX('Policy Characteristics'!E:E,MATCH($C2025,'Policy Characteristics'!$C:$C,0))),"",INDEX('Policy Characteristics'!E:E,MATCH($C2025,'Policy Characteristics'!$C:$C,0)))</f>
        <v>GRA dist solar subsidy</v>
      </c>
      <c r="L2025" s="354">
        <f>IF(ISBLANK(INDEX('Policy Characteristics'!F:F,MATCH($C2025,'Policy Characteristics'!$C:$C,0))),"",INDEX('Policy Characteristics'!F:F,MATCH($C2025,'Policy Characteristics'!$C:$C,0)))</f>
        <v>0</v>
      </c>
      <c r="M2025" s="354">
        <f>IF(ISBLANK(INDEX('Policy Characteristics'!G:G,MATCH($C2025,'Policy Characteristics'!$C:$C,0))),"",INDEX('Policy Characteristics'!G:G,MATCH($C2025,'Policy Characteristics'!$C:$C,0)))</f>
        <v>10</v>
      </c>
      <c r="N2025" s="354">
        <f>IF(ISBLANK(INDEX('Policy Characteristics'!H:H,MATCH($C2025,'Policy Characteristics'!$C:$C,0))),"",INDEX('Policy Characteristics'!H:H,MATCH($C2025,'Policy Characteristics'!$C:$C,0)))</f>
        <v>1</v>
      </c>
      <c r="O2025" s="354" t="str">
        <f>IF(ISBLANK(INDEX('Policy Characteristics'!I:I,MATCH($C2025,'Policy Characteristics'!$C:$C,0))),"",INDEX('Policy Characteristics'!I:I,MATCH($C2025,'Policy Characteristics'!$C:$C,0)))</f>
        <v>weight</v>
      </c>
      <c r="P2025" s="354"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4" t="str">
        <f>IF(ISBLANK(INDEX('Policy Characteristics'!K:K,MATCH($C2025,'Policy Characteristics'!$C:$C,0))),"",INDEX('Policy Characteristics'!K:K,MATCH($C2025,'Policy Characteristics'!$C:$C,0)))</f>
        <v>io-model.html</v>
      </c>
      <c r="R2025" s="354" t="str">
        <f>IF(ISBLANK(INDEX('Policy Characteristics'!L:L,MATCH($C2025,'Policy Characteristics'!$C:$C,0))),"",INDEX('Policy Characteristics'!L:L,MATCH($C2025,'Policy Characteristics'!$C:$C,0)))</f>
        <v/>
      </c>
    </row>
    <row r="2026" spans="1:18" ht="20" customHeight="1">
      <c r="A2026" s="354" t="str">
        <f>IF(ISBLANK(INDEX('Policy Characteristics'!A:A,MATCH($C2026,'Policy Characteristics'!$C:$C,0))),"",INDEX('Policy Characteristics'!A:A,MATCH($C2026,'Policy Characteristics'!$C:$C,0)))</f>
        <v>Government Revenue Accounting</v>
      </c>
      <c r="B2026" s="366" t="str">
        <f>IF(ISBLANK(INDEX('Policy Characteristics'!B:B,MATCH($C2026,'Policy Characteristics'!$C:$C,0))),"",INDEX('Policy Characteristics'!B:B,MATCH($C2026,'Policy Characteristics'!$C:$C,0)))</f>
        <v>Distributed Solar Subsidy</v>
      </c>
      <c r="C2026" s="354" t="str">
        <f t="shared" ref="C2026:C2029" si="93">C$2025</f>
        <v>GRA for Distributed Solar Subsidy</v>
      </c>
      <c r="D2026" t="s">
        <v>1025</v>
      </c>
      <c r="F2026" t="s">
        <v>1026</v>
      </c>
      <c r="H2026" s="18">
        <v>571</v>
      </c>
      <c r="I2026" s="366" t="str">
        <f t="shared" ref="I2026:I2029" si="94">I$2025</f>
        <v>Yes</v>
      </c>
      <c r="J2026" s="368" t="str">
        <f>IF(ISBLANK(INDEX('Policy Characteristics'!D:D,MATCH($C2026,'Policy Characteristics'!$C:$C,0))),"",INDEX('Policy Characteristics'!D:D,MATCH($C2026,'Policy Characteristics'!$C:$C,0)))</f>
        <v/>
      </c>
      <c r="K2026" s="354" t="str">
        <f>IF(ISBLANK(INDEX('Policy Characteristics'!E:E,MATCH($C2026,'Policy Characteristics'!$C:$C,0))),"",INDEX('Policy Characteristics'!E:E,MATCH($C2026,'Policy Characteristics'!$C:$C,0)))</f>
        <v>GRA dist solar subsidy</v>
      </c>
      <c r="L2026" s="354">
        <f>IF(ISBLANK(INDEX('Policy Characteristics'!F:F,MATCH($C2026,'Policy Characteristics'!$C:$C,0))),"",INDEX('Policy Characteristics'!F:F,MATCH($C2026,'Policy Characteristics'!$C:$C,0)))</f>
        <v>0</v>
      </c>
      <c r="M2026" s="354">
        <f>IF(ISBLANK(INDEX('Policy Characteristics'!G:G,MATCH($C2026,'Policy Characteristics'!$C:$C,0))),"",INDEX('Policy Characteristics'!G:G,MATCH($C2026,'Policy Characteristics'!$C:$C,0)))</f>
        <v>10</v>
      </c>
      <c r="N2026" s="354">
        <f>IF(ISBLANK(INDEX('Policy Characteristics'!H:H,MATCH($C2026,'Policy Characteristics'!$C:$C,0))),"",INDEX('Policy Characteristics'!H:H,MATCH($C2026,'Policy Characteristics'!$C:$C,0)))</f>
        <v>1</v>
      </c>
      <c r="O2026" s="354" t="str">
        <f>IF(ISBLANK(INDEX('Policy Characteristics'!I:I,MATCH($C2026,'Policy Characteristics'!$C:$C,0))),"",INDEX('Policy Characteristics'!I:I,MATCH($C2026,'Policy Characteristics'!$C:$C,0)))</f>
        <v>weight</v>
      </c>
      <c r="P2026" s="354"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4" t="str">
        <f>IF(ISBLANK(INDEX('Policy Characteristics'!K:K,MATCH($C2026,'Policy Characteristics'!$C:$C,0))),"",INDEX('Policy Characteristics'!K:K,MATCH($C2026,'Policy Characteristics'!$C:$C,0)))</f>
        <v>io-model.html</v>
      </c>
      <c r="R2026" s="354" t="str">
        <f>IF(ISBLANK(INDEX('Policy Characteristics'!L:L,MATCH($C2026,'Policy Characteristics'!$C:$C,0))),"",INDEX('Policy Characteristics'!L:L,MATCH($C2026,'Policy Characteristics'!$C:$C,0)))</f>
        <v/>
      </c>
    </row>
    <row r="2027" spans="1:18" ht="20" customHeight="1">
      <c r="A2027" s="354" t="str">
        <f>IF(ISBLANK(INDEX('Policy Characteristics'!A:A,MATCH($C2027,'Policy Characteristics'!$C:$C,0))),"",INDEX('Policy Characteristics'!A:A,MATCH($C2027,'Policy Characteristics'!$C:$C,0)))</f>
        <v>Government Revenue Accounting</v>
      </c>
      <c r="B2027" s="366" t="str">
        <f>IF(ISBLANK(INDEX('Policy Characteristics'!B:B,MATCH($C2027,'Policy Characteristics'!$C:$C,0))),"",INDEX('Policy Characteristics'!B:B,MATCH($C2027,'Policy Characteristics'!$C:$C,0)))</f>
        <v>Distributed Solar Subsidy</v>
      </c>
      <c r="C2027" s="354" t="str">
        <f t="shared" si="93"/>
        <v>GRA for Distributed Solar Subsidy</v>
      </c>
      <c r="D2027" t="s">
        <v>1027</v>
      </c>
      <c r="F2027" t="s">
        <v>1028</v>
      </c>
      <c r="H2027" s="18">
        <v>572</v>
      </c>
      <c r="I2027" s="366" t="str">
        <f t="shared" si="94"/>
        <v>Yes</v>
      </c>
      <c r="J2027" s="368" t="str">
        <f>IF(ISBLANK(INDEX('Policy Characteristics'!D:D,MATCH($C2027,'Policy Characteristics'!$C:$C,0))),"",INDEX('Policy Characteristics'!D:D,MATCH($C2027,'Policy Characteristics'!$C:$C,0)))</f>
        <v/>
      </c>
      <c r="K2027" s="354" t="str">
        <f>IF(ISBLANK(INDEX('Policy Characteristics'!E:E,MATCH($C2027,'Policy Characteristics'!$C:$C,0))),"",INDEX('Policy Characteristics'!E:E,MATCH($C2027,'Policy Characteristics'!$C:$C,0)))</f>
        <v>GRA dist solar subsidy</v>
      </c>
      <c r="L2027" s="354">
        <f>IF(ISBLANK(INDEX('Policy Characteristics'!F:F,MATCH($C2027,'Policy Characteristics'!$C:$C,0))),"",INDEX('Policy Characteristics'!F:F,MATCH($C2027,'Policy Characteristics'!$C:$C,0)))</f>
        <v>0</v>
      </c>
      <c r="M2027" s="354">
        <f>IF(ISBLANK(INDEX('Policy Characteristics'!G:G,MATCH($C2027,'Policy Characteristics'!$C:$C,0))),"",INDEX('Policy Characteristics'!G:G,MATCH($C2027,'Policy Characteristics'!$C:$C,0)))</f>
        <v>10</v>
      </c>
      <c r="N2027" s="354">
        <f>IF(ISBLANK(INDEX('Policy Characteristics'!H:H,MATCH($C2027,'Policy Characteristics'!$C:$C,0))),"",INDEX('Policy Characteristics'!H:H,MATCH($C2027,'Policy Characteristics'!$C:$C,0)))</f>
        <v>1</v>
      </c>
      <c r="O2027" s="354" t="str">
        <f>IF(ISBLANK(INDEX('Policy Characteristics'!I:I,MATCH($C2027,'Policy Characteristics'!$C:$C,0))),"",INDEX('Policy Characteristics'!I:I,MATCH($C2027,'Policy Characteristics'!$C:$C,0)))</f>
        <v>weight</v>
      </c>
      <c r="P2027" s="354"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4" t="str">
        <f>IF(ISBLANK(INDEX('Policy Characteristics'!K:K,MATCH($C2027,'Policy Characteristics'!$C:$C,0))),"",INDEX('Policy Characteristics'!K:K,MATCH($C2027,'Policy Characteristics'!$C:$C,0)))</f>
        <v>io-model.html</v>
      </c>
      <c r="R2027" s="354" t="str">
        <f>IF(ISBLANK(INDEX('Policy Characteristics'!L:L,MATCH($C2027,'Policy Characteristics'!$C:$C,0))),"",INDEX('Policy Characteristics'!L:L,MATCH($C2027,'Policy Characteristics'!$C:$C,0)))</f>
        <v/>
      </c>
    </row>
    <row r="2028" spans="1:18" ht="20" customHeight="1">
      <c r="A2028" s="354" t="str">
        <f>IF(ISBLANK(INDEX('Policy Characteristics'!A:A,MATCH($C2028,'Policy Characteristics'!$C:$C,0))),"",INDEX('Policy Characteristics'!A:A,MATCH($C2028,'Policy Characteristics'!$C:$C,0)))</f>
        <v>Government Revenue Accounting</v>
      </c>
      <c r="B2028" s="366" t="str">
        <f>IF(ISBLANK(INDEX('Policy Characteristics'!B:B,MATCH($C2028,'Policy Characteristics'!$C:$C,0))),"",INDEX('Policy Characteristics'!B:B,MATCH($C2028,'Policy Characteristics'!$C:$C,0)))</f>
        <v>Distributed Solar Subsidy</v>
      </c>
      <c r="C2028" s="354" t="str">
        <f t="shared" si="93"/>
        <v>GRA for Distributed Solar Subsidy</v>
      </c>
      <c r="D2028" t="s">
        <v>1029</v>
      </c>
      <c r="F2028" t="s">
        <v>1030</v>
      </c>
      <c r="H2028" s="18">
        <v>573</v>
      </c>
      <c r="I2028" s="366" t="str">
        <f t="shared" si="94"/>
        <v>Yes</v>
      </c>
      <c r="J2028" s="368" t="str">
        <f>IF(ISBLANK(INDEX('Policy Characteristics'!D:D,MATCH($C2028,'Policy Characteristics'!$C:$C,0))),"",INDEX('Policy Characteristics'!D:D,MATCH($C2028,'Policy Characteristics'!$C:$C,0)))</f>
        <v/>
      </c>
      <c r="K2028" s="354" t="str">
        <f>IF(ISBLANK(INDEX('Policy Characteristics'!E:E,MATCH($C2028,'Policy Characteristics'!$C:$C,0))),"",INDEX('Policy Characteristics'!E:E,MATCH($C2028,'Policy Characteristics'!$C:$C,0)))</f>
        <v>GRA dist solar subsidy</v>
      </c>
      <c r="L2028" s="354">
        <f>IF(ISBLANK(INDEX('Policy Characteristics'!F:F,MATCH($C2028,'Policy Characteristics'!$C:$C,0))),"",INDEX('Policy Characteristics'!F:F,MATCH($C2028,'Policy Characteristics'!$C:$C,0)))</f>
        <v>0</v>
      </c>
      <c r="M2028" s="354">
        <f>IF(ISBLANK(INDEX('Policy Characteristics'!G:G,MATCH($C2028,'Policy Characteristics'!$C:$C,0))),"",INDEX('Policy Characteristics'!G:G,MATCH($C2028,'Policy Characteristics'!$C:$C,0)))</f>
        <v>10</v>
      </c>
      <c r="N2028" s="354">
        <f>IF(ISBLANK(INDEX('Policy Characteristics'!H:H,MATCH($C2028,'Policy Characteristics'!$C:$C,0))),"",INDEX('Policy Characteristics'!H:H,MATCH($C2028,'Policy Characteristics'!$C:$C,0)))</f>
        <v>1</v>
      </c>
      <c r="O2028" s="354" t="str">
        <f>IF(ISBLANK(INDEX('Policy Characteristics'!I:I,MATCH($C2028,'Policy Characteristics'!$C:$C,0))),"",INDEX('Policy Characteristics'!I:I,MATCH($C2028,'Policy Characteristics'!$C:$C,0)))</f>
        <v>weight</v>
      </c>
      <c r="P2028" s="354"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4" t="str">
        <f>IF(ISBLANK(INDEX('Policy Characteristics'!K:K,MATCH($C2028,'Policy Characteristics'!$C:$C,0))),"",INDEX('Policy Characteristics'!K:K,MATCH($C2028,'Policy Characteristics'!$C:$C,0)))</f>
        <v>io-model.html</v>
      </c>
      <c r="R2028" s="354" t="str">
        <f>IF(ISBLANK(INDEX('Policy Characteristics'!L:L,MATCH($C2028,'Policy Characteristics'!$C:$C,0))),"",INDEX('Policy Characteristics'!L:L,MATCH($C2028,'Policy Characteristics'!$C:$C,0)))</f>
        <v/>
      </c>
    </row>
    <row r="2029" spans="1:18" ht="20" customHeight="1">
      <c r="A2029" s="354" t="str">
        <f>IF(ISBLANK(INDEX('Policy Characteristics'!A:A,MATCH($C2029,'Policy Characteristics'!$C:$C,0))),"",INDEX('Policy Characteristics'!A:A,MATCH($C2029,'Policy Characteristics'!$C:$C,0)))</f>
        <v>Government Revenue Accounting</v>
      </c>
      <c r="B2029" s="366" t="str">
        <f>IF(ISBLANK(INDEX('Policy Characteristics'!B:B,MATCH($C2029,'Policy Characteristics'!$C:$C,0))),"",INDEX('Policy Characteristics'!B:B,MATCH($C2029,'Policy Characteristics'!$C:$C,0)))</f>
        <v>Distributed Solar Subsidy</v>
      </c>
      <c r="C2029" s="354" t="str">
        <f t="shared" si="93"/>
        <v>GRA for Distributed Solar Subsidy</v>
      </c>
      <c r="D2029" t="s">
        <v>1031</v>
      </c>
      <c r="F2029" t="s">
        <v>1032</v>
      </c>
      <c r="H2029" s="18">
        <v>574</v>
      </c>
      <c r="I2029" s="366" t="str">
        <f t="shared" si="94"/>
        <v>Yes</v>
      </c>
      <c r="J2029" s="368" t="str">
        <f>IF(ISBLANK(INDEX('Policy Characteristics'!D:D,MATCH($C2029,'Policy Characteristics'!$C:$C,0))),"",INDEX('Policy Characteristics'!D:D,MATCH($C2029,'Policy Characteristics'!$C:$C,0)))</f>
        <v/>
      </c>
      <c r="K2029" s="354" t="str">
        <f>IF(ISBLANK(INDEX('Policy Characteristics'!E:E,MATCH($C2029,'Policy Characteristics'!$C:$C,0))),"",INDEX('Policy Characteristics'!E:E,MATCH($C2029,'Policy Characteristics'!$C:$C,0)))</f>
        <v>GRA dist solar subsidy</v>
      </c>
      <c r="L2029" s="354">
        <f>IF(ISBLANK(INDEX('Policy Characteristics'!F:F,MATCH($C2029,'Policy Characteristics'!$C:$C,0))),"",INDEX('Policy Characteristics'!F:F,MATCH($C2029,'Policy Characteristics'!$C:$C,0)))</f>
        <v>0</v>
      </c>
      <c r="M2029" s="354">
        <f>IF(ISBLANK(INDEX('Policy Characteristics'!G:G,MATCH($C2029,'Policy Characteristics'!$C:$C,0))),"",INDEX('Policy Characteristics'!G:G,MATCH($C2029,'Policy Characteristics'!$C:$C,0)))</f>
        <v>10</v>
      </c>
      <c r="N2029" s="354">
        <f>IF(ISBLANK(INDEX('Policy Characteristics'!H:H,MATCH($C2029,'Policy Characteristics'!$C:$C,0))),"",INDEX('Policy Characteristics'!H:H,MATCH($C2029,'Policy Characteristics'!$C:$C,0)))</f>
        <v>1</v>
      </c>
      <c r="O2029" s="354" t="str">
        <f>IF(ISBLANK(INDEX('Policy Characteristics'!I:I,MATCH($C2029,'Policy Characteristics'!$C:$C,0))),"",INDEX('Policy Characteristics'!I:I,MATCH($C2029,'Policy Characteristics'!$C:$C,0)))</f>
        <v>weight</v>
      </c>
      <c r="P2029" s="354"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4" t="str">
        <f>IF(ISBLANK(INDEX('Policy Characteristics'!K:K,MATCH($C2029,'Policy Characteristics'!$C:$C,0))),"",INDEX('Policy Characteristics'!K:K,MATCH($C2029,'Policy Characteristics'!$C:$C,0)))</f>
        <v>io-model.html</v>
      </c>
      <c r="R2029" s="354" t="str">
        <f>IF(ISBLANK(INDEX('Policy Characteristics'!L:L,MATCH($C2029,'Policy Characteristics'!$C:$C,0))),"",INDEX('Policy Characteristics'!L:L,MATCH($C2029,'Policy Characteristics'!$C:$C,0)))</f>
        <v/>
      </c>
    </row>
    <row r="2030" spans="1:18" ht="20" customHeight="1">
      <c r="A2030" s="354" t="str">
        <f>IF(ISBLANK(INDEX('Policy Characteristics'!A:A,MATCH($C2030,'Policy Characteristics'!$C:$C,0))),"",INDEX('Policy Characteristics'!A:A,MATCH($C2030,'Policy Characteristics'!$C:$C,0)))</f>
        <v>Government Revenue Accounting</v>
      </c>
      <c r="B2030" s="366" t="str">
        <f>IF(ISBLANK(INDEX('Policy Characteristics'!B:B,MATCH($C2030,'Policy Characteristics'!$C:$C,0))),"",INDEX('Policy Characteristics'!B:B,MATCH($C2030,'Policy Characteristics'!$C:$C,0)))</f>
        <v>Fuel Subsidy</v>
      </c>
      <c r="C2030" t="s">
        <v>641</v>
      </c>
      <c r="D2030" t="s">
        <v>1023</v>
      </c>
      <c r="F2030" t="s">
        <v>1024</v>
      </c>
      <c r="H2030" s="18">
        <v>575</v>
      </c>
      <c r="I2030" s="378" t="s">
        <v>670</v>
      </c>
      <c r="J2030" s="368" t="str">
        <f>IF(ISBLANK(INDEX('Policy Characteristics'!D:D,MATCH($C2030,'Policy Characteristics'!$C:$C,0))),"",INDEX('Policy Characteristics'!D:D,MATCH($C2030,'Policy Characteristics'!$C:$C,0)))</f>
        <v/>
      </c>
      <c r="K2030" s="354" t="str">
        <f>IF(ISBLANK(INDEX('Policy Characteristics'!E:E,MATCH($C2030,'Policy Characteristics'!$C:$C,0))),"",INDEX('Policy Characteristics'!E:E,MATCH($C2030,'Policy Characteristics'!$C:$C,0)))</f>
        <v>GRA fuel subsidy</v>
      </c>
      <c r="L2030" s="354">
        <f>IF(ISBLANK(INDEX('Policy Characteristics'!F:F,MATCH($C2030,'Policy Characteristics'!$C:$C,0))),"",INDEX('Policy Characteristics'!F:F,MATCH($C2030,'Policy Characteristics'!$C:$C,0)))</f>
        <v>0</v>
      </c>
      <c r="M2030" s="354">
        <f>IF(ISBLANK(INDEX('Policy Characteristics'!G:G,MATCH($C2030,'Policy Characteristics'!$C:$C,0))),"",INDEX('Policy Characteristics'!G:G,MATCH($C2030,'Policy Characteristics'!$C:$C,0)))</f>
        <v>10</v>
      </c>
      <c r="N2030" s="354">
        <f>IF(ISBLANK(INDEX('Policy Characteristics'!H:H,MATCH($C2030,'Policy Characteristics'!$C:$C,0))),"",INDEX('Policy Characteristics'!H:H,MATCH($C2030,'Policy Characteristics'!$C:$C,0)))</f>
        <v>1</v>
      </c>
      <c r="O2030" s="354" t="str">
        <f>IF(ISBLANK(INDEX('Policy Characteristics'!I:I,MATCH($C2030,'Policy Characteristics'!$C:$C,0))),"",INDEX('Policy Characteristics'!I:I,MATCH($C2030,'Policy Characteristics'!$C:$C,0)))</f>
        <v>weight</v>
      </c>
      <c r="P2030" s="354"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4" t="str">
        <f>IF(ISBLANK(INDEX('Policy Characteristics'!K:K,MATCH($C2030,'Policy Characteristics'!$C:$C,0))),"",INDEX('Policy Characteristics'!K:K,MATCH($C2030,'Policy Characteristics'!$C:$C,0)))</f>
        <v>io-model.html</v>
      </c>
      <c r="R2030" s="354" t="str">
        <f>IF(ISBLANK(INDEX('Policy Characteristics'!L:L,MATCH($C2030,'Policy Characteristics'!$C:$C,0))),"",INDEX('Policy Characteristics'!L:L,MATCH($C2030,'Policy Characteristics'!$C:$C,0)))</f>
        <v/>
      </c>
    </row>
    <row r="2031" spans="1:18" ht="20" customHeight="1">
      <c r="A2031" s="354" t="str">
        <f>IF(ISBLANK(INDEX('Policy Characteristics'!A:A,MATCH($C2031,'Policy Characteristics'!$C:$C,0))),"",INDEX('Policy Characteristics'!A:A,MATCH($C2031,'Policy Characteristics'!$C:$C,0)))</f>
        <v>Government Revenue Accounting</v>
      </c>
      <c r="B2031" s="366" t="str">
        <f>IF(ISBLANK(INDEX('Policy Characteristics'!B:B,MATCH($C2031,'Policy Characteristics'!$C:$C,0))),"",INDEX('Policy Characteristics'!B:B,MATCH($C2031,'Policy Characteristics'!$C:$C,0)))</f>
        <v>Fuel Subsidy</v>
      </c>
      <c r="C2031" s="354" t="str">
        <f t="shared" ref="C2031:C2034" si="95">C$2030</f>
        <v>GRA for Fuel Subsidies</v>
      </c>
      <c r="D2031" t="s">
        <v>1025</v>
      </c>
      <c r="F2031" t="s">
        <v>1026</v>
      </c>
      <c r="H2031" s="18">
        <v>576</v>
      </c>
      <c r="I2031" s="366" t="str">
        <f t="shared" ref="I2031:I2039" si="96">I$2030</f>
        <v>Yes</v>
      </c>
      <c r="J2031" s="368" t="str">
        <f>IF(ISBLANK(INDEX('Policy Characteristics'!D:D,MATCH($C2031,'Policy Characteristics'!$C:$C,0))),"",INDEX('Policy Characteristics'!D:D,MATCH($C2031,'Policy Characteristics'!$C:$C,0)))</f>
        <v/>
      </c>
      <c r="K2031" s="354" t="str">
        <f>IF(ISBLANK(INDEX('Policy Characteristics'!E:E,MATCH($C2031,'Policy Characteristics'!$C:$C,0))),"",INDEX('Policy Characteristics'!E:E,MATCH($C2031,'Policy Characteristics'!$C:$C,0)))</f>
        <v>GRA fuel subsidy</v>
      </c>
      <c r="L2031" s="354">
        <f>IF(ISBLANK(INDEX('Policy Characteristics'!F:F,MATCH($C2031,'Policy Characteristics'!$C:$C,0))),"",INDEX('Policy Characteristics'!F:F,MATCH($C2031,'Policy Characteristics'!$C:$C,0)))</f>
        <v>0</v>
      </c>
      <c r="M2031" s="354">
        <f>IF(ISBLANK(INDEX('Policy Characteristics'!G:G,MATCH($C2031,'Policy Characteristics'!$C:$C,0))),"",INDEX('Policy Characteristics'!G:G,MATCH($C2031,'Policy Characteristics'!$C:$C,0)))</f>
        <v>10</v>
      </c>
      <c r="N2031" s="354">
        <f>IF(ISBLANK(INDEX('Policy Characteristics'!H:H,MATCH($C2031,'Policy Characteristics'!$C:$C,0))),"",INDEX('Policy Characteristics'!H:H,MATCH($C2031,'Policy Characteristics'!$C:$C,0)))</f>
        <v>1</v>
      </c>
      <c r="O2031" s="354" t="str">
        <f>IF(ISBLANK(INDEX('Policy Characteristics'!I:I,MATCH($C2031,'Policy Characteristics'!$C:$C,0))),"",INDEX('Policy Characteristics'!I:I,MATCH($C2031,'Policy Characteristics'!$C:$C,0)))</f>
        <v>weight</v>
      </c>
      <c r="P2031" s="354"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4" t="str">
        <f>IF(ISBLANK(INDEX('Policy Characteristics'!K:K,MATCH($C2031,'Policy Characteristics'!$C:$C,0))),"",INDEX('Policy Characteristics'!K:K,MATCH($C2031,'Policy Characteristics'!$C:$C,0)))</f>
        <v>io-model.html</v>
      </c>
      <c r="R2031" s="354" t="str">
        <f>IF(ISBLANK(INDEX('Policy Characteristics'!L:L,MATCH($C2031,'Policy Characteristics'!$C:$C,0))),"",INDEX('Policy Characteristics'!L:L,MATCH($C2031,'Policy Characteristics'!$C:$C,0)))</f>
        <v/>
      </c>
    </row>
    <row r="2032" spans="1:18" ht="20" customHeight="1">
      <c r="A2032" s="354" t="str">
        <f>IF(ISBLANK(INDEX('Policy Characteristics'!A:A,MATCH($C2032,'Policy Characteristics'!$C:$C,0))),"",INDEX('Policy Characteristics'!A:A,MATCH($C2032,'Policy Characteristics'!$C:$C,0)))</f>
        <v>Government Revenue Accounting</v>
      </c>
      <c r="B2032" s="366" t="str">
        <f>IF(ISBLANK(INDEX('Policy Characteristics'!B:B,MATCH($C2032,'Policy Characteristics'!$C:$C,0))),"",INDEX('Policy Characteristics'!B:B,MATCH($C2032,'Policy Characteristics'!$C:$C,0)))</f>
        <v>Fuel Subsidy</v>
      </c>
      <c r="C2032" s="354" t="str">
        <f t="shared" si="95"/>
        <v>GRA for Fuel Subsidies</v>
      </c>
      <c r="D2032" t="s">
        <v>1027</v>
      </c>
      <c r="F2032" t="s">
        <v>1028</v>
      </c>
      <c r="H2032" s="18">
        <v>577</v>
      </c>
      <c r="I2032" s="366" t="str">
        <f t="shared" si="96"/>
        <v>Yes</v>
      </c>
      <c r="J2032" s="368" t="str">
        <f>IF(ISBLANK(INDEX('Policy Characteristics'!D:D,MATCH($C2032,'Policy Characteristics'!$C:$C,0))),"",INDEX('Policy Characteristics'!D:D,MATCH($C2032,'Policy Characteristics'!$C:$C,0)))</f>
        <v/>
      </c>
      <c r="K2032" s="354" t="str">
        <f>IF(ISBLANK(INDEX('Policy Characteristics'!E:E,MATCH($C2032,'Policy Characteristics'!$C:$C,0))),"",INDEX('Policy Characteristics'!E:E,MATCH($C2032,'Policy Characteristics'!$C:$C,0)))</f>
        <v>GRA fuel subsidy</v>
      </c>
      <c r="L2032" s="354">
        <f>IF(ISBLANK(INDEX('Policy Characteristics'!F:F,MATCH($C2032,'Policy Characteristics'!$C:$C,0))),"",INDEX('Policy Characteristics'!F:F,MATCH($C2032,'Policy Characteristics'!$C:$C,0)))</f>
        <v>0</v>
      </c>
      <c r="M2032" s="354">
        <f>IF(ISBLANK(INDEX('Policy Characteristics'!G:G,MATCH($C2032,'Policy Characteristics'!$C:$C,0))),"",INDEX('Policy Characteristics'!G:G,MATCH($C2032,'Policy Characteristics'!$C:$C,0)))</f>
        <v>10</v>
      </c>
      <c r="N2032" s="354">
        <f>IF(ISBLANK(INDEX('Policy Characteristics'!H:H,MATCH($C2032,'Policy Characteristics'!$C:$C,0))),"",INDEX('Policy Characteristics'!H:H,MATCH($C2032,'Policy Characteristics'!$C:$C,0)))</f>
        <v>1</v>
      </c>
      <c r="O2032" s="354" t="str">
        <f>IF(ISBLANK(INDEX('Policy Characteristics'!I:I,MATCH($C2032,'Policy Characteristics'!$C:$C,0))),"",INDEX('Policy Characteristics'!I:I,MATCH($C2032,'Policy Characteristics'!$C:$C,0)))</f>
        <v>weight</v>
      </c>
      <c r="P2032" s="354"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4" t="str">
        <f>IF(ISBLANK(INDEX('Policy Characteristics'!K:K,MATCH($C2032,'Policy Characteristics'!$C:$C,0))),"",INDEX('Policy Characteristics'!K:K,MATCH($C2032,'Policy Characteristics'!$C:$C,0)))</f>
        <v>io-model.html</v>
      </c>
      <c r="R2032" s="354" t="str">
        <f>IF(ISBLANK(INDEX('Policy Characteristics'!L:L,MATCH($C2032,'Policy Characteristics'!$C:$C,0))),"",INDEX('Policy Characteristics'!L:L,MATCH($C2032,'Policy Characteristics'!$C:$C,0)))</f>
        <v/>
      </c>
    </row>
    <row r="2033" spans="1:18" ht="20" customHeight="1">
      <c r="A2033" s="354" t="str">
        <f>IF(ISBLANK(INDEX('Policy Characteristics'!A:A,MATCH($C2033,'Policy Characteristics'!$C:$C,0))),"",INDEX('Policy Characteristics'!A:A,MATCH($C2033,'Policy Characteristics'!$C:$C,0)))</f>
        <v>Government Revenue Accounting</v>
      </c>
      <c r="B2033" s="366" t="str">
        <f>IF(ISBLANK(INDEX('Policy Characteristics'!B:B,MATCH($C2033,'Policy Characteristics'!$C:$C,0))),"",INDEX('Policy Characteristics'!B:B,MATCH($C2033,'Policy Characteristics'!$C:$C,0)))</f>
        <v>Fuel Subsidy</v>
      </c>
      <c r="C2033" s="354" t="str">
        <f t="shared" si="95"/>
        <v>GRA for Fuel Subsidies</v>
      </c>
      <c r="D2033" t="s">
        <v>1029</v>
      </c>
      <c r="F2033" t="s">
        <v>1030</v>
      </c>
      <c r="H2033" s="18">
        <v>578</v>
      </c>
      <c r="I2033" s="366" t="str">
        <f t="shared" si="96"/>
        <v>Yes</v>
      </c>
      <c r="J2033" s="368" t="str">
        <f>IF(ISBLANK(INDEX('Policy Characteristics'!D:D,MATCH($C2033,'Policy Characteristics'!$C:$C,0))),"",INDEX('Policy Characteristics'!D:D,MATCH($C2033,'Policy Characteristics'!$C:$C,0)))</f>
        <v/>
      </c>
      <c r="K2033" s="354" t="str">
        <f>IF(ISBLANK(INDEX('Policy Characteristics'!E:E,MATCH($C2033,'Policy Characteristics'!$C:$C,0))),"",INDEX('Policy Characteristics'!E:E,MATCH($C2033,'Policy Characteristics'!$C:$C,0)))</f>
        <v>GRA fuel subsidy</v>
      </c>
      <c r="L2033" s="354">
        <f>IF(ISBLANK(INDEX('Policy Characteristics'!F:F,MATCH($C2033,'Policy Characteristics'!$C:$C,0))),"",INDEX('Policy Characteristics'!F:F,MATCH($C2033,'Policy Characteristics'!$C:$C,0)))</f>
        <v>0</v>
      </c>
      <c r="M2033" s="354">
        <f>IF(ISBLANK(INDEX('Policy Characteristics'!G:G,MATCH($C2033,'Policy Characteristics'!$C:$C,0))),"",INDEX('Policy Characteristics'!G:G,MATCH($C2033,'Policy Characteristics'!$C:$C,0)))</f>
        <v>10</v>
      </c>
      <c r="N2033" s="354">
        <f>IF(ISBLANK(INDEX('Policy Characteristics'!H:H,MATCH($C2033,'Policy Characteristics'!$C:$C,0))),"",INDEX('Policy Characteristics'!H:H,MATCH($C2033,'Policy Characteristics'!$C:$C,0)))</f>
        <v>1</v>
      </c>
      <c r="O2033" s="354" t="str">
        <f>IF(ISBLANK(INDEX('Policy Characteristics'!I:I,MATCH($C2033,'Policy Characteristics'!$C:$C,0))),"",INDEX('Policy Characteristics'!I:I,MATCH($C2033,'Policy Characteristics'!$C:$C,0)))</f>
        <v>weight</v>
      </c>
      <c r="P2033" s="354"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4" t="str">
        <f>IF(ISBLANK(INDEX('Policy Characteristics'!K:K,MATCH($C2033,'Policy Characteristics'!$C:$C,0))),"",INDEX('Policy Characteristics'!K:K,MATCH($C2033,'Policy Characteristics'!$C:$C,0)))</f>
        <v>io-model.html</v>
      </c>
      <c r="R2033" s="354" t="str">
        <f>IF(ISBLANK(INDEX('Policy Characteristics'!L:L,MATCH($C2033,'Policy Characteristics'!$C:$C,0))),"",INDEX('Policy Characteristics'!L:L,MATCH($C2033,'Policy Characteristics'!$C:$C,0)))</f>
        <v/>
      </c>
    </row>
    <row r="2034" spans="1:18" ht="20" customHeight="1">
      <c r="A2034" s="354" t="str">
        <f>IF(ISBLANK(INDEX('Policy Characteristics'!A:A,MATCH($C2034,'Policy Characteristics'!$C:$C,0))),"",INDEX('Policy Characteristics'!A:A,MATCH($C2034,'Policy Characteristics'!$C:$C,0)))</f>
        <v>Government Revenue Accounting</v>
      </c>
      <c r="B2034" s="366" t="str">
        <f>IF(ISBLANK(INDEX('Policy Characteristics'!B:B,MATCH($C2034,'Policy Characteristics'!$C:$C,0))),"",INDEX('Policy Characteristics'!B:B,MATCH($C2034,'Policy Characteristics'!$C:$C,0)))</f>
        <v>Fuel Subsidy</v>
      </c>
      <c r="C2034" s="354" t="str">
        <f t="shared" si="95"/>
        <v>GRA for Fuel Subsidies</v>
      </c>
      <c r="D2034" t="s">
        <v>1031</v>
      </c>
      <c r="F2034" t="s">
        <v>1032</v>
      </c>
      <c r="H2034" s="18">
        <v>579</v>
      </c>
      <c r="I2034" s="366" t="str">
        <f t="shared" si="96"/>
        <v>Yes</v>
      </c>
      <c r="J2034" s="368" t="str">
        <f>IF(ISBLANK(INDEX('Policy Characteristics'!D:D,MATCH($C2034,'Policy Characteristics'!$C:$C,0))),"",INDEX('Policy Characteristics'!D:D,MATCH($C2034,'Policy Characteristics'!$C:$C,0)))</f>
        <v/>
      </c>
      <c r="K2034" s="354" t="str">
        <f>IF(ISBLANK(INDEX('Policy Characteristics'!E:E,MATCH($C2034,'Policy Characteristics'!$C:$C,0))),"",INDEX('Policy Characteristics'!E:E,MATCH($C2034,'Policy Characteristics'!$C:$C,0)))</f>
        <v>GRA fuel subsidy</v>
      </c>
      <c r="L2034" s="354">
        <f>IF(ISBLANK(INDEX('Policy Characteristics'!F:F,MATCH($C2034,'Policy Characteristics'!$C:$C,0))),"",INDEX('Policy Characteristics'!F:F,MATCH($C2034,'Policy Characteristics'!$C:$C,0)))</f>
        <v>0</v>
      </c>
      <c r="M2034" s="354">
        <f>IF(ISBLANK(INDEX('Policy Characteristics'!G:G,MATCH($C2034,'Policy Characteristics'!$C:$C,0))),"",INDEX('Policy Characteristics'!G:G,MATCH($C2034,'Policy Characteristics'!$C:$C,0)))</f>
        <v>10</v>
      </c>
      <c r="N2034" s="354">
        <f>IF(ISBLANK(INDEX('Policy Characteristics'!H:H,MATCH($C2034,'Policy Characteristics'!$C:$C,0))),"",INDEX('Policy Characteristics'!H:H,MATCH($C2034,'Policy Characteristics'!$C:$C,0)))</f>
        <v>1</v>
      </c>
      <c r="O2034" s="354" t="str">
        <f>IF(ISBLANK(INDEX('Policy Characteristics'!I:I,MATCH($C2034,'Policy Characteristics'!$C:$C,0))),"",INDEX('Policy Characteristics'!I:I,MATCH($C2034,'Policy Characteristics'!$C:$C,0)))</f>
        <v>weight</v>
      </c>
      <c r="P2034" s="354"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4" t="str">
        <f>IF(ISBLANK(INDEX('Policy Characteristics'!K:K,MATCH($C2034,'Policy Characteristics'!$C:$C,0))),"",INDEX('Policy Characteristics'!K:K,MATCH($C2034,'Policy Characteristics'!$C:$C,0)))</f>
        <v>io-model.html</v>
      </c>
      <c r="R2034" s="354" t="str">
        <f>IF(ISBLANK(INDEX('Policy Characteristics'!L:L,MATCH($C2034,'Policy Characteristics'!$C:$C,0))),"",INDEX('Policy Characteristics'!L:L,MATCH($C2034,'Policy Characteristics'!$C:$C,0)))</f>
        <v/>
      </c>
    </row>
    <row r="2035" spans="1:18" ht="20" customHeight="1">
      <c r="A2035" s="354" t="str">
        <f>IF(ISBLANK(INDEX('Policy Characteristics'!A:A,MATCH($C2035,'Policy Characteristics'!$C:$C,0))),"",INDEX('Policy Characteristics'!A:A,MATCH($C2035,'Policy Characteristics'!$C:$C,0)))</f>
        <v>Government Revenue Accounting</v>
      </c>
      <c r="B2035" s="366" t="str">
        <f>IF(ISBLANK(INDEX('Policy Characteristics'!B:B,MATCH($C2035,'Policy Characteristics'!$C:$C,0))),"",INDEX('Policy Characteristics'!B:B,MATCH($C2035,'Policy Characteristics'!$C:$C,0)))</f>
        <v>CCS Subsidy</v>
      </c>
      <c r="C2035" t="s">
        <v>644</v>
      </c>
      <c r="D2035" t="s">
        <v>1023</v>
      </c>
      <c r="F2035" t="s">
        <v>1024</v>
      </c>
      <c r="H2035" s="18">
        <v>2252</v>
      </c>
      <c r="I2035" s="378" t="s">
        <v>670</v>
      </c>
      <c r="J2035" s="368" t="str">
        <f>IF(ISBLANK(INDEX('Policy Characteristics'!D:D,MATCH($C2035,'Policy Characteristics'!$C:$C,0))),"",INDEX('Policy Characteristics'!D:D,MATCH($C2035,'Policy Characteristics'!$C:$C,0)))</f>
        <v/>
      </c>
      <c r="K2035" s="354" t="str">
        <f>IF(ISBLANK(INDEX('Policy Characteristics'!E:E,MATCH($C2035,'Policy Characteristics'!$C:$C,0))),"",INDEX('Policy Characteristics'!E:E,MATCH($C2035,'Policy Characteristics'!$C:$C,0)))</f>
        <v>GRA CCS subsidy</v>
      </c>
      <c r="L2035" s="354">
        <f>IF(ISBLANK(INDEX('Policy Characteristics'!F:F,MATCH($C2035,'Policy Characteristics'!$C:$C,0))),"",INDEX('Policy Characteristics'!F:F,MATCH($C2035,'Policy Characteristics'!$C:$C,0)))</f>
        <v>0</v>
      </c>
      <c r="M2035" s="354">
        <f>IF(ISBLANK(INDEX('Policy Characteristics'!G:G,MATCH($C2035,'Policy Characteristics'!$C:$C,0))),"",INDEX('Policy Characteristics'!G:G,MATCH($C2035,'Policy Characteristics'!$C:$C,0)))</f>
        <v>10</v>
      </c>
      <c r="N2035" s="354">
        <f>IF(ISBLANK(INDEX('Policy Characteristics'!H:H,MATCH($C2035,'Policy Characteristics'!$C:$C,0))),"",INDEX('Policy Characteristics'!H:H,MATCH($C2035,'Policy Characteristics'!$C:$C,0)))</f>
        <v>1</v>
      </c>
      <c r="O2035" s="354" t="str">
        <f>IF(ISBLANK(INDEX('Policy Characteristics'!I:I,MATCH($C2035,'Policy Characteristics'!$C:$C,0))),"",INDEX('Policy Characteristics'!I:I,MATCH($C2035,'Policy Characteristics'!$C:$C,0)))</f>
        <v>weight</v>
      </c>
      <c r="P2035" s="354"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4" t="str">
        <f>IF(ISBLANK(INDEX('Policy Characteristics'!K:K,MATCH($C2035,'Policy Characteristics'!$C:$C,0))),"",INDEX('Policy Characteristics'!K:K,MATCH($C2035,'Policy Characteristics'!$C:$C,0)))</f>
        <v>io-model.html</v>
      </c>
      <c r="R2035" s="354" t="str">
        <f>IF(ISBLANK(INDEX('Policy Characteristics'!L:L,MATCH($C2035,'Policy Characteristics'!$C:$C,0))),"",INDEX('Policy Characteristics'!L:L,MATCH($C2035,'Policy Characteristics'!$C:$C,0)))</f>
        <v/>
      </c>
    </row>
    <row r="2036" spans="1:18" ht="20" customHeight="1">
      <c r="A2036" s="354" t="str">
        <f>IF(ISBLANK(INDEX('Policy Characteristics'!A:A,MATCH($C2036,'Policy Characteristics'!$C:$C,0))),"",INDEX('Policy Characteristics'!A:A,MATCH($C2036,'Policy Characteristics'!$C:$C,0)))</f>
        <v>Government Revenue Accounting</v>
      </c>
      <c r="B2036" s="366" t="str">
        <f>IF(ISBLANK(INDEX('Policy Characteristics'!B:B,MATCH($C2036,'Policy Characteristics'!$C:$C,0))),"",INDEX('Policy Characteristics'!B:B,MATCH($C2036,'Policy Characteristics'!$C:$C,0)))</f>
        <v>CCS Subsidy</v>
      </c>
      <c r="C2036" s="354" t="str">
        <f>C$2035</f>
        <v>GRA for CCS Subsidies</v>
      </c>
      <c r="D2036" t="s">
        <v>1025</v>
      </c>
      <c r="F2036" t="s">
        <v>1026</v>
      </c>
      <c r="H2036" s="18">
        <v>2253</v>
      </c>
      <c r="I2036" s="366" t="str">
        <f t="shared" si="96"/>
        <v>Yes</v>
      </c>
      <c r="J2036" s="368" t="str">
        <f>IF(ISBLANK(INDEX('Policy Characteristics'!D:D,MATCH($C2036,'Policy Characteristics'!$C:$C,0))),"",INDEX('Policy Characteristics'!D:D,MATCH($C2036,'Policy Characteristics'!$C:$C,0)))</f>
        <v/>
      </c>
      <c r="K2036" s="354" t="str">
        <f>IF(ISBLANK(INDEX('Policy Characteristics'!E:E,MATCH($C2036,'Policy Characteristics'!$C:$C,0))),"",INDEX('Policy Characteristics'!E:E,MATCH($C2036,'Policy Characteristics'!$C:$C,0)))</f>
        <v>GRA CCS subsidy</v>
      </c>
      <c r="L2036" s="354">
        <f>IF(ISBLANK(INDEX('Policy Characteristics'!F:F,MATCH($C2036,'Policy Characteristics'!$C:$C,0))),"",INDEX('Policy Characteristics'!F:F,MATCH($C2036,'Policy Characteristics'!$C:$C,0)))</f>
        <v>0</v>
      </c>
      <c r="M2036" s="354">
        <f>IF(ISBLANK(INDEX('Policy Characteristics'!G:G,MATCH($C2036,'Policy Characteristics'!$C:$C,0))),"",INDEX('Policy Characteristics'!G:G,MATCH($C2036,'Policy Characteristics'!$C:$C,0)))</f>
        <v>10</v>
      </c>
      <c r="N2036" s="354">
        <f>IF(ISBLANK(INDEX('Policy Characteristics'!H:H,MATCH($C2036,'Policy Characteristics'!$C:$C,0))),"",INDEX('Policy Characteristics'!H:H,MATCH($C2036,'Policy Characteristics'!$C:$C,0)))</f>
        <v>1</v>
      </c>
      <c r="O2036" s="354" t="str">
        <f>IF(ISBLANK(INDEX('Policy Characteristics'!I:I,MATCH($C2036,'Policy Characteristics'!$C:$C,0))),"",INDEX('Policy Characteristics'!I:I,MATCH($C2036,'Policy Characteristics'!$C:$C,0)))</f>
        <v>weight</v>
      </c>
      <c r="P2036" s="354"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4" t="str">
        <f>IF(ISBLANK(INDEX('Policy Characteristics'!K:K,MATCH($C2036,'Policy Characteristics'!$C:$C,0))),"",INDEX('Policy Characteristics'!K:K,MATCH($C2036,'Policy Characteristics'!$C:$C,0)))</f>
        <v>io-model.html</v>
      </c>
      <c r="R2036" s="354" t="str">
        <f>IF(ISBLANK(INDEX('Policy Characteristics'!L:L,MATCH($C2036,'Policy Characteristics'!$C:$C,0))),"",INDEX('Policy Characteristics'!L:L,MATCH($C2036,'Policy Characteristics'!$C:$C,0)))</f>
        <v/>
      </c>
    </row>
    <row r="2037" spans="1:18" ht="20" customHeight="1">
      <c r="A2037" s="354" t="str">
        <f>IF(ISBLANK(INDEX('Policy Characteristics'!A:A,MATCH($C2037,'Policy Characteristics'!$C:$C,0))),"",INDEX('Policy Characteristics'!A:A,MATCH($C2037,'Policy Characteristics'!$C:$C,0)))</f>
        <v>Government Revenue Accounting</v>
      </c>
      <c r="B2037" s="366" t="str">
        <f>IF(ISBLANK(INDEX('Policy Characteristics'!B:B,MATCH($C2037,'Policy Characteristics'!$C:$C,0))),"",INDEX('Policy Characteristics'!B:B,MATCH($C2037,'Policy Characteristics'!$C:$C,0)))</f>
        <v>CCS Subsidy</v>
      </c>
      <c r="C2037" s="354" t="str">
        <f t="shared" ref="C2037:C2039" si="97">C$2035</f>
        <v>GRA for CCS Subsidies</v>
      </c>
      <c r="D2037" t="s">
        <v>1027</v>
      </c>
      <c r="F2037" t="s">
        <v>1028</v>
      </c>
      <c r="H2037" s="18">
        <v>2254</v>
      </c>
      <c r="I2037" s="366" t="str">
        <f t="shared" si="96"/>
        <v>Yes</v>
      </c>
      <c r="J2037" s="368" t="str">
        <f>IF(ISBLANK(INDEX('Policy Characteristics'!D:D,MATCH($C2037,'Policy Characteristics'!$C:$C,0))),"",INDEX('Policy Characteristics'!D:D,MATCH($C2037,'Policy Characteristics'!$C:$C,0)))</f>
        <v/>
      </c>
      <c r="K2037" s="354" t="str">
        <f>IF(ISBLANK(INDEX('Policy Characteristics'!E:E,MATCH($C2037,'Policy Characteristics'!$C:$C,0))),"",INDEX('Policy Characteristics'!E:E,MATCH($C2037,'Policy Characteristics'!$C:$C,0)))</f>
        <v>GRA CCS subsidy</v>
      </c>
      <c r="L2037" s="354">
        <f>IF(ISBLANK(INDEX('Policy Characteristics'!F:F,MATCH($C2037,'Policy Characteristics'!$C:$C,0))),"",INDEX('Policy Characteristics'!F:F,MATCH($C2037,'Policy Characteristics'!$C:$C,0)))</f>
        <v>0</v>
      </c>
      <c r="M2037" s="354">
        <f>IF(ISBLANK(INDEX('Policy Characteristics'!G:G,MATCH($C2037,'Policy Characteristics'!$C:$C,0))),"",INDEX('Policy Characteristics'!G:G,MATCH($C2037,'Policy Characteristics'!$C:$C,0)))</f>
        <v>10</v>
      </c>
      <c r="N2037" s="354">
        <f>IF(ISBLANK(INDEX('Policy Characteristics'!H:H,MATCH($C2037,'Policy Characteristics'!$C:$C,0))),"",INDEX('Policy Characteristics'!H:H,MATCH($C2037,'Policy Characteristics'!$C:$C,0)))</f>
        <v>1</v>
      </c>
      <c r="O2037" s="354" t="str">
        <f>IF(ISBLANK(INDEX('Policy Characteristics'!I:I,MATCH($C2037,'Policy Characteristics'!$C:$C,0))),"",INDEX('Policy Characteristics'!I:I,MATCH($C2037,'Policy Characteristics'!$C:$C,0)))</f>
        <v>weight</v>
      </c>
      <c r="P2037" s="354"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4" t="str">
        <f>IF(ISBLANK(INDEX('Policy Characteristics'!K:K,MATCH($C2037,'Policy Characteristics'!$C:$C,0))),"",INDEX('Policy Characteristics'!K:K,MATCH($C2037,'Policy Characteristics'!$C:$C,0)))</f>
        <v>io-model.html</v>
      </c>
      <c r="R2037" s="354" t="str">
        <f>IF(ISBLANK(INDEX('Policy Characteristics'!L:L,MATCH($C2037,'Policy Characteristics'!$C:$C,0))),"",INDEX('Policy Characteristics'!L:L,MATCH($C2037,'Policy Characteristics'!$C:$C,0)))</f>
        <v/>
      </c>
    </row>
    <row r="2038" spans="1:18" ht="20" customHeight="1">
      <c r="A2038" s="354" t="str">
        <f>IF(ISBLANK(INDEX('Policy Characteristics'!A:A,MATCH($C2038,'Policy Characteristics'!$C:$C,0))),"",INDEX('Policy Characteristics'!A:A,MATCH($C2038,'Policy Characteristics'!$C:$C,0)))</f>
        <v>Government Revenue Accounting</v>
      </c>
      <c r="B2038" s="366" t="str">
        <f>IF(ISBLANK(INDEX('Policy Characteristics'!B:B,MATCH($C2038,'Policy Characteristics'!$C:$C,0))),"",INDEX('Policy Characteristics'!B:B,MATCH($C2038,'Policy Characteristics'!$C:$C,0)))</f>
        <v>CCS Subsidy</v>
      </c>
      <c r="C2038" s="354" t="str">
        <f t="shared" si="97"/>
        <v>GRA for CCS Subsidies</v>
      </c>
      <c r="D2038" t="s">
        <v>1029</v>
      </c>
      <c r="F2038" t="s">
        <v>1030</v>
      </c>
      <c r="H2038" s="18">
        <v>2255</v>
      </c>
      <c r="I2038" s="366" t="str">
        <f t="shared" si="96"/>
        <v>Yes</v>
      </c>
      <c r="J2038" s="368" t="str">
        <f>IF(ISBLANK(INDEX('Policy Characteristics'!D:D,MATCH($C2038,'Policy Characteristics'!$C:$C,0))),"",INDEX('Policy Characteristics'!D:D,MATCH($C2038,'Policy Characteristics'!$C:$C,0)))</f>
        <v/>
      </c>
      <c r="K2038" s="354" t="str">
        <f>IF(ISBLANK(INDEX('Policy Characteristics'!E:E,MATCH($C2038,'Policy Characteristics'!$C:$C,0))),"",INDEX('Policy Characteristics'!E:E,MATCH($C2038,'Policy Characteristics'!$C:$C,0)))</f>
        <v>GRA CCS subsidy</v>
      </c>
      <c r="L2038" s="354">
        <f>IF(ISBLANK(INDEX('Policy Characteristics'!F:F,MATCH($C2038,'Policy Characteristics'!$C:$C,0))),"",INDEX('Policy Characteristics'!F:F,MATCH($C2038,'Policy Characteristics'!$C:$C,0)))</f>
        <v>0</v>
      </c>
      <c r="M2038" s="354">
        <f>IF(ISBLANK(INDEX('Policy Characteristics'!G:G,MATCH($C2038,'Policy Characteristics'!$C:$C,0))),"",INDEX('Policy Characteristics'!G:G,MATCH($C2038,'Policy Characteristics'!$C:$C,0)))</f>
        <v>10</v>
      </c>
      <c r="N2038" s="354">
        <f>IF(ISBLANK(INDEX('Policy Characteristics'!H:H,MATCH($C2038,'Policy Characteristics'!$C:$C,0))),"",INDEX('Policy Characteristics'!H:H,MATCH($C2038,'Policy Characteristics'!$C:$C,0)))</f>
        <v>1</v>
      </c>
      <c r="O2038" s="354" t="str">
        <f>IF(ISBLANK(INDEX('Policy Characteristics'!I:I,MATCH($C2038,'Policy Characteristics'!$C:$C,0))),"",INDEX('Policy Characteristics'!I:I,MATCH($C2038,'Policy Characteristics'!$C:$C,0)))</f>
        <v>weight</v>
      </c>
      <c r="P2038" s="354"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4" t="str">
        <f>IF(ISBLANK(INDEX('Policy Characteristics'!K:K,MATCH($C2038,'Policy Characteristics'!$C:$C,0))),"",INDEX('Policy Characteristics'!K:K,MATCH($C2038,'Policy Characteristics'!$C:$C,0)))</f>
        <v>io-model.html</v>
      </c>
      <c r="R2038" s="354" t="str">
        <f>IF(ISBLANK(INDEX('Policy Characteristics'!L:L,MATCH($C2038,'Policy Characteristics'!$C:$C,0))),"",INDEX('Policy Characteristics'!L:L,MATCH($C2038,'Policy Characteristics'!$C:$C,0)))</f>
        <v/>
      </c>
    </row>
    <row r="2039" spans="1:18" ht="20" customHeight="1">
      <c r="A2039" s="354" t="str">
        <f>IF(ISBLANK(INDEX('Policy Characteristics'!A:A,MATCH($C2039,'Policy Characteristics'!$C:$C,0))),"",INDEX('Policy Characteristics'!A:A,MATCH($C2039,'Policy Characteristics'!$C:$C,0)))</f>
        <v>Government Revenue Accounting</v>
      </c>
      <c r="B2039" s="366" t="str">
        <f>IF(ISBLANK(INDEX('Policy Characteristics'!B:B,MATCH($C2039,'Policy Characteristics'!$C:$C,0))),"",INDEX('Policy Characteristics'!B:B,MATCH($C2039,'Policy Characteristics'!$C:$C,0)))</f>
        <v>CCS Subsidy</v>
      </c>
      <c r="C2039" s="354" t="str">
        <f t="shared" si="97"/>
        <v>GRA for CCS Subsidies</v>
      </c>
      <c r="D2039" t="s">
        <v>1031</v>
      </c>
      <c r="F2039" t="s">
        <v>1032</v>
      </c>
      <c r="H2039" s="18">
        <v>2256</v>
      </c>
      <c r="I2039" s="366" t="str">
        <f t="shared" si="96"/>
        <v>Yes</v>
      </c>
      <c r="J2039" s="368" t="str">
        <f>IF(ISBLANK(INDEX('Policy Characteristics'!D:D,MATCH($C2039,'Policy Characteristics'!$C:$C,0))),"",INDEX('Policy Characteristics'!D:D,MATCH($C2039,'Policy Characteristics'!$C:$C,0)))</f>
        <v/>
      </c>
      <c r="K2039" s="354" t="str">
        <f>IF(ISBLANK(INDEX('Policy Characteristics'!E:E,MATCH($C2039,'Policy Characteristics'!$C:$C,0))),"",INDEX('Policy Characteristics'!E:E,MATCH($C2039,'Policy Characteristics'!$C:$C,0)))</f>
        <v>GRA CCS subsidy</v>
      </c>
      <c r="L2039" s="354">
        <f>IF(ISBLANK(INDEX('Policy Characteristics'!F:F,MATCH($C2039,'Policy Characteristics'!$C:$C,0))),"",INDEX('Policy Characteristics'!F:F,MATCH($C2039,'Policy Characteristics'!$C:$C,0)))</f>
        <v>0</v>
      </c>
      <c r="M2039" s="354">
        <f>IF(ISBLANK(INDEX('Policy Characteristics'!G:G,MATCH($C2039,'Policy Characteristics'!$C:$C,0))),"",INDEX('Policy Characteristics'!G:G,MATCH($C2039,'Policy Characteristics'!$C:$C,0)))</f>
        <v>10</v>
      </c>
      <c r="N2039" s="354">
        <f>IF(ISBLANK(INDEX('Policy Characteristics'!H:H,MATCH($C2039,'Policy Characteristics'!$C:$C,0))),"",INDEX('Policy Characteristics'!H:H,MATCH($C2039,'Policy Characteristics'!$C:$C,0)))</f>
        <v>1</v>
      </c>
      <c r="O2039" s="354" t="str">
        <f>IF(ISBLANK(INDEX('Policy Characteristics'!I:I,MATCH($C2039,'Policy Characteristics'!$C:$C,0))),"",INDEX('Policy Characteristics'!I:I,MATCH($C2039,'Policy Characteristics'!$C:$C,0)))</f>
        <v>weight</v>
      </c>
      <c r="P2039" s="354"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4" t="str">
        <f>IF(ISBLANK(INDEX('Policy Characteristics'!K:K,MATCH($C2039,'Policy Characteristics'!$C:$C,0))),"",INDEX('Policy Characteristics'!K:K,MATCH($C2039,'Policy Characteristics'!$C:$C,0)))</f>
        <v>io-model.html</v>
      </c>
      <c r="R2039" s="354" t="str">
        <f>IF(ISBLANK(INDEX('Policy Characteristics'!L:L,MATCH($C2039,'Policy Characteristics'!$C:$C,0))),"",INDEX('Policy Characteristics'!L:L,MATCH($C2039,'Policy Characteristics'!$C:$C,0)))</f>
        <v/>
      </c>
    </row>
    <row r="2040" spans="1:18" ht="20" customHeight="1">
      <c r="A2040" s="354" t="str">
        <f>IF(ISBLANK(INDEX('Policy Characteristics'!A:A,MATCH($C2040,'Policy Characteristics'!$C:$C,0))),"",INDEX('Policy Characteristics'!A:A,MATCH($C2040,'Policy Characteristics'!$C:$C,0)))</f>
        <v>Government Revenue Accounting</v>
      </c>
      <c r="B2040" s="366" t="str">
        <f>IF(ISBLANK(INDEX('Policy Characteristics'!B:B,MATCH($C2040,'Policy Characteristics'!$C:$C,0))),"",INDEX('Policy Characteristics'!B:B,MATCH($C2040,'Policy Characteristics'!$C:$C,0)))</f>
        <v>National Debt Interest</v>
      </c>
      <c r="C2040" t="s">
        <v>647</v>
      </c>
      <c r="D2040" t="s">
        <v>1023</v>
      </c>
      <c r="F2040" t="s">
        <v>1024</v>
      </c>
      <c r="H2040" s="18">
        <v>580</v>
      </c>
      <c r="I2040" s="378" t="s">
        <v>670</v>
      </c>
      <c r="J2040" s="368" t="str">
        <f>IF(ISBLANK(INDEX('Policy Characteristics'!D:D,MATCH($C2040,'Policy Characteristics'!$C:$C,0))),"",INDEX('Policy Characteristics'!D:D,MATCH($C2040,'Policy Characteristics'!$C:$C,0)))</f>
        <v/>
      </c>
      <c r="K2040" s="354" t="str">
        <f>IF(ISBLANK(INDEX('Policy Characteristics'!E:E,MATCH($C2040,'Policy Characteristics'!$C:$C,0))),"",INDEX('Policy Characteristics'!E:E,MATCH($C2040,'Policy Characteristics'!$C:$C,0)))</f>
        <v>GRA national debt interest</v>
      </c>
      <c r="L2040" s="354">
        <f>IF(ISBLANK(INDEX('Policy Characteristics'!F:F,MATCH($C2040,'Policy Characteristics'!$C:$C,0))),"",INDEX('Policy Characteristics'!F:F,MATCH($C2040,'Policy Characteristics'!$C:$C,0)))</f>
        <v>0</v>
      </c>
      <c r="M2040" s="354">
        <f>IF(ISBLANK(INDEX('Policy Characteristics'!G:G,MATCH($C2040,'Policy Characteristics'!$C:$C,0))),"",INDEX('Policy Characteristics'!G:G,MATCH($C2040,'Policy Characteristics'!$C:$C,0)))</f>
        <v>10</v>
      </c>
      <c r="N2040" s="354">
        <f>IF(ISBLANK(INDEX('Policy Characteristics'!H:H,MATCH($C2040,'Policy Characteristics'!$C:$C,0))),"",INDEX('Policy Characteristics'!H:H,MATCH($C2040,'Policy Characteristics'!$C:$C,0)))</f>
        <v>1</v>
      </c>
      <c r="O2040" s="354" t="str">
        <f>IF(ISBLANK(INDEX('Policy Characteristics'!I:I,MATCH($C2040,'Policy Characteristics'!$C:$C,0))),"",INDEX('Policy Characteristics'!I:I,MATCH($C2040,'Policy Characteristics'!$C:$C,0)))</f>
        <v>weight</v>
      </c>
      <c r="P2040" s="354"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4" t="str">
        <f>IF(ISBLANK(INDEX('Policy Characteristics'!K:K,MATCH($C2040,'Policy Characteristics'!$C:$C,0))),"",INDEX('Policy Characteristics'!K:K,MATCH($C2040,'Policy Characteristics'!$C:$C,0)))</f>
        <v>io-model.html</v>
      </c>
      <c r="R2040" s="354" t="str">
        <f>IF(ISBLANK(INDEX('Policy Characteristics'!L:L,MATCH($C2040,'Policy Characteristics'!$C:$C,0))),"",INDEX('Policy Characteristics'!L:L,MATCH($C2040,'Policy Characteristics'!$C:$C,0)))</f>
        <v/>
      </c>
    </row>
    <row r="2041" spans="1:18" ht="20" customHeight="1">
      <c r="A2041" s="354" t="str">
        <f>IF(ISBLANK(INDEX('Policy Characteristics'!A:A,MATCH($C2041,'Policy Characteristics'!$C:$C,0))),"",INDEX('Policy Characteristics'!A:A,MATCH($C2041,'Policy Characteristics'!$C:$C,0)))</f>
        <v>Government Revenue Accounting</v>
      </c>
      <c r="B2041" s="366" t="str">
        <f>IF(ISBLANK(INDEX('Policy Characteristics'!B:B,MATCH($C2041,'Policy Characteristics'!$C:$C,0))),"",INDEX('Policy Characteristics'!B:B,MATCH($C2041,'Policy Characteristics'!$C:$C,0)))</f>
        <v>National Debt Interest</v>
      </c>
      <c r="C2041" s="354" t="str">
        <f t="shared" ref="C2041:C2044" si="98">C$2040</f>
        <v>GRA for National Debt Interest</v>
      </c>
      <c r="D2041" t="s">
        <v>1025</v>
      </c>
      <c r="F2041" t="s">
        <v>1026</v>
      </c>
      <c r="H2041" s="18">
        <v>581</v>
      </c>
      <c r="I2041" s="366" t="str">
        <f t="shared" ref="I2041:I2044" si="99">I$2040</f>
        <v>Yes</v>
      </c>
      <c r="J2041" s="368" t="str">
        <f>IF(ISBLANK(INDEX('Policy Characteristics'!D:D,MATCH($C2041,'Policy Characteristics'!$C:$C,0))),"",INDEX('Policy Characteristics'!D:D,MATCH($C2041,'Policy Characteristics'!$C:$C,0)))</f>
        <v/>
      </c>
      <c r="K2041" s="354" t="str">
        <f>IF(ISBLANK(INDEX('Policy Characteristics'!E:E,MATCH($C2041,'Policy Characteristics'!$C:$C,0))),"",INDEX('Policy Characteristics'!E:E,MATCH($C2041,'Policy Characteristics'!$C:$C,0)))</f>
        <v>GRA national debt interest</v>
      </c>
      <c r="L2041" s="354">
        <f>IF(ISBLANK(INDEX('Policy Characteristics'!F:F,MATCH($C2041,'Policy Characteristics'!$C:$C,0))),"",INDEX('Policy Characteristics'!F:F,MATCH($C2041,'Policy Characteristics'!$C:$C,0)))</f>
        <v>0</v>
      </c>
      <c r="M2041" s="354">
        <f>IF(ISBLANK(INDEX('Policy Characteristics'!G:G,MATCH($C2041,'Policy Characteristics'!$C:$C,0))),"",INDEX('Policy Characteristics'!G:G,MATCH($C2041,'Policy Characteristics'!$C:$C,0)))</f>
        <v>10</v>
      </c>
      <c r="N2041" s="354">
        <f>IF(ISBLANK(INDEX('Policy Characteristics'!H:H,MATCH($C2041,'Policy Characteristics'!$C:$C,0))),"",INDEX('Policy Characteristics'!H:H,MATCH($C2041,'Policy Characteristics'!$C:$C,0)))</f>
        <v>1</v>
      </c>
      <c r="O2041" s="354" t="str">
        <f>IF(ISBLANK(INDEX('Policy Characteristics'!I:I,MATCH($C2041,'Policy Characteristics'!$C:$C,0))),"",INDEX('Policy Characteristics'!I:I,MATCH($C2041,'Policy Characteristics'!$C:$C,0)))</f>
        <v>weight</v>
      </c>
      <c r="P2041" s="354"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4" t="str">
        <f>IF(ISBLANK(INDEX('Policy Characteristics'!K:K,MATCH($C2041,'Policy Characteristics'!$C:$C,0))),"",INDEX('Policy Characteristics'!K:K,MATCH($C2041,'Policy Characteristics'!$C:$C,0)))</f>
        <v>io-model.html</v>
      </c>
      <c r="R2041" s="354" t="str">
        <f>IF(ISBLANK(INDEX('Policy Characteristics'!L:L,MATCH($C2041,'Policy Characteristics'!$C:$C,0))),"",INDEX('Policy Characteristics'!L:L,MATCH($C2041,'Policy Characteristics'!$C:$C,0)))</f>
        <v/>
      </c>
    </row>
    <row r="2042" spans="1:18" ht="20" customHeight="1">
      <c r="A2042" s="354" t="str">
        <f>IF(ISBLANK(INDEX('Policy Characteristics'!A:A,MATCH($C2042,'Policy Characteristics'!$C:$C,0))),"",INDEX('Policy Characteristics'!A:A,MATCH($C2042,'Policy Characteristics'!$C:$C,0)))</f>
        <v>Government Revenue Accounting</v>
      </c>
      <c r="B2042" s="366" t="str">
        <f>IF(ISBLANK(INDEX('Policy Characteristics'!B:B,MATCH($C2042,'Policy Characteristics'!$C:$C,0))),"",INDEX('Policy Characteristics'!B:B,MATCH($C2042,'Policy Characteristics'!$C:$C,0)))</f>
        <v>National Debt Interest</v>
      </c>
      <c r="C2042" s="354" t="str">
        <f t="shared" si="98"/>
        <v>GRA for National Debt Interest</v>
      </c>
      <c r="D2042" t="s">
        <v>1027</v>
      </c>
      <c r="F2042" t="s">
        <v>1028</v>
      </c>
      <c r="H2042" s="18">
        <v>582</v>
      </c>
      <c r="I2042" s="366" t="str">
        <f t="shared" si="99"/>
        <v>Yes</v>
      </c>
      <c r="J2042" s="368" t="str">
        <f>IF(ISBLANK(INDEX('Policy Characteristics'!D:D,MATCH($C2042,'Policy Characteristics'!$C:$C,0))),"",INDEX('Policy Characteristics'!D:D,MATCH($C2042,'Policy Characteristics'!$C:$C,0)))</f>
        <v/>
      </c>
      <c r="K2042" s="354" t="str">
        <f>IF(ISBLANK(INDEX('Policy Characteristics'!E:E,MATCH($C2042,'Policy Characteristics'!$C:$C,0))),"",INDEX('Policy Characteristics'!E:E,MATCH($C2042,'Policy Characteristics'!$C:$C,0)))</f>
        <v>GRA national debt interest</v>
      </c>
      <c r="L2042" s="354">
        <f>IF(ISBLANK(INDEX('Policy Characteristics'!F:F,MATCH($C2042,'Policy Characteristics'!$C:$C,0))),"",INDEX('Policy Characteristics'!F:F,MATCH($C2042,'Policy Characteristics'!$C:$C,0)))</f>
        <v>0</v>
      </c>
      <c r="M2042" s="354">
        <f>IF(ISBLANK(INDEX('Policy Characteristics'!G:G,MATCH($C2042,'Policy Characteristics'!$C:$C,0))),"",INDEX('Policy Characteristics'!G:G,MATCH($C2042,'Policy Characteristics'!$C:$C,0)))</f>
        <v>10</v>
      </c>
      <c r="N2042" s="354">
        <f>IF(ISBLANK(INDEX('Policy Characteristics'!H:H,MATCH($C2042,'Policy Characteristics'!$C:$C,0))),"",INDEX('Policy Characteristics'!H:H,MATCH($C2042,'Policy Characteristics'!$C:$C,0)))</f>
        <v>1</v>
      </c>
      <c r="O2042" s="354" t="str">
        <f>IF(ISBLANK(INDEX('Policy Characteristics'!I:I,MATCH($C2042,'Policy Characteristics'!$C:$C,0))),"",INDEX('Policy Characteristics'!I:I,MATCH($C2042,'Policy Characteristics'!$C:$C,0)))</f>
        <v>weight</v>
      </c>
      <c r="P2042" s="354"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4" t="str">
        <f>IF(ISBLANK(INDEX('Policy Characteristics'!K:K,MATCH($C2042,'Policy Characteristics'!$C:$C,0))),"",INDEX('Policy Characteristics'!K:K,MATCH($C2042,'Policy Characteristics'!$C:$C,0)))</f>
        <v>io-model.html</v>
      </c>
      <c r="R2042" s="354" t="str">
        <f>IF(ISBLANK(INDEX('Policy Characteristics'!L:L,MATCH($C2042,'Policy Characteristics'!$C:$C,0))),"",INDEX('Policy Characteristics'!L:L,MATCH($C2042,'Policy Characteristics'!$C:$C,0)))</f>
        <v/>
      </c>
    </row>
    <row r="2043" spans="1:18" ht="20" customHeight="1">
      <c r="A2043" s="354" t="str">
        <f>IF(ISBLANK(INDEX('Policy Characteristics'!A:A,MATCH($C2043,'Policy Characteristics'!$C:$C,0))),"",INDEX('Policy Characteristics'!A:A,MATCH($C2043,'Policy Characteristics'!$C:$C,0)))</f>
        <v>Government Revenue Accounting</v>
      </c>
      <c r="B2043" s="366" t="str">
        <f>IF(ISBLANK(INDEX('Policy Characteristics'!B:B,MATCH($C2043,'Policy Characteristics'!$C:$C,0))),"",INDEX('Policy Characteristics'!B:B,MATCH($C2043,'Policy Characteristics'!$C:$C,0)))</f>
        <v>National Debt Interest</v>
      </c>
      <c r="C2043" s="354" t="str">
        <f t="shared" si="98"/>
        <v>GRA for National Debt Interest</v>
      </c>
      <c r="D2043" t="s">
        <v>1029</v>
      </c>
      <c r="F2043" t="s">
        <v>1030</v>
      </c>
      <c r="H2043" s="18">
        <v>583</v>
      </c>
      <c r="I2043" s="366" t="str">
        <f t="shared" si="99"/>
        <v>Yes</v>
      </c>
      <c r="J2043" s="368" t="str">
        <f>IF(ISBLANK(INDEX('Policy Characteristics'!D:D,MATCH($C2043,'Policy Characteristics'!$C:$C,0))),"",INDEX('Policy Characteristics'!D:D,MATCH($C2043,'Policy Characteristics'!$C:$C,0)))</f>
        <v/>
      </c>
      <c r="K2043" s="354" t="str">
        <f>IF(ISBLANK(INDEX('Policy Characteristics'!E:E,MATCH($C2043,'Policy Characteristics'!$C:$C,0))),"",INDEX('Policy Characteristics'!E:E,MATCH($C2043,'Policy Characteristics'!$C:$C,0)))</f>
        <v>GRA national debt interest</v>
      </c>
      <c r="L2043" s="354">
        <f>IF(ISBLANK(INDEX('Policy Characteristics'!F:F,MATCH($C2043,'Policy Characteristics'!$C:$C,0))),"",INDEX('Policy Characteristics'!F:F,MATCH($C2043,'Policy Characteristics'!$C:$C,0)))</f>
        <v>0</v>
      </c>
      <c r="M2043" s="354">
        <f>IF(ISBLANK(INDEX('Policy Characteristics'!G:G,MATCH($C2043,'Policy Characteristics'!$C:$C,0))),"",INDEX('Policy Characteristics'!G:G,MATCH($C2043,'Policy Characteristics'!$C:$C,0)))</f>
        <v>10</v>
      </c>
      <c r="N2043" s="354">
        <f>IF(ISBLANK(INDEX('Policy Characteristics'!H:H,MATCH($C2043,'Policy Characteristics'!$C:$C,0))),"",INDEX('Policy Characteristics'!H:H,MATCH($C2043,'Policy Characteristics'!$C:$C,0)))</f>
        <v>1</v>
      </c>
      <c r="O2043" s="354" t="str">
        <f>IF(ISBLANK(INDEX('Policy Characteristics'!I:I,MATCH($C2043,'Policy Characteristics'!$C:$C,0))),"",INDEX('Policy Characteristics'!I:I,MATCH($C2043,'Policy Characteristics'!$C:$C,0)))</f>
        <v>weight</v>
      </c>
      <c r="P2043" s="354"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4" t="str">
        <f>IF(ISBLANK(INDEX('Policy Characteristics'!K:K,MATCH($C2043,'Policy Characteristics'!$C:$C,0))),"",INDEX('Policy Characteristics'!K:K,MATCH($C2043,'Policy Characteristics'!$C:$C,0)))</f>
        <v>io-model.html</v>
      </c>
      <c r="R2043" s="354" t="str">
        <f>IF(ISBLANK(INDEX('Policy Characteristics'!L:L,MATCH($C2043,'Policy Characteristics'!$C:$C,0))),"",INDEX('Policy Characteristics'!L:L,MATCH($C2043,'Policy Characteristics'!$C:$C,0)))</f>
        <v/>
      </c>
    </row>
    <row r="2044" spans="1:18" ht="20" customHeight="1">
      <c r="A2044" s="354" t="str">
        <f>IF(ISBLANK(INDEX('Policy Characteristics'!A:A,MATCH($C2044,'Policy Characteristics'!$C:$C,0))),"",INDEX('Policy Characteristics'!A:A,MATCH($C2044,'Policy Characteristics'!$C:$C,0)))</f>
        <v>Government Revenue Accounting</v>
      </c>
      <c r="B2044" s="366" t="str">
        <f>IF(ISBLANK(INDEX('Policy Characteristics'!B:B,MATCH($C2044,'Policy Characteristics'!$C:$C,0))),"",INDEX('Policy Characteristics'!B:B,MATCH($C2044,'Policy Characteristics'!$C:$C,0)))</f>
        <v>National Debt Interest</v>
      </c>
      <c r="C2044" s="354" t="str">
        <f t="shared" si="98"/>
        <v>GRA for National Debt Interest</v>
      </c>
      <c r="D2044" t="s">
        <v>1031</v>
      </c>
      <c r="F2044" t="s">
        <v>1032</v>
      </c>
      <c r="H2044" s="18">
        <v>584</v>
      </c>
      <c r="I2044" s="366" t="str">
        <f t="shared" si="99"/>
        <v>Yes</v>
      </c>
      <c r="J2044" s="368" t="str">
        <f>IF(ISBLANK(INDEX('Policy Characteristics'!D:D,MATCH($C2044,'Policy Characteristics'!$C:$C,0))),"",INDEX('Policy Characteristics'!D:D,MATCH($C2044,'Policy Characteristics'!$C:$C,0)))</f>
        <v/>
      </c>
      <c r="K2044" s="354" t="str">
        <f>IF(ISBLANK(INDEX('Policy Characteristics'!E:E,MATCH($C2044,'Policy Characteristics'!$C:$C,0))),"",INDEX('Policy Characteristics'!E:E,MATCH($C2044,'Policy Characteristics'!$C:$C,0)))</f>
        <v>GRA national debt interest</v>
      </c>
      <c r="L2044" s="354">
        <f>IF(ISBLANK(INDEX('Policy Characteristics'!F:F,MATCH($C2044,'Policy Characteristics'!$C:$C,0))),"",INDEX('Policy Characteristics'!F:F,MATCH($C2044,'Policy Characteristics'!$C:$C,0)))</f>
        <v>0</v>
      </c>
      <c r="M2044" s="354">
        <f>IF(ISBLANK(INDEX('Policy Characteristics'!G:G,MATCH($C2044,'Policy Characteristics'!$C:$C,0))),"",INDEX('Policy Characteristics'!G:G,MATCH($C2044,'Policy Characteristics'!$C:$C,0)))</f>
        <v>10</v>
      </c>
      <c r="N2044" s="354">
        <f>IF(ISBLANK(INDEX('Policy Characteristics'!H:H,MATCH($C2044,'Policy Characteristics'!$C:$C,0))),"",INDEX('Policy Characteristics'!H:H,MATCH($C2044,'Policy Characteristics'!$C:$C,0)))</f>
        <v>1</v>
      </c>
      <c r="O2044" s="354" t="str">
        <f>IF(ISBLANK(INDEX('Policy Characteristics'!I:I,MATCH($C2044,'Policy Characteristics'!$C:$C,0))),"",INDEX('Policy Characteristics'!I:I,MATCH($C2044,'Policy Characteristics'!$C:$C,0)))</f>
        <v>weight</v>
      </c>
      <c r="P2044" s="354"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4" t="str">
        <f>IF(ISBLANK(INDEX('Policy Characteristics'!K:K,MATCH($C2044,'Policy Characteristics'!$C:$C,0))),"",INDEX('Policy Characteristics'!K:K,MATCH($C2044,'Policy Characteristics'!$C:$C,0)))</f>
        <v>io-model.html</v>
      </c>
      <c r="R2044" s="354" t="str">
        <f>IF(ISBLANK(INDEX('Policy Characteristics'!L:L,MATCH($C2044,'Policy Characteristics'!$C:$C,0))),"",INDEX('Policy Characteristics'!L:L,MATCH($C2044,'Policy Characteristics'!$C:$C,0)))</f>
        <v/>
      </c>
    </row>
    <row r="2045" spans="1:18" ht="20" customHeight="1">
      <c r="A2045" s="354" t="str">
        <f>IF(ISBLANK(INDEX('Policy Characteristics'!A:A,MATCH($C2045,'Policy Characteristics'!$C:$C,0))),"",INDEX('Policy Characteristics'!A:A,MATCH($C2045,'Policy Characteristics'!$C:$C,0)))</f>
        <v>Government Revenue Accounting</v>
      </c>
      <c r="B2045" s="366" t="str">
        <f>IF(ISBLANK(INDEX('Policy Characteristics'!B:B,MATCH($C2045,'Policy Characteristics'!$C:$C,0))),"",INDEX('Policy Characteristics'!B:B,MATCH($C2045,'Policy Characteristics'!$C:$C,0)))</f>
        <v>Remaining Government Cash Flows</v>
      </c>
      <c r="C2045" t="s">
        <v>650</v>
      </c>
      <c r="D2045" t="s">
        <v>1023</v>
      </c>
      <c r="F2045" t="s">
        <v>1024</v>
      </c>
      <c r="H2045" s="18">
        <v>585</v>
      </c>
      <c r="I2045" s="378" t="s">
        <v>670</v>
      </c>
      <c r="J2045" s="368" t="str">
        <f>IF(ISBLANK(INDEX('Policy Characteristics'!D:D,MATCH($C2045,'Policy Characteristics'!$C:$C,0))),"",INDEX('Policy Characteristics'!D:D,MATCH($C2045,'Policy Characteristics'!$C:$C,0)))</f>
        <v/>
      </c>
      <c r="K2045" s="354" t="str">
        <f>IF(ISBLANK(INDEX('Policy Characteristics'!E:E,MATCH($C2045,'Policy Characteristics'!$C:$C,0))),"",INDEX('Policy Characteristics'!E:E,MATCH($C2045,'Policy Characteristics'!$C:$C,0)))</f>
        <v>GRA remaining cash flow changes</v>
      </c>
      <c r="L2045" s="354">
        <f>IF(ISBLANK(INDEX('Policy Characteristics'!F:F,MATCH($C2045,'Policy Characteristics'!$C:$C,0))),"",INDEX('Policy Characteristics'!F:F,MATCH($C2045,'Policy Characteristics'!$C:$C,0)))</f>
        <v>0</v>
      </c>
      <c r="M2045" s="354">
        <f>IF(ISBLANK(INDEX('Policy Characteristics'!G:G,MATCH($C2045,'Policy Characteristics'!$C:$C,0))),"",INDEX('Policy Characteristics'!G:G,MATCH($C2045,'Policy Characteristics'!$C:$C,0)))</f>
        <v>10</v>
      </c>
      <c r="N2045" s="354">
        <f>IF(ISBLANK(INDEX('Policy Characteristics'!H:H,MATCH($C2045,'Policy Characteristics'!$C:$C,0))),"",INDEX('Policy Characteristics'!H:H,MATCH($C2045,'Policy Characteristics'!$C:$C,0)))</f>
        <v>1</v>
      </c>
      <c r="O2045" s="354" t="str">
        <f>IF(ISBLANK(INDEX('Policy Characteristics'!I:I,MATCH($C2045,'Policy Characteristics'!$C:$C,0))),"",INDEX('Policy Characteristics'!I:I,MATCH($C2045,'Policy Characteristics'!$C:$C,0)))</f>
        <v>weight</v>
      </c>
      <c r="P2045" s="354"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4" t="str">
        <f>IF(ISBLANK(INDEX('Policy Characteristics'!K:K,MATCH($C2045,'Policy Characteristics'!$C:$C,0))),"",INDEX('Policy Characteristics'!K:K,MATCH($C2045,'Policy Characteristics'!$C:$C,0)))</f>
        <v>io-model.html</v>
      </c>
      <c r="R2045" s="354" t="str">
        <f>IF(ISBLANK(INDEX('Policy Characteristics'!L:L,MATCH($C2045,'Policy Characteristics'!$C:$C,0))),"",INDEX('Policy Characteristics'!L:L,MATCH($C2045,'Policy Characteristics'!$C:$C,0)))</f>
        <v/>
      </c>
    </row>
    <row r="2046" spans="1:18" ht="20" customHeight="1">
      <c r="A2046" s="354" t="str">
        <f>IF(ISBLANK(INDEX('Policy Characteristics'!A:A,MATCH($C2046,'Policy Characteristics'!$C:$C,0))),"",INDEX('Policy Characteristics'!A:A,MATCH($C2046,'Policy Characteristics'!$C:$C,0)))</f>
        <v>Government Revenue Accounting</v>
      </c>
      <c r="B2046" s="366" t="str">
        <f>IF(ISBLANK(INDEX('Policy Characteristics'!B:B,MATCH($C2046,'Policy Characteristics'!$C:$C,0))),"",INDEX('Policy Characteristics'!B:B,MATCH($C2046,'Policy Characteristics'!$C:$C,0)))</f>
        <v>Remaining Government Cash Flows</v>
      </c>
      <c r="C2046" s="354" t="str">
        <f t="shared" ref="C2046" si="100">C$2045</f>
        <v>GRA for Remaining Government Cash Flow Changes</v>
      </c>
      <c r="D2046" t="s">
        <v>1025</v>
      </c>
      <c r="F2046" t="s">
        <v>1026</v>
      </c>
      <c r="H2046" s="18">
        <v>586</v>
      </c>
      <c r="I2046" s="366" t="str">
        <f t="shared" ref="I2046:I2049" si="101">I$2045</f>
        <v>Yes</v>
      </c>
      <c r="J2046" s="368" t="str">
        <f>IF(ISBLANK(INDEX('Policy Characteristics'!D:D,MATCH($C2046,'Policy Characteristics'!$C:$C,0))),"",INDEX('Policy Characteristics'!D:D,MATCH($C2046,'Policy Characteristics'!$C:$C,0)))</f>
        <v/>
      </c>
      <c r="K2046" s="354" t="str">
        <f>IF(ISBLANK(INDEX('Policy Characteristics'!E:E,MATCH($C2046,'Policy Characteristics'!$C:$C,0))),"",INDEX('Policy Characteristics'!E:E,MATCH($C2046,'Policy Characteristics'!$C:$C,0)))</f>
        <v>GRA remaining cash flow changes</v>
      </c>
      <c r="L2046" s="354">
        <f>IF(ISBLANK(INDEX('Policy Characteristics'!F:F,MATCH($C2046,'Policy Characteristics'!$C:$C,0))),"",INDEX('Policy Characteristics'!F:F,MATCH($C2046,'Policy Characteristics'!$C:$C,0)))</f>
        <v>0</v>
      </c>
      <c r="M2046" s="354">
        <f>IF(ISBLANK(INDEX('Policy Characteristics'!G:G,MATCH($C2046,'Policy Characteristics'!$C:$C,0))),"",INDEX('Policy Characteristics'!G:G,MATCH($C2046,'Policy Characteristics'!$C:$C,0)))</f>
        <v>10</v>
      </c>
      <c r="N2046" s="354">
        <f>IF(ISBLANK(INDEX('Policy Characteristics'!H:H,MATCH($C2046,'Policy Characteristics'!$C:$C,0))),"",INDEX('Policy Characteristics'!H:H,MATCH($C2046,'Policy Characteristics'!$C:$C,0)))</f>
        <v>1</v>
      </c>
      <c r="O2046" s="354" t="str">
        <f>IF(ISBLANK(INDEX('Policy Characteristics'!I:I,MATCH($C2046,'Policy Characteristics'!$C:$C,0))),"",INDEX('Policy Characteristics'!I:I,MATCH($C2046,'Policy Characteristics'!$C:$C,0)))</f>
        <v>weight</v>
      </c>
      <c r="P2046" s="354"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4" t="str">
        <f>IF(ISBLANK(INDEX('Policy Characteristics'!K:K,MATCH($C2046,'Policy Characteristics'!$C:$C,0))),"",INDEX('Policy Characteristics'!K:K,MATCH($C2046,'Policy Characteristics'!$C:$C,0)))</f>
        <v>io-model.html</v>
      </c>
      <c r="R2046" s="354" t="str">
        <f>IF(ISBLANK(INDEX('Policy Characteristics'!L:L,MATCH($C2046,'Policy Characteristics'!$C:$C,0))),"",INDEX('Policy Characteristics'!L:L,MATCH($C2046,'Policy Characteristics'!$C:$C,0)))</f>
        <v/>
      </c>
    </row>
    <row r="2047" spans="1:18" ht="20" customHeight="1">
      <c r="A2047" s="354" t="str">
        <f>IF(ISBLANK(INDEX('Policy Characteristics'!A:A,MATCH($C2047,'Policy Characteristics'!$C:$C,0))),"",INDEX('Policy Characteristics'!A:A,MATCH($C2047,'Policy Characteristics'!$C:$C,0)))</f>
        <v>Government Revenue Accounting</v>
      </c>
      <c r="B2047" s="366" t="str">
        <f>IF(ISBLANK(INDEX('Policy Characteristics'!B:B,MATCH($C2047,'Policy Characteristics'!$C:$C,0))),"",INDEX('Policy Characteristics'!B:B,MATCH($C2047,'Policy Characteristics'!$C:$C,0)))</f>
        <v>Remaining Government Cash Flows</v>
      </c>
      <c r="C2047" s="354" t="str">
        <f t="shared" ref="C2047:C2049" si="102">C$2045</f>
        <v>GRA for Remaining Government Cash Flow Changes</v>
      </c>
      <c r="D2047" t="s">
        <v>1027</v>
      </c>
      <c r="F2047" t="s">
        <v>1028</v>
      </c>
      <c r="H2047" s="18">
        <v>587</v>
      </c>
      <c r="I2047" s="366" t="str">
        <f t="shared" si="101"/>
        <v>Yes</v>
      </c>
      <c r="J2047" s="368" t="str">
        <f>IF(ISBLANK(INDEX('Policy Characteristics'!D:D,MATCH($C2047,'Policy Characteristics'!$C:$C,0))),"",INDEX('Policy Characteristics'!D:D,MATCH($C2047,'Policy Characteristics'!$C:$C,0)))</f>
        <v/>
      </c>
      <c r="K2047" s="354" t="str">
        <f>IF(ISBLANK(INDEX('Policy Characteristics'!E:E,MATCH($C2047,'Policy Characteristics'!$C:$C,0))),"",INDEX('Policy Characteristics'!E:E,MATCH($C2047,'Policy Characteristics'!$C:$C,0)))</f>
        <v>GRA remaining cash flow changes</v>
      </c>
      <c r="L2047" s="354">
        <f>IF(ISBLANK(INDEX('Policy Characteristics'!F:F,MATCH($C2047,'Policy Characteristics'!$C:$C,0))),"",INDEX('Policy Characteristics'!F:F,MATCH($C2047,'Policy Characteristics'!$C:$C,0)))</f>
        <v>0</v>
      </c>
      <c r="M2047" s="354">
        <f>IF(ISBLANK(INDEX('Policy Characteristics'!G:G,MATCH($C2047,'Policy Characteristics'!$C:$C,0))),"",INDEX('Policy Characteristics'!G:G,MATCH($C2047,'Policy Characteristics'!$C:$C,0)))</f>
        <v>10</v>
      </c>
      <c r="N2047" s="354">
        <f>IF(ISBLANK(INDEX('Policy Characteristics'!H:H,MATCH($C2047,'Policy Characteristics'!$C:$C,0))),"",INDEX('Policy Characteristics'!H:H,MATCH($C2047,'Policy Characteristics'!$C:$C,0)))</f>
        <v>1</v>
      </c>
      <c r="O2047" s="354" t="str">
        <f>IF(ISBLANK(INDEX('Policy Characteristics'!I:I,MATCH($C2047,'Policy Characteristics'!$C:$C,0))),"",INDEX('Policy Characteristics'!I:I,MATCH($C2047,'Policy Characteristics'!$C:$C,0)))</f>
        <v>weight</v>
      </c>
      <c r="P2047" s="354"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4" t="str">
        <f>IF(ISBLANK(INDEX('Policy Characteristics'!K:K,MATCH($C2047,'Policy Characteristics'!$C:$C,0))),"",INDEX('Policy Characteristics'!K:K,MATCH($C2047,'Policy Characteristics'!$C:$C,0)))</f>
        <v>io-model.html</v>
      </c>
      <c r="R2047" s="354" t="str">
        <f>IF(ISBLANK(INDEX('Policy Characteristics'!L:L,MATCH($C2047,'Policy Characteristics'!$C:$C,0))),"",INDEX('Policy Characteristics'!L:L,MATCH($C2047,'Policy Characteristics'!$C:$C,0)))</f>
        <v/>
      </c>
    </row>
    <row r="2048" spans="1:18" ht="20" customHeight="1">
      <c r="A2048" s="354" t="str">
        <f>IF(ISBLANK(INDEX('Policy Characteristics'!A:A,MATCH($C2048,'Policy Characteristics'!$C:$C,0))),"",INDEX('Policy Characteristics'!A:A,MATCH($C2048,'Policy Characteristics'!$C:$C,0)))</f>
        <v>Government Revenue Accounting</v>
      </c>
      <c r="B2048" s="366" t="str">
        <f>IF(ISBLANK(INDEX('Policy Characteristics'!B:B,MATCH($C2048,'Policy Characteristics'!$C:$C,0))),"",INDEX('Policy Characteristics'!B:B,MATCH($C2048,'Policy Characteristics'!$C:$C,0)))</f>
        <v>Remaining Government Cash Flows</v>
      </c>
      <c r="C2048" s="354" t="str">
        <f t="shared" si="102"/>
        <v>GRA for Remaining Government Cash Flow Changes</v>
      </c>
      <c r="D2048" t="s">
        <v>1029</v>
      </c>
      <c r="F2048" t="s">
        <v>1030</v>
      </c>
      <c r="H2048" s="18">
        <v>588</v>
      </c>
      <c r="I2048" s="366" t="str">
        <f t="shared" si="101"/>
        <v>Yes</v>
      </c>
      <c r="J2048" s="368" t="str">
        <f>IF(ISBLANK(INDEX('Policy Characteristics'!D:D,MATCH($C2048,'Policy Characteristics'!$C:$C,0))),"",INDEX('Policy Characteristics'!D:D,MATCH($C2048,'Policy Characteristics'!$C:$C,0)))</f>
        <v/>
      </c>
      <c r="K2048" s="354" t="str">
        <f>IF(ISBLANK(INDEX('Policy Characteristics'!E:E,MATCH($C2048,'Policy Characteristics'!$C:$C,0))),"",INDEX('Policy Characteristics'!E:E,MATCH($C2048,'Policy Characteristics'!$C:$C,0)))</f>
        <v>GRA remaining cash flow changes</v>
      </c>
      <c r="L2048" s="354">
        <f>IF(ISBLANK(INDEX('Policy Characteristics'!F:F,MATCH($C2048,'Policy Characteristics'!$C:$C,0))),"",INDEX('Policy Characteristics'!F:F,MATCH($C2048,'Policy Characteristics'!$C:$C,0)))</f>
        <v>0</v>
      </c>
      <c r="M2048" s="354">
        <f>IF(ISBLANK(INDEX('Policy Characteristics'!G:G,MATCH($C2048,'Policy Characteristics'!$C:$C,0))),"",INDEX('Policy Characteristics'!G:G,MATCH($C2048,'Policy Characteristics'!$C:$C,0)))</f>
        <v>10</v>
      </c>
      <c r="N2048" s="354">
        <f>IF(ISBLANK(INDEX('Policy Characteristics'!H:H,MATCH($C2048,'Policy Characteristics'!$C:$C,0))),"",INDEX('Policy Characteristics'!H:H,MATCH($C2048,'Policy Characteristics'!$C:$C,0)))</f>
        <v>1</v>
      </c>
      <c r="O2048" s="354" t="str">
        <f>IF(ISBLANK(INDEX('Policy Characteristics'!I:I,MATCH($C2048,'Policy Characteristics'!$C:$C,0))),"",INDEX('Policy Characteristics'!I:I,MATCH($C2048,'Policy Characteristics'!$C:$C,0)))</f>
        <v>weight</v>
      </c>
      <c r="P2048" s="354"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354" t="str">
        <f>IF(ISBLANK(INDEX('Policy Characteristics'!K:K,MATCH($C2048,'Policy Characteristics'!$C:$C,0))),"",INDEX('Policy Characteristics'!K:K,MATCH($C2048,'Policy Characteristics'!$C:$C,0)))</f>
        <v>io-model.html</v>
      </c>
      <c r="R2048" s="354" t="str">
        <f>IF(ISBLANK(INDEX('Policy Characteristics'!L:L,MATCH($C2048,'Policy Characteristics'!$C:$C,0))),"",INDEX('Policy Characteristics'!L:L,MATCH($C2048,'Policy Characteristics'!$C:$C,0)))</f>
        <v/>
      </c>
    </row>
    <row r="2049" spans="1:19" ht="20" customHeight="1">
      <c r="A2049" s="354" t="str">
        <f>IF(ISBLANK(INDEX('Policy Characteristics'!A:A,MATCH($C2049,'Policy Characteristics'!$C:$C,0))),"",INDEX('Policy Characteristics'!A:A,MATCH($C2049,'Policy Characteristics'!$C:$C,0)))</f>
        <v>Government Revenue Accounting</v>
      </c>
      <c r="B2049" s="366" t="str">
        <f>IF(ISBLANK(INDEX('Policy Characteristics'!B:B,MATCH($C2049,'Policy Characteristics'!$C:$C,0))),"",INDEX('Policy Characteristics'!B:B,MATCH($C2049,'Policy Characteristics'!$C:$C,0)))</f>
        <v>Remaining Government Cash Flows</v>
      </c>
      <c r="C2049" s="354" t="str">
        <f t="shared" si="102"/>
        <v>GRA for Remaining Government Cash Flow Changes</v>
      </c>
      <c r="D2049" t="s">
        <v>1031</v>
      </c>
      <c r="F2049" t="s">
        <v>1032</v>
      </c>
      <c r="H2049" s="18">
        <v>589</v>
      </c>
      <c r="I2049" s="366" t="str">
        <f t="shared" si="101"/>
        <v>Yes</v>
      </c>
      <c r="J2049" s="368" t="str">
        <f>IF(ISBLANK(INDEX('Policy Characteristics'!D:D,MATCH($C2049,'Policy Characteristics'!$C:$C,0))),"",INDEX('Policy Characteristics'!D:D,MATCH($C2049,'Policy Characteristics'!$C:$C,0)))</f>
        <v/>
      </c>
      <c r="K2049" s="354" t="str">
        <f>IF(ISBLANK(INDEX('Policy Characteristics'!E:E,MATCH($C2049,'Policy Characteristics'!$C:$C,0))),"",INDEX('Policy Characteristics'!E:E,MATCH($C2049,'Policy Characteristics'!$C:$C,0)))</f>
        <v>GRA remaining cash flow changes</v>
      </c>
      <c r="L2049" s="354">
        <f>IF(ISBLANK(INDEX('Policy Characteristics'!F:F,MATCH($C2049,'Policy Characteristics'!$C:$C,0))),"",INDEX('Policy Characteristics'!F:F,MATCH($C2049,'Policy Characteristics'!$C:$C,0)))</f>
        <v>0</v>
      </c>
      <c r="M2049" s="354">
        <f>IF(ISBLANK(INDEX('Policy Characteristics'!G:G,MATCH($C2049,'Policy Characteristics'!$C:$C,0))),"",INDEX('Policy Characteristics'!G:G,MATCH($C2049,'Policy Characteristics'!$C:$C,0)))</f>
        <v>10</v>
      </c>
      <c r="N2049" s="354">
        <f>IF(ISBLANK(INDEX('Policy Characteristics'!H:H,MATCH($C2049,'Policy Characteristics'!$C:$C,0))),"",INDEX('Policy Characteristics'!H:H,MATCH($C2049,'Policy Characteristics'!$C:$C,0)))</f>
        <v>1</v>
      </c>
      <c r="O2049" s="354" t="str">
        <f>IF(ISBLANK(INDEX('Policy Characteristics'!I:I,MATCH($C2049,'Policy Characteristics'!$C:$C,0))),"",INDEX('Policy Characteristics'!I:I,MATCH($C2049,'Policy Characteristics'!$C:$C,0)))</f>
        <v>weight</v>
      </c>
      <c r="P2049" s="354"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354" t="str">
        <f>IF(ISBLANK(INDEX('Policy Characteristics'!K:K,MATCH($C2049,'Policy Characteristics'!$C:$C,0))),"",INDEX('Policy Characteristics'!K:K,MATCH($C2049,'Policy Characteristics'!$C:$C,0)))</f>
        <v>io-model.html</v>
      </c>
      <c r="R2049" s="354" t="str">
        <f>IF(ISBLANK(INDEX('Policy Characteristics'!L:L,MATCH($C2049,'Policy Characteristics'!$C:$C,0))),"",INDEX('Policy Characteristics'!L:L,MATCH($C2049,'Policy Characteristics'!$C:$C,0)))</f>
        <v/>
      </c>
    </row>
    <row r="2050" spans="1:19" ht="20" customHeight="1">
      <c r="A2050" s="354" t="str">
        <f>IF(ISBLANK(INDEX('Policy Characteristics'!A:A,MATCH($C2050,'Policy Characteristics'!$C:$C,0))),"",INDEX('Policy Characteristics'!A:A,MATCH($C2050,'Policy Characteristics'!$C:$C,0)))</f>
        <v>Control Settings</v>
      </c>
      <c r="B2050" s="366" t="str">
        <f>IF(ISBLANK(INDEX('Policy Characteristics'!B:B,MATCH($C2050,'Policy Characteristics'!$C:$C,0))),"",INDEX('Policy Characteristics'!B:B,MATCH($C2050,'Policy Characteristics'!$C:$C,0)))</f>
        <v>COVID-19 Recession</v>
      </c>
      <c r="C2050" t="s">
        <v>654</v>
      </c>
      <c r="H2050" s="18">
        <v>543</v>
      </c>
      <c r="I2050" s="378" t="s">
        <v>680</v>
      </c>
      <c r="J2050" s="368" t="str">
        <f>IF(ISBLANK(INDEX('Policy Characteristics'!D:D,MATCH($C2050,'Policy Characteristics'!$C:$C,0))),"",INDEX('Policy Characteristics'!D:D,MATCH($C2050,'Policy Characteristics'!$C:$C,0)))</f>
        <v/>
      </c>
      <c r="K2050" s="354" t="str">
        <f>IF(ISBLANK(INDEX('Policy Characteristics'!E:E,MATCH($C2050,'Policy Characteristics'!$C:$C,0))),"",INDEX('Policy Characteristics'!E:E,MATCH($C2050,'Policy Characteristics'!$C:$C,0)))</f>
        <v>settings exogenous GDP adjustment</v>
      </c>
      <c r="L2050" s="245">
        <f>IF(ISBLANK(INDEX('Policy Characteristics'!F:F,MATCH($C2050,'Policy Characteristics'!$C:$C,0))),"",INDEX('Policy Characteristics'!F:F,MATCH($C2050,'Policy Characteristics'!$C:$C,0)))</f>
        <v>0</v>
      </c>
      <c r="M2050" s="245">
        <f>IF(ISBLANK(INDEX('Policy Characteristics'!G:G,MATCH($C2050,'Policy Characteristics'!$C:$C,0))),"",INDEX('Policy Characteristics'!G:G,MATCH($C2050,'Policy Characteristics'!$C:$C,0)))</f>
        <v>1</v>
      </c>
      <c r="N2050" s="245">
        <f>IF(ISBLANK(INDEX('Policy Characteristics'!H:H,MATCH($C2050,'Policy Characteristics'!$C:$C,0))),"",INDEX('Policy Characteristics'!H:H,MATCH($C2050,'Policy Characteristics'!$C:$C,0)))</f>
        <v>1</v>
      </c>
      <c r="O2050" s="354" t="str">
        <f>IF(ISBLANK(INDEX('Policy Characteristics'!I:I,MATCH($C2050,'Policy Characteristics'!$C:$C,0))),"",INDEX('Policy Characteristics'!I:I,MATCH($C2050,'Policy Characteristics'!$C:$C,0)))</f>
        <v>on/off</v>
      </c>
      <c r="P2050" s="354"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354" t="str">
        <f>IF(ISBLANK(INDEX('Policy Characteristics'!K:K,MATCH($C2050,'Policy Characteristics'!$C:$C,0))),"",INDEX('Policy Characteristics'!K:K,MATCH($C2050,'Policy Characteristics'!$C:$C,0)))</f>
        <v/>
      </c>
      <c r="R2050" s="354" t="str">
        <f>IF(ISBLANK(INDEX('Policy Characteristics'!L:L,MATCH($C2050,'Policy Characteristics'!$C:$C,0))),"",INDEX('Policy Characteristics'!L:L,MATCH($C2050,'Policy Characteristics'!$C:$C,0)))</f>
        <v/>
      </c>
    </row>
    <row r="2051" spans="1:19" ht="20" customHeight="1">
      <c r="A2051" s="354" t="str">
        <f>IF(ISBLANK(INDEX('Policy Characteristics'!A:A,MATCH($C2051,'Policy Characteristics'!$C:$C,0))),"",INDEX('Policy Characteristics'!A:A,MATCH($C2051,'Policy Characteristics'!$C:$C,0)))</f>
        <v>Control Settings</v>
      </c>
      <c r="B2051" s="366" t="str">
        <f>IF(ISBLANK(INDEX('Policy Characteristics'!B:B,MATCH($C2051,'Policy Characteristics'!$C:$C,0))),"",INDEX('Policy Characteristics'!B:B,MATCH($C2051,'Policy Characteristics'!$C:$C,0)))</f>
        <v>Use 20-Year GWP Values</v>
      </c>
      <c r="C2051" t="s">
        <v>658</v>
      </c>
      <c r="H2051" s="18">
        <v>1601</v>
      </c>
      <c r="I2051" s="378" t="s">
        <v>680</v>
      </c>
      <c r="J2051" s="368" t="str">
        <f>IF(ISBLANK(INDEX('Policy Characteristics'!D:D,MATCH($C2051,'Policy Characteristics'!$C:$C,0))),"",INDEX('Policy Characteristics'!D:D,MATCH($C2051,'Policy Characteristics'!$C:$C,0)))</f>
        <v/>
      </c>
      <c r="K2051" s="354" t="str">
        <f>IF(ISBLANK(INDEX('Policy Characteristics'!E:E,MATCH($C2051,'Policy Characteristics'!$C:$C,0))),"",INDEX('Policy Characteristics'!E:E,MATCH($C2051,'Policy Characteristics'!$C:$C,0)))</f>
        <v/>
      </c>
      <c r="L2051" s="245">
        <f>IF(ISBLANK(INDEX('Policy Characteristics'!F:F,MATCH($C2051,'Policy Characteristics'!$C:$C,0))),"",INDEX('Policy Characteristics'!F:F,MATCH($C2051,'Policy Characteristics'!$C:$C,0)))</f>
        <v>0</v>
      </c>
      <c r="M2051" s="245">
        <f>IF(ISBLANK(INDEX('Policy Characteristics'!G:G,MATCH($C2051,'Policy Characteristics'!$C:$C,0))),"",INDEX('Policy Characteristics'!G:G,MATCH($C2051,'Policy Characteristics'!$C:$C,0)))</f>
        <v>1</v>
      </c>
      <c r="N2051" s="245">
        <f>IF(ISBLANK(INDEX('Policy Characteristics'!H:H,MATCH($C2051,'Policy Characteristics'!$C:$C,0))),"",INDEX('Policy Characteristics'!H:H,MATCH($C2051,'Policy Characteristics'!$C:$C,0)))</f>
        <v>1</v>
      </c>
      <c r="O2051" s="354" t="str">
        <f>IF(ISBLANK(INDEX('Policy Characteristics'!I:I,MATCH($C2051,'Policy Characteristics'!$C:$C,0))),"",INDEX('Policy Characteristics'!I:I,MATCH($C2051,'Policy Characteristics'!$C:$C,0)))</f>
        <v>on/off</v>
      </c>
      <c r="P2051" s="354"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354" t="str">
        <f>IF(ISBLANK(INDEX('Policy Characteristics'!K:K,MATCH($C2051,'Policy Characteristics'!$C:$C,0))),"",INDEX('Policy Characteristics'!K:K,MATCH($C2051,'Policy Characteristics'!$C:$C,0)))</f>
        <v/>
      </c>
      <c r="R2051" s="354" t="str">
        <f>IF(ISBLANK(INDEX('Policy Characteristics'!L:L,MATCH($C2051,'Policy Characteristics'!$C:$C,0))),"",INDEX('Policy Characteristics'!L:L,MATCH($C2051,'Policy Characteristics'!$C:$C,0)))</f>
        <v/>
      </c>
    </row>
    <row r="2052" spans="1:19" ht="15">
      <c r="A2052" s="354" t="str">
        <f>IF(ISBLANK(INDEX('Policy Characteristics'!A:A,MATCH($C2052,'Policy Characteristics'!$C:$C,0))),"",INDEX('Policy Characteristics'!A:A,MATCH($C2052,'Policy Characteristics'!$C:$C,0)))</f>
        <v>Control Settings</v>
      </c>
      <c r="B2052" s="366" t="str">
        <f>IF(ISBLANK(INDEX('Policy Characteristics'!B:B,MATCH($C2052,'Policy Characteristics'!$C:$C,0))),"",INDEX('Policy Characteristics'!B:B,MATCH($C2052,'Policy Characteristics'!$C:$C,0)))</f>
        <v>Non BAU First Year</v>
      </c>
      <c r="C2052" t="s">
        <v>3878</v>
      </c>
      <c r="H2052" s="18">
        <v>2772</v>
      </c>
      <c r="I2052" s="378" t="s">
        <v>670</v>
      </c>
      <c r="J2052" s="368" t="str">
        <f>IF(ISBLANK(INDEX('Policy Characteristics'!D:D,MATCH($C2052,'Policy Characteristics'!$C:$C,0))),"",INDEX('Policy Characteristics'!D:D,MATCH($C2052,'Policy Characteristics'!$C:$C,0)))</f>
        <v/>
      </c>
      <c r="K2052" s="354" t="str">
        <f>IF(ISBLANK(INDEX('Policy Characteristics'!E:E,MATCH($C2052,'Policy Characteristics'!$C:$C,0))),"",INDEX('Policy Characteristics'!E:E,MATCH($C2052,'Policy Characteristics'!$C:$C,0)))</f>
        <v/>
      </c>
      <c r="L2052" s="245">
        <f>IF(ISBLANK(INDEX('Policy Characteristics'!F:F,MATCH($C2052,'Policy Characteristics'!$C:$C,0))),"",INDEX('Policy Characteristics'!F:F,MATCH($C2052,'Policy Characteristics'!$C:$C,0)))</f>
        <v>0</v>
      </c>
      <c r="M2052" s="245">
        <f>IF(ISBLANK(INDEX('Policy Characteristics'!G:G,MATCH($C2052,'Policy Characteristics'!$C:$C,0))),"",INDEX('Policy Characteristics'!G:G,MATCH($C2052,'Policy Characteristics'!$C:$C,0)))</f>
        <v>1</v>
      </c>
      <c r="N2052" s="245">
        <f>IF(ISBLANK(INDEX('Policy Characteristics'!H:H,MATCH($C2052,'Policy Characteristics'!$C:$C,0))),"",INDEX('Policy Characteristics'!H:H,MATCH($C2052,'Policy Characteristics'!$C:$C,0)))</f>
        <v>1</v>
      </c>
      <c r="O2052" s="354" t="str">
        <f>IF(ISBLANK(INDEX('Policy Characteristics'!I:I,MATCH($C2052,'Policy Characteristics'!$C:$C,0))),"",INDEX('Policy Characteristics'!I:I,MATCH($C2052,'Policy Characteristics'!$C:$C,0)))</f>
        <v>on/off</v>
      </c>
      <c r="P2052" s="354"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354" t="str">
        <f>IF(ISBLANK(INDEX('Policy Characteristics'!K:K,MATCH($C2052,'Policy Characteristics'!$C:$C,0))),"",INDEX('Policy Characteristics'!K:K,MATCH($C2052,'Policy Characteristics'!$C:$C,0)))</f>
        <v/>
      </c>
      <c r="R2052" s="354" t="str">
        <f>IF(ISBLANK(INDEX('Policy Characteristics'!L:L,MATCH($C2052,'Policy Characteristics'!$C:$C,0))),"",INDEX('Policy Characteristics'!L:L,MATCH($C2052,'Policy Characteristics'!$C:$C,0)))</f>
        <v/>
      </c>
      <c r="S2052" s="345" t="s">
        <v>1897</v>
      </c>
    </row>
    <row r="2053" spans="1:19" ht="20" customHeight="1">
      <c r="A2053" s="354" t="str">
        <f>IF(ISBLANK(INDEX('Policy Characteristics'!A:A,MATCH($C2053,'Policy Characteristics'!$C:$C,0))),"",INDEX('Policy Characteristics'!A:A,MATCH($C2053,'Policy Characteristics'!$C:$C,0)))</f>
        <v>Control Settings</v>
      </c>
      <c r="B2053" s="366" t="str">
        <f>IF(ISBLANK(INDEX('Policy Characteristics'!B:B,MATCH($C2053,'Policy Characteristics'!$C:$C,0))),"",INDEX('Policy Characteristics'!B:B,MATCH($C2053,'Policy Characteristics'!$C:$C,0)))</f>
        <v>Data Center Load Growth Assumption</v>
      </c>
      <c r="C2053" t="s">
        <v>3910</v>
      </c>
      <c r="H2053" s="18">
        <v>2798</v>
      </c>
      <c r="I2053" s="378" t="s">
        <v>670</v>
      </c>
      <c r="J2053" s="368" t="str">
        <f>IF(ISBLANK(INDEX('Policy Characteristics'!D:D,MATCH($C2053,'Policy Characteristics'!$C:$C,0))),"",INDEX('Policy Characteristics'!D:D,MATCH($C2053,'Policy Characteristics'!$C:$C,0)))</f>
        <v/>
      </c>
      <c r="K2053" s="354" t="str">
        <f>IF(ISBLANK(INDEX('Policy Characteristics'!E:E,MATCH($C2053,'Policy Characteristics'!$C:$C,0))),"",INDEX('Policy Characteristics'!E:E,MATCH($C2053,'Policy Characteristics'!$C:$C,0)))</f>
        <v/>
      </c>
      <c r="L2053" s="245">
        <f>IF(ISBLANK(INDEX('Policy Characteristics'!F:F,MATCH($C2053,'Policy Characteristics'!$C:$C,0))),"",INDEX('Policy Characteristics'!F:F,MATCH($C2053,'Policy Characteristics'!$C:$C,0)))</f>
        <v>0</v>
      </c>
      <c r="M2053" s="245">
        <f>IF(ISBLANK(INDEX('Policy Characteristics'!G:G,MATCH($C2053,'Policy Characteristics'!$C:$C,0))),"",INDEX('Policy Characteristics'!G:G,MATCH($C2053,'Policy Characteristics'!$C:$C,0)))</f>
        <v>1</v>
      </c>
      <c r="N2053" s="245">
        <f>IF(ISBLANK(INDEX('Policy Characteristics'!H:H,MATCH($C2053,'Policy Characteristics'!$C:$C,0))),"",INDEX('Policy Characteristics'!H:H,MATCH($C2053,'Policy Characteristics'!$C:$C,0)))</f>
        <v>1</v>
      </c>
      <c r="O2053" s="354" t="str">
        <f>IF(ISBLANK(INDEX('Policy Characteristics'!I:I,MATCH($C2053,'Policy Characteristics'!$C:$C,0))),"",INDEX('Policy Characteristics'!I:I,MATCH($C2053,'Policy Characteristics'!$C:$C,0)))</f>
        <v>1=Low,0=Medium,2=High</v>
      </c>
      <c r="P2053" s="354"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354" t="str">
        <f>IF(ISBLANK(INDEX('Policy Characteristics'!K:K,MATCH($C2053,'Policy Characteristics'!$C:$C,0))),"",INDEX('Policy Characteristics'!K:K,MATCH($C2053,'Policy Characteristics'!$C:$C,0)))</f>
        <v/>
      </c>
      <c r="R2053" s="354" t="str">
        <f>IF(ISBLANK(INDEX('Policy Characteristics'!L:L,MATCH($C2053,'Policy Characteristics'!$C:$C,0))),"",INDEX('Policy Characteristics'!L:L,MATCH($C2053,'Policy Characteristics'!$C:$C,0)))</f>
        <v/>
      </c>
    </row>
    <row r="2054" spans="1:19" ht="20" customHeight="1">
      <c r="J2054" s="368"/>
    </row>
    <row r="2055" spans="1:19" ht="20" customHeight="1">
      <c r="J2055" s="368"/>
    </row>
  </sheetData>
  <sortState xmlns:xlrd2="http://schemas.microsoft.com/office/spreadsheetml/2017/richdata2" ref="A204:I224">
    <sortCondition ref="B204:B224"/>
  </sortState>
  <phoneticPr fontId="119" type="noConversion"/>
  <conditionalFormatting sqref="I1:I1995">
    <cfRule type="containsText" dxfId="7" priority="2" operator="containsText" text="No">
      <formula>NOT(ISERROR(SEARCH("No",I1)))</formula>
    </cfRule>
  </conditionalFormatting>
  <conditionalFormatting sqref="I2000 I2005 I2015 I2020 I2025 I2030 I2040 I2045">
    <cfRule type="containsText" dxfId="6" priority="140" operator="containsText" text="No">
      <formula>NOT(ISERROR(SEARCH("No",I2000)))</formula>
    </cfRule>
  </conditionalFormatting>
  <conditionalFormatting sqref="I2010">
    <cfRule type="containsText" dxfId="5" priority="9" operator="containsText" text="No">
      <formula>NOT(ISERROR(SEARCH("No",I2010)))</formula>
    </cfRule>
  </conditionalFormatting>
  <conditionalFormatting sqref="I2035">
    <cfRule type="containsText" dxfId="4" priority="8" operator="containsText" text="No">
      <formula>NOT(ISERROR(SEARCH("No",I2035)))</formula>
    </cfRule>
  </conditionalFormatting>
  <conditionalFormatting sqref="I2050:I2053">
    <cfRule type="containsText" dxfId="3" priority="1" operator="containsText" text="No">
      <formula>NOT(ISERROR(SEARCH("No",I2050)))</formula>
    </cfRule>
  </conditionalFormatting>
  <conditionalFormatting sqref="I2055:I1048576">
    <cfRule type="containsText" dxfId="2" priority="10" operator="containsText" text="No">
      <formula>NOT(ISERROR(SEARCH("No",I2055)))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35" workbookViewId="0">
      <selection activeCell="A20" sqref="A20:XFD20"/>
    </sheetView>
  </sheetViews>
  <sheetFormatPr baseColWidth="10" defaultColWidth="9.1640625" defaultRowHeight="15"/>
  <cols>
    <col min="1" max="2" width="76.83203125" customWidth="1"/>
  </cols>
  <sheetData>
    <row r="1" spans="1:2">
      <c r="A1" s="427" t="s">
        <v>1033</v>
      </c>
      <c r="B1" s="427"/>
    </row>
    <row r="2" spans="1:2">
      <c r="A2" s="183" t="s">
        <v>1034</v>
      </c>
      <c r="B2" s="183" t="s">
        <v>1035</v>
      </c>
    </row>
    <row r="3" spans="1:2" ht="16">
      <c r="A3" s="184" t="s">
        <v>1036</v>
      </c>
      <c r="B3" t="str">
        <f>A3</f>
        <v>million metric tons / year</v>
      </c>
    </row>
    <row r="4" spans="1:2" ht="16">
      <c r="A4" s="184" t="s">
        <v>1037</v>
      </c>
      <c r="B4" t="str">
        <f>A4</f>
        <v>million metric tons</v>
      </c>
    </row>
    <row r="5" spans="1:2" ht="16">
      <c r="A5" s="184" t="s">
        <v>1038</v>
      </c>
      <c r="B5" t="s">
        <v>3846</v>
      </c>
    </row>
    <row r="6" spans="1:2" ht="16">
      <c r="A6" s="185" t="s">
        <v>1039</v>
      </c>
      <c r="B6" t="str">
        <f t="shared" ref="B6:B49" si="0">A6</f>
        <v>thousand metric tons / year</v>
      </c>
    </row>
    <row r="7" spans="1:2" ht="16">
      <c r="A7" s="185" t="s">
        <v>1040</v>
      </c>
      <c r="B7" t="s">
        <v>3847</v>
      </c>
    </row>
    <row r="8" spans="1:2" ht="16">
      <c r="A8" s="185" t="s">
        <v>1041</v>
      </c>
      <c r="B8" t="s">
        <v>3848</v>
      </c>
    </row>
    <row r="9" spans="1:2" ht="16">
      <c r="A9" s="185" t="s">
        <v>1042</v>
      </c>
      <c r="B9" t="s">
        <v>3843</v>
      </c>
    </row>
    <row r="10" spans="1:2" ht="16">
      <c r="A10" s="185" t="s">
        <v>1043</v>
      </c>
      <c r="B10" t="s">
        <v>3844</v>
      </c>
    </row>
    <row r="11" spans="1:2" ht="16">
      <c r="A11" s="185" t="s">
        <v>1044</v>
      </c>
      <c r="B11" t="str">
        <f t="shared" si="0"/>
        <v>jobs</v>
      </c>
    </row>
    <row r="12" spans="1:2" ht="16">
      <c r="A12" s="185" t="s">
        <v>3970</v>
      </c>
      <c r="B12" t="str">
        <f t="shared" si="0"/>
        <v>deaths / year</v>
      </c>
    </row>
    <row r="13" spans="1:2" ht="16">
      <c r="A13" s="185" t="s">
        <v>3971</v>
      </c>
      <c r="B13" t="str">
        <f t="shared" si="0"/>
        <v>days / year</v>
      </c>
    </row>
    <row r="14" spans="1:2" ht="16">
      <c r="A14" s="185" t="s">
        <v>3972</v>
      </c>
      <c r="B14" t="str">
        <f t="shared" si="0"/>
        <v>admissions / year</v>
      </c>
    </row>
    <row r="15" spans="1:2" ht="16">
      <c r="A15" s="185" t="s">
        <v>3973</v>
      </c>
      <c r="B15" t="str">
        <f t="shared" si="0"/>
        <v>visits / year</v>
      </c>
    </row>
    <row r="16" spans="1:2" ht="16">
      <c r="A16" s="185" t="s">
        <v>3974</v>
      </c>
      <c r="B16" t="str">
        <f t="shared" si="0"/>
        <v>cases / year</v>
      </c>
    </row>
    <row r="17" spans="1:2" ht="16">
      <c r="A17" s="185" t="s">
        <v>3975</v>
      </c>
      <c r="B17" t="str">
        <f t="shared" si="0"/>
        <v>events / year</v>
      </c>
    </row>
    <row r="18" spans="1:2" ht="16">
      <c r="A18" s="185" t="s">
        <v>70</v>
      </c>
      <c r="B18" t="str">
        <f t="shared" si="0"/>
        <v>% change</v>
      </c>
    </row>
    <row r="19" spans="1:2" ht="16">
      <c r="A19" s="185" t="s">
        <v>1045</v>
      </c>
      <c r="B19" t="s">
        <v>3849</v>
      </c>
    </row>
    <row r="20" spans="1:2" ht="16">
      <c r="A20" s="185" t="s">
        <v>1046</v>
      </c>
      <c r="B20" t="str">
        <f t="shared" si="0"/>
        <v>lives / year</v>
      </c>
    </row>
    <row r="21" spans="1:2" ht="16">
      <c r="A21" s="185" t="s">
        <v>1047</v>
      </c>
      <c r="B21" t="str">
        <f t="shared" si="0"/>
        <v>terawatt-hours (TWh) / year</v>
      </c>
    </row>
    <row r="22" spans="1:2" ht="16">
      <c r="A22" s="185" t="s">
        <v>1048</v>
      </c>
      <c r="B22" t="str">
        <f t="shared" si="0"/>
        <v>terawatt-hours (TWh)</v>
      </c>
    </row>
    <row r="23" spans="1:2" ht="16">
      <c r="A23" s="185" t="s">
        <v>1049</v>
      </c>
      <c r="B23" t="str">
        <f t="shared" si="0"/>
        <v>%</v>
      </c>
    </row>
    <row r="24" spans="1:2" ht="16">
      <c r="A24" s="185" t="s">
        <v>1050</v>
      </c>
      <c r="B24" t="str">
        <f t="shared" si="0"/>
        <v>metric tons CO2e / megawatt-hour (MWh)</v>
      </c>
    </row>
    <row r="25" spans="1:2" ht="16">
      <c r="A25" s="185" t="s">
        <v>1051</v>
      </c>
      <c r="B25" t="s">
        <v>3850</v>
      </c>
    </row>
    <row r="26" spans="1:2" ht="16">
      <c r="A26" s="185" t="s">
        <v>1052</v>
      </c>
      <c r="B26" t="str">
        <f t="shared" si="0"/>
        <v>gigawatts (GW) / year</v>
      </c>
    </row>
    <row r="27" spans="1:2" ht="16">
      <c r="A27" s="185" t="s">
        <v>1053</v>
      </c>
      <c r="B27" t="s">
        <v>3851</v>
      </c>
    </row>
    <row r="28" spans="1:2" ht="16">
      <c r="A28" s="185" t="s">
        <v>1054</v>
      </c>
      <c r="B28" t="str">
        <f t="shared" si="0"/>
        <v>cubic km / yr</v>
      </c>
    </row>
    <row r="29" spans="1:2" ht="16">
      <c r="A29" s="185" t="s">
        <v>1055</v>
      </c>
      <c r="B29" t="s">
        <v>3902</v>
      </c>
    </row>
    <row r="30" spans="1:2" ht="16">
      <c r="A30" s="185" t="s">
        <v>1056</v>
      </c>
      <c r="B30" t="s">
        <v>3903</v>
      </c>
    </row>
    <row r="31" spans="1:2" ht="16">
      <c r="A31" s="185" t="s">
        <v>1057</v>
      </c>
      <c r="B31" t="str">
        <f t="shared" si="0"/>
        <v>million vehicles / year</v>
      </c>
    </row>
    <row r="32" spans="1:2" ht="16">
      <c r="A32" s="185" t="s">
        <v>1058</v>
      </c>
      <c r="B32" t="str">
        <f t="shared" si="0"/>
        <v>thousand vehicles / year</v>
      </c>
    </row>
    <row r="33" spans="1:2" ht="16">
      <c r="A33" s="185" t="s">
        <v>1059</v>
      </c>
      <c r="B33" t="str">
        <f t="shared" si="0"/>
        <v>million vehicles</v>
      </c>
    </row>
    <row r="34" spans="1:2" ht="16">
      <c r="A34" s="185" t="s">
        <v>1060</v>
      </c>
      <c r="B34" t="str">
        <f t="shared" si="0"/>
        <v>thousand vehicles</v>
      </c>
    </row>
    <row r="35" spans="1:2" ht="16">
      <c r="A35" s="185" t="s">
        <v>1061</v>
      </c>
      <c r="B35" s="409" t="s">
        <v>3795</v>
      </c>
    </row>
    <row r="36" spans="1:2" ht="16">
      <c r="A36" s="185" t="s">
        <v>1062</v>
      </c>
      <c r="B36" t="s">
        <v>3852</v>
      </c>
    </row>
    <row r="37" spans="1:2" ht="16">
      <c r="A37" s="185" t="s">
        <v>1063</v>
      </c>
      <c r="B37" t="str">
        <f t="shared" si="0"/>
        <v>millions of short tons / year</v>
      </c>
    </row>
    <row r="38" spans="1:2" ht="16">
      <c r="A38" s="185" t="s">
        <v>1064</v>
      </c>
      <c r="B38" t="str">
        <f t="shared" si="0"/>
        <v>trillion cubic feet / year</v>
      </c>
    </row>
    <row r="39" spans="1:2" ht="16">
      <c r="A39" s="185" t="s">
        <v>1065</v>
      </c>
      <c r="B39" t="str">
        <f t="shared" si="0"/>
        <v>million barrels of oil / year</v>
      </c>
    </row>
    <row r="40" spans="1:2" ht="16">
      <c r="A40" s="185" t="s">
        <v>1066</v>
      </c>
      <c r="B40" t="str">
        <f t="shared" si="0"/>
        <v>million gallons / year</v>
      </c>
    </row>
    <row r="41" spans="1:2" ht="16">
      <c r="A41" s="185" t="s">
        <v>1067</v>
      </c>
      <c r="B41" t="str">
        <f t="shared" si="0"/>
        <v>trillion BTU / year</v>
      </c>
    </row>
    <row r="42" spans="1:2" ht="16">
      <c r="A42" s="185" t="s">
        <v>1068</v>
      </c>
      <c r="B42" t="s">
        <v>3853</v>
      </c>
    </row>
    <row r="43" spans="1:2" ht="16">
      <c r="A43" s="185" t="s">
        <v>1069</v>
      </c>
      <c r="B43" t="s">
        <v>3854</v>
      </c>
    </row>
    <row r="44" spans="1:2" ht="16">
      <c r="A44" s="185" t="s">
        <v>1070</v>
      </c>
      <c r="B44" t="s">
        <v>3855</v>
      </c>
    </row>
    <row r="45" spans="1:2" ht="16">
      <c r="A45" s="185" t="s">
        <v>1071</v>
      </c>
      <c r="B45" t="s">
        <v>3856</v>
      </c>
    </row>
    <row r="46" spans="1:2" ht="16">
      <c r="A46" s="185" t="s">
        <v>1072</v>
      </c>
      <c r="B46" t="s">
        <v>3857</v>
      </c>
    </row>
    <row r="47" spans="1:2" ht="16">
      <c r="A47" s="185" t="s">
        <v>1073</v>
      </c>
      <c r="B47" t="s">
        <v>3858</v>
      </c>
    </row>
    <row r="48" spans="1:2" ht="16">
      <c r="A48" s="185" t="s">
        <v>1053</v>
      </c>
      <c r="B48" t="s">
        <v>3851</v>
      </c>
    </row>
    <row r="49" spans="1:2" ht="16">
      <c r="A49" s="185" t="s">
        <v>1074</v>
      </c>
      <c r="B49" t="str">
        <f t="shared" si="0"/>
        <v>cost of eqpt. to capture 1 metric ton CO2e/yr (2020 dollars)</v>
      </c>
    </row>
    <row r="50" spans="1:2" ht="16">
      <c r="A50" s="185" t="s">
        <v>1075</v>
      </c>
      <c r="B50" t="s">
        <v>3845</v>
      </c>
    </row>
    <row r="51" spans="1:2" ht="16">
      <c r="A51" s="185" t="s">
        <v>1076</v>
      </c>
      <c r="B51" t="s">
        <v>3859</v>
      </c>
    </row>
    <row r="53" spans="1:2">
      <c r="A53" s="427" t="s">
        <v>1077</v>
      </c>
      <c r="B53" s="427"/>
    </row>
    <row r="54" spans="1:2">
      <c r="A54" s="183" t="s">
        <v>1034</v>
      </c>
      <c r="B54" s="183" t="s">
        <v>1035</v>
      </c>
    </row>
    <row r="55" spans="1:2">
      <c r="A55" s="147" t="s">
        <v>1078</v>
      </c>
      <c r="B55" t="str">
        <f t="shared" ref="B55:B56" si="1">A55</f>
        <v>$/metric ton CO2e</v>
      </c>
    </row>
    <row r="56" spans="1:2">
      <c r="A56" s="147" t="s">
        <v>1079</v>
      </c>
      <c r="B56" t="str">
        <f t="shared" si="1"/>
        <v>$/MWh</v>
      </c>
    </row>
    <row r="67" spans="1:1">
      <c r="A67" s="1"/>
    </row>
  </sheetData>
  <mergeCells count="2">
    <mergeCell ref="A1:B1"/>
    <mergeCell ref="A53:B53"/>
  </mergeCells>
  <phoneticPr fontId="10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B115" zoomScale="70" zoomScaleNormal="70" workbookViewId="0">
      <selection activeCell="F118" sqref="F118"/>
    </sheetView>
  </sheetViews>
  <sheetFormatPr baseColWidth="10" defaultColWidth="9.1640625" defaultRowHeight="15"/>
  <cols>
    <col min="1" max="1" width="37.5" style="1" customWidth="1"/>
    <col min="2" max="2" width="27.5" style="1" customWidth="1"/>
    <col min="3" max="3" width="9" style="1" customWidth="1"/>
    <col min="4" max="4" width="18.5" style="1" customWidth="1"/>
    <col min="5" max="5" width="18.1640625" style="1" customWidth="1"/>
    <col min="6" max="6" width="34.1640625" style="1" customWidth="1"/>
    <col min="7" max="7" width="95" style="1" customWidth="1"/>
    <col min="8" max="8" width="37.5" style="1" customWidth="1"/>
    <col min="9" max="10" width="34.5" style="1" customWidth="1"/>
    <col min="11" max="16384" width="9.1640625" style="1"/>
  </cols>
  <sheetData>
    <row r="1" spans="1:10" s="3" customFormat="1" ht="32">
      <c r="A1" s="152" t="s">
        <v>1080</v>
      </c>
      <c r="B1" s="153" t="s">
        <v>1081</v>
      </c>
      <c r="C1" s="186" t="s">
        <v>1082</v>
      </c>
      <c r="D1" s="153" t="s">
        <v>1083</v>
      </c>
      <c r="E1" s="153" t="s">
        <v>1084</v>
      </c>
      <c r="F1" s="153" t="s">
        <v>1085</v>
      </c>
      <c r="G1" s="153" t="s">
        <v>1086</v>
      </c>
      <c r="H1" s="153" t="s">
        <v>1087</v>
      </c>
      <c r="I1" s="154" t="s">
        <v>1088</v>
      </c>
      <c r="J1" s="42" t="s">
        <v>1089</v>
      </c>
    </row>
    <row r="2" spans="1:10" ht="16">
      <c r="A2" s="2" t="s">
        <v>1090</v>
      </c>
      <c r="B2" s="1" t="s">
        <v>1091</v>
      </c>
      <c r="C2" s="41">
        <v>1</v>
      </c>
      <c r="D2" s="1" t="s">
        <v>1092</v>
      </c>
      <c r="E2" s="1" t="s">
        <v>1093</v>
      </c>
      <c r="F2" s="1" t="str">
        <f>UnitControlCenter!$B$3</f>
        <v>million metric tons / year</v>
      </c>
      <c r="G2" s="1" t="s">
        <v>1094</v>
      </c>
      <c r="J2" s="1" t="s">
        <v>1095</v>
      </c>
    </row>
    <row r="3" spans="1:10" ht="16">
      <c r="A3" s="2" t="s">
        <v>1090</v>
      </c>
      <c r="B3" s="1" t="s">
        <v>1096</v>
      </c>
      <c r="C3" s="43">
        <v>1</v>
      </c>
      <c r="D3" s="2" t="s">
        <v>1092</v>
      </c>
      <c r="E3" s="2" t="s">
        <v>1093</v>
      </c>
      <c r="F3" s="1" t="str">
        <f>UnitControlCenter!$B$3</f>
        <v>million metric tons / year</v>
      </c>
      <c r="G3" s="1" t="s">
        <v>1097</v>
      </c>
    </row>
    <row r="4" spans="1:10" ht="32">
      <c r="A4" s="2" t="s">
        <v>1090</v>
      </c>
      <c r="B4" s="1" t="s">
        <v>1098</v>
      </c>
      <c r="C4" s="41">
        <v>1</v>
      </c>
      <c r="D4" s="1" t="s">
        <v>1092</v>
      </c>
      <c r="E4" s="1" t="s">
        <v>1093</v>
      </c>
      <c r="F4" s="1" t="str">
        <f>UnitControlCenter!B4</f>
        <v>million metric tons</v>
      </c>
      <c r="G4" s="1" t="s">
        <v>1099</v>
      </c>
      <c r="J4" s="1" t="s">
        <v>1100</v>
      </c>
    </row>
    <row r="5" spans="1:10" ht="32">
      <c r="A5" s="2" t="s">
        <v>1090</v>
      </c>
      <c r="B5" s="1" t="s">
        <v>1101</v>
      </c>
      <c r="C5" s="43">
        <v>1</v>
      </c>
      <c r="D5" s="2" t="s">
        <v>1092</v>
      </c>
      <c r="E5" s="2" t="s">
        <v>1093</v>
      </c>
      <c r="F5" s="1" t="str">
        <f>UnitControlCenter!B4</f>
        <v>million metric tons</v>
      </c>
      <c r="G5" s="1" t="s">
        <v>1102</v>
      </c>
    </row>
    <row r="6" spans="1:10" ht="80">
      <c r="A6" s="2" t="s">
        <v>1090</v>
      </c>
      <c r="B6" s="2" t="s">
        <v>1103</v>
      </c>
      <c r="C6" s="41">
        <v>1</v>
      </c>
      <c r="D6" s="1" t="s">
        <v>1104</v>
      </c>
      <c r="E6" s="1" t="s">
        <v>1105</v>
      </c>
      <c r="F6" s="1" t="str">
        <f>UnitControlCenter!$B$3</f>
        <v>million metric tons / year</v>
      </c>
      <c r="G6" s="1" t="s">
        <v>1106</v>
      </c>
      <c r="H6" s="1" t="s">
        <v>1107</v>
      </c>
      <c r="I6" s="1" t="s">
        <v>1108</v>
      </c>
    </row>
    <row r="7" spans="1:10" ht="32">
      <c r="A7" s="2" t="s">
        <v>1090</v>
      </c>
      <c r="B7" s="2" t="s">
        <v>1109</v>
      </c>
      <c r="C7" s="41">
        <v>1</v>
      </c>
      <c r="D7" s="1" t="s">
        <v>1104</v>
      </c>
      <c r="E7" s="1" t="s">
        <v>1105</v>
      </c>
      <c r="F7" s="1" t="str">
        <f>UnitControlCenter!$B$3</f>
        <v>million metric tons / year</v>
      </c>
      <c r="G7" s="1" t="s">
        <v>1110</v>
      </c>
      <c r="H7" s="1" t="s">
        <v>1111</v>
      </c>
      <c r="I7" s="1" t="s">
        <v>1112</v>
      </c>
    </row>
    <row r="8" spans="1:10" ht="32">
      <c r="A8" s="2" t="s">
        <v>1090</v>
      </c>
      <c r="B8" s="2" t="s">
        <v>1113</v>
      </c>
      <c r="C8" s="41">
        <v>1</v>
      </c>
      <c r="D8" s="1" t="s">
        <v>1104</v>
      </c>
      <c r="E8" s="1" t="s">
        <v>1105</v>
      </c>
      <c r="F8" s="1" t="str">
        <f>UnitControlCenter!$B$3</f>
        <v>million metric tons / year</v>
      </c>
      <c r="G8" s="1" t="s">
        <v>1114</v>
      </c>
      <c r="H8" s="1" t="s">
        <v>1115</v>
      </c>
      <c r="I8" s="1" t="s">
        <v>1116</v>
      </c>
    </row>
    <row r="9" spans="1:10" ht="16">
      <c r="A9" s="2" t="s">
        <v>1090</v>
      </c>
      <c r="B9" s="2" t="s">
        <v>1117</v>
      </c>
      <c r="C9" s="41">
        <v>0</v>
      </c>
      <c r="D9" s="1" t="s">
        <v>1092</v>
      </c>
      <c r="E9" s="1" t="s">
        <v>1093</v>
      </c>
      <c r="F9" s="1" t="str">
        <f>UnitControlCenter!$B$5</f>
        <v>g CO2e / thousand 2019 KRW</v>
      </c>
      <c r="G9" s="1" t="s">
        <v>1118</v>
      </c>
    </row>
    <row r="10" spans="1:10" ht="16">
      <c r="A10" s="2" t="s">
        <v>1090</v>
      </c>
      <c r="B10" s="2" t="s">
        <v>1119</v>
      </c>
      <c r="C10" s="41">
        <v>1</v>
      </c>
      <c r="D10" s="1" t="s">
        <v>1092</v>
      </c>
      <c r="E10" s="1" t="s">
        <v>1093</v>
      </c>
      <c r="F10" s="1" t="str">
        <f>UnitControlCenter!$B$3</f>
        <v>million metric tons / year</v>
      </c>
      <c r="G10" s="1" t="s">
        <v>1120</v>
      </c>
    </row>
    <row r="11" spans="1:10" ht="16">
      <c r="A11" s="2" t="s">
        <v>1090</v>
      </c>
      <c r="B11" s="2" t="s">
        <v>1121</v>
      </c>
      <c r="C11" s="41">
        <v>1</v>
      </c>
      <c r="D11" s="1" t="s">
        <v>1092</v>
      </c>
      <c r="E11" s="1" t="s">
        <v>1093</v>
      </c>
      <c r="F11" s="1" t="str">
        <f>UnitControlCenter!$B$3</f>
        <v>million metric tons / year</v>
      </c>
      <c r="G11" s="1" t="s">
        <v>1122</v>
      </c>
    </row>
    <row r="12" spans="1:10" ht="16">
      <c r="A12" s="2" t="s">
        <v>1090</v>
      </c>
      <c r="B12" s="2" t="s">
        <v>956</v>
      </c>
      <c r="C12" s="41">
        <v>1</v>
      </c>
      <c r="D12" s="1" t="s">
        <v>1092</v>
      </c>
      <c r="E12" s="1" t="s">
        <v>1093</v>
      </c>
      <c r="F12" s="1" t="str">
        <f>UnitControlCenter!$B$3</f>
        <v>million metric tons / year</v>
      </c>
      <c r="G12" s="1" t="s">
        <v>1123</v>
      </c>
    </row>
    <row r="13" spans="1:10" ht="16">
      <c r="A13" s="2" t="s">
        <v>1090</v>
      </c>
      <c r="B13" s="2" t="s">
        <v>935</v>
      </c>
      <c r="C13" s="41">
        <v>1</v>
      </c>
      <c r="D13" s="1" t="s">
        <v>1092</v>
      </c>
      <c r="E13" s="1" t="s">
        <v>1093</v>
      </c>
      <c r="F13" s="1" t="str">
        <f>UnitControlCenter!$B$3</f>
        <v>million metric tons / year</v>
      </c>
      <c r="G13" s="1" t="s">
        <v>1124</v>
      </c>
    </row>
    <row r="14" spans="1:10" ht="16">
      <c r="A14" s="2" t="s">
        <v>1090</v>
      </c>
      <c r="B14" s="2" t="s">
        <v>341</v>
      </c>
      <c r="C14" s="41">
        <v>1</v>
      </c>
      <c r="D14" s="1" t="s">
        <v>1092</v>
      </c>
      <c r="E14" s="1" t="s">
        <v>1093</v>
      </c>
      <c r="F14" s="1" t="str">
        <f>UnitControlCenter!$B$3</f>
        <v>million metric tons / year</v>
      </c>
      <c r="G14" s="1" t="s">
        <v>1125</v>
      </c>
    </row>
    <row r="15" spans="1:10" ht="16">
      <c r="A15" s="2" t="s">
        <v>1090</v>
      </c>
      <c r="B15" s="2" t="s">
        <v>958</v>
      </c>
      <c r="C15" s="41">
        <v>1</v>
      </c>
      <c r="D15" s="1" t="s">
        <v>1092</v>
      </c>
      <c r="E15" s="1" t="s">
        <v>1093</v>
      </c>
      <c r="F15" s="1" t="str">
        <f>UnitControlCenter!$B$3</f>
        <v>million metric tons / year</v>
      </c>
      <c r="G15" s="1" t="s">
        <v>1126</v>
      </c>
    </row>
    <row r="16" spans="1:10" ht="16">
      <c r="A16" s="2" t="s">
        <v>1090</v>
      </c>
      <c r="B16" s="2" t="s">
        <v>58</v>
      </c>
      <c r="C16" s="41">
        <v>1</v>
      </c>
      <c r="D16" s="1" t="s">
        <v>1092</v>
      </c>
      <c r="E16" s="1" t="s">
        <v>1093</v>
      </c>
      <c r="F16" s="1" t="str">
        <f>UnitControlCenter!$B$3</f>
        <v>million metric tons / year</v>
      </c>
      <c r="G16" s="1" t="s">
        <v>1127</v>
      </c>
    </row>
    <row r="17" spans="1:10" ht="16">
      <c r="A17" s="2" t="s">
        <v>1090</v>
      </c>
      <c r="B17" s="2" t="s">
        <v>1128</v>
      </c>
      <c r="C17" s="41">
        <v>1</v>
      </c>
      <c r="D17" s="1" t="s">
        <v>1092</v>
      </c>
      <c r="E17" s="1" t="s">
        <v>1093</v>
      </c>
      <c r="F17" s="1" t="str">
        <f>UnitControlCenter!$B$3</f>
        <v>million metric tons / year</v>
      </c>
      <c r="G17" s="1" t="s">
        <v>1129</v>
      </c>
    </row>
    <row r="18" spans="1:10" ht="351" thickBot="1">
      <c r="A18" s="180" t="s">
        <v>1090</v>
      </c>
      <c r="B18" s="180" t="s">
        <v>1130</v>
      </c>
      <c r="C18" s="187">
        <v>1</v>
      </c>
      <c r="D18" s="181" t="s">
        <v>1104</v>
      </c>
      <c r="E18" s="181" t="s">
        <v>1105</v>
      </c>
      <c r="F18" s="181" t="s">
        <v>1036</v>
      </c>
      <c r="G18" s="181" t="s">
        <v>1131</v>
      </c>
      <c r="H18" s="181" t="s">
        <v>1132</v>
      </c>
      <c r="I18" s="181" t="s">
        <v>1133</v>
      </c>
      <c r="J18" s="181"/>
    </row>
    <row r="19" spans="1:10" ht="96">
      <c r="A19" s="2" t="s">
        <v>1134</v>
      </c>
      <c r="B19" s="2" t="s">
        <v>1135</v>
      </c>
      <c r="C19" s="41">
        <v>1</v>
      </c>
      <c r="D19" s="1" t="s">
        <v>1104</v>
      </c>
      <c r="E19" s="1" t="s">
        <v>1105</v>
      </c>
      <c r="F19" s="1" t="str">
        <f>UnitControlCenter!$B$3</f>
        <v>million metric tons / year</v>
      </c>
      <c r="G19" s="1" t="s">
        <v>1136</v>
      </c>
      <c r="H19" s="1" t="s">
        <v>1107</v>
      </c>
      <c r="I19" s="1" t="s">
        <v>1108</v>
      </c>
    </row>
    <row r="20" spans="1:10" ht="96">
      <c r="A20" s="2" t="s">
        <v>1134</v>
      </c>
      <c r="B20" s="2" t="s">
        <v>679</v>
      </c>
      <c r="C20" s="41">
        <v>1</v>
      </c>
      <c r="D20" s="1" t="s">
        <v>1104</v>
      </c>
      <c r="E20" s="1" t="s">
        <v>1105</v>
      </c>
      <c r="F20" s="1" t="str">
        <f>UnitControlCenter!$B$3</f>
        <v>million metric tons / year</v>
      </c>
      <c r="G20" s="1" t="s">
        <v>1137</v>
      </c>
      <c r="H20" s="1" t="s">
        <v>1107</v>
      </c>
      <c r="I20" s="1" t="s">
        <v>1138</v>
      </c>
    </row>
    <row r="21" spans="1:10" ht="96">
      <c r="A21" s="2" t="s">
        <v>1134</v>
      </c>
      <c r="B21" s="2" t="s">
        <v>681</v>
      </c>
      <c r="C21" s="41">
        <v>1</v>
      </c>
      <c r="D21" s="1" t="s">
        <v>1104</v>
      </c>
      <c r="E21" s="1" t="s">
        <v>1105</v>
      </c>
      <c r="F21" s="1" t="str">
        <f>UnitControlCenter!$B$3</f>
        <v>million metric tons / year</v>
      </c>
      <c r="G21" s="1" t="s">
        <v>1139</v>
      </c>
      <c r="H21" s="1" t="s">
        <v>1107</v>
      </c>
      <c r="I21" s="1" t="s">
        <v>1140</v>
      </c>
    </row>
    <row r="22" spans="1:10" ht="96">
      <c r="A22" s="2" t="s">
        <v>1134</v>
      </c>
      <c r="B22" s="2" t="s">
        <v>1141</v>
      </c>
      <c r="C22" s="41">
        <v>1</v>
      </c>
      <c r="D22" s="1" t="s">
        <v>1104</v>
      </c>
      <c r="E22" s="1" t="s">
        <v>1105</v>
      </c>
      <c r="F22" s="1" t="str">
        <f>UnitControlCenter!$B$3</f>
        <v>million metric tons / year</v>
      </c>
      <c r="G22" s="1" t="s">
        <v>1142</v>
      </c>
      <c r="H22" s="1" t="s">
        <v>1107</v>
      </c>
      <c r="I22" s="1" t="s">
        <v>1143</v>
      </c>
    </row>
    <row r="23" spans="1:10" ht="96">
      <c r="A23" s="2" t="s">
        <v>1134</v>
      </c>
      <c r="B23" s="2" t="s">
        <v>675</v>
      </c>
      <c r="C23" s="41">
        <v>1</v>
      </c>
      <c r="D23" s="1" t="s">
        <v>1104</v>
      </c>
      <c r="E23" s="1" t="s">
        <v>1105</v>
      </c>
      <c r="F23" s="1" t="str">
        <f>UnitControlCenter!$B$6</f>
        <v>thousand metric tons / year</v>
      </c>
      <c r="G23" s="1" t="s">
        <v>1144</v>
      </c>
      <c r="H23" s="1" t="s">
        <v>1107</v>
      </c>
      <c r="I23" s="1" t="s">
        <v>1145</v>
      </c>
    </row>
    <row r="24" spans="1:10" ht="96">
      <c r="A24" s="2" t="s">
        <v>1134</v>
      </c>
      <c r="B24" s="2" t="s">
        <v>673</v>
      </c>
      <c r="C24" s="41">
        <v>1</v>
      </c>
      <c r="D24" s="1" t="s">
        <v>1104</v>
      </c>
      <c r="E24" s="1" t="s">
        <v>1105</v>
      </c>
      <c r="F24" s="1" t="str">
        <f>UnitControlCenter!$B$6</f>
        <v>thousand metric tons / year</v>
      </c>
      <c r="G24" s="1" t="s">
        <v>1146</v>
      </c>
      <c r="H24" s="1" t="s">
        <v>1107</v>
      </c>
      <c r="I24" s="1" t="s">
        <v>1147</v>
      </c>
    </row>
    <row r="25" spans="1:10" ht="96">
      <c r="A25" s="2" t="s">
        <v>1134</v>
      </c>
      <c r="B25" s="2" t="s">
        <v>677</v>
      </c>
      <c r="C25" s="41">
        <v>1</v>
      </c>
      <c r="D25" s="1" t="s">
        <v>1104</v>
      </c>
      <c r="E25" s="1" t="s">
        <v>1105</v>
      </c>
      <c r="F25" s="1" t="str">
        <f>UnitControlCenter!$B$6</f>
        <v>thousand metric tons / year</v>
      </c>
      <c r="G25" s="1" t="s">
        <v>1148</v>
      </c>
      <c r="H25" s="1" t="s">
        <v>1107</v>
      </c>
      <c r="I25" s="1" t="s">
        <v>1149</v>
      </c>
    </row>
    <row r="26" spans="1:10" ht="96">
      <c r="A26" s="2" t="s">
        <v>1134</v>
      </c>
      <c r="B26" s="2" t="s">
        <v>678</v>
      </c>
      <c r="C26" s="41">
        <v>1</v>
      </c>
      <c r="D26" s="1" t="s">
        <v>1104</v>
      </c>
      <c r="E26" s="1" t="s">
        <v>1105</v>
      </c>
      <c r="F26" s="1" t="str">
        <f>UnitControlCenter!$B$6</f>
        <v>thousand metric tons / year</v>
      </c>
      <c r="G26" s="1" t="s">
        <v>1150</v>
      </c>
      <c r="H26" s="1" t="s">
        <v>1107</v>
      </c>
      <c r="I26" s="1" t="s">
        <v>1151</v>
      </c>
    </row>
    <row r="27" spans="1:10" ht="96">
      <c r="A27" s="2" t="s">
        <v>1134</v>
      </c>
      <c r="B27" s="2" t="s">
        <v>672</v>
      </c>
      <c r="C27" s="41">
        <v>1</v>
      </c>
      <c r="D27" s="1" t="s">
        <v>1104</v>
      </c>
      <c r="E27" s="1" t="s">
        <v>1105</v>
      </c>
      <c r="F27" s="1" t="str">
        <f>UnitControlCenter!$B$3</f>
        <v>million metric tons / year</v>
      </c>
      <c r="G27" s="1" t="s">
        <v>1152</v>
      </c>
      <c r="H27" s="1" t="s">
        <v>1107</v>
      </c>
      <c r="I27" s="1" t="s">
        <v>1153</v>
      </c>
    </row>
    <row r="28" spans="1:10" ht="96">
      <c r="A28" s="2" t="s">
        <v>1134</v>
      </c>
      <c r="B28" s="2" t="s">
        <v>667</v>
      </c>
      <c r="C28" s="41">
        <v>1</v>
      </c>
      <c r="D28" s="1" t="s">
        <v>1104</v>
      </c>
      <c r="E28" s="1" t="s">
        <v>1105</v>
      </c>
      <c r="F28" s="1" t="str">
        <f>UnitControlCenter!$B$6</f>
        <v>thousand metric tons / year</v>
      </c>
      <c r="G28" s="1" t="s">
        <v>1154</v>
      </c>
      <c r="H28" s="1" t="s">
        <v>1107</v>
      </c>
      <c r="I28" s="1" t="s">
        <v>1155</v>
      </c>
    </row>
    <row r="29" spans="1:10" ht="96">
      <c r="A29" s="2" t="s">
        <v>1134</v>
      </c>
      <c r="B29" s="2" t="s">
        <v>676</v>
      </c>
      <c r="C29" s="41">
        <v>1</v>
      </c>
      <c r="D29" s="1" t="s">
        <v>1104</v>
      </c>
      <c r="E29" s="1" t="s">
        <v>1105</v>
      </c>
      <c r="F29" s="1" t="str">
        <f>UnitControlCenter!$B$3</f>
        <v>million metric tons / year</v>
      </c>
      <c r="G29" s="1" t="s">
        <v>1156</v>
      </c>
      <c r="H29" s="1" t="s">
        <v>1107</v>
      </c>
      <c r="I29" s="1" t="s">
        <v>1157</v>
      </c>
    </row>
    <row r="30" spans="1:10" ht="97" thickBot="1">
      <c r="A30" s="180" t="s">
        <v>1134</v>
      </c>
      <c r="B30" s="180" t="s">
        <v>671</v>
      </c>
      <c r="C30" s="187">
        <v>1</v>
      </c>
      <c r="D30" s="1" t="s">
        <v>1104</v>
      </c>
      <c r="E30" s="1" t="s">
        <v>1105</v>
      </c>
      <c r="F30" s="181" t="str">
        <f>UnitControlCenter!$B$3</f>
        <v>million metric tons / year</v>
      </c>
      <c r="G30" s="1" t="s">
        <v>1158</v>
      </c>
      <c r="H30" s="1" t="s">
        <v>1107</v>
      </c>
      <c r="I30" s="1" t="s">
        <v>1159</v>
      </c>
    </row>
    <row r="31" spans="1:10" customFormat="1">
      <c r="A31" t="s">
        <v>3922</v>
      </c>
      <c r="B31" t="s">
        <v>1119</v>
      </c>
      <c r="C31" s="18">
        <v>1</v>
      </c>
      <c r="D31" t="s">
        <v>1104</v>
      </c>
      <c r="E31" t="s">
        <v>1105</v>
      </c>
      <c r="F31" t="str">
        <f>UnitControlCenter!$B$3</f>
        <v>million metric tons / year</v>
      </c>
      <c r="G31" t="s">
        <v>3923</v>
      </c>
      <c r="H31" t="s">
        <v>1447</v>
      </c>
      <c r="I31" t="s">
        <v>1448</v>
      </c>
    </row>
    <row r="32" spans="1:10" customFormat="1">
      <c r="A32" t="s">
        <v>3922</v>
      </c>
      <c r="B32" t="s">
        <v>1121</v>
      </c>
      <c r="C32" s="18">
        <v>1</v>
      </c>
      <c r="D32" t="s">
        <v>1104</v>
      </c>
      <c r="E32" t="s">
        <v>1105</v>
      </c>
      <c r="F32" t="str">
        <f>UnitControlCenter!$B$3</f>
        <v>million metric tons / year</v>
      </c>
      <c r="G32" t="s">
        <v>3924</v>
      </c>
      <c r="H32" t="s">
        <v>1447</v>
      </c>
      <c r="I32" t="s">
        <v>1448</v>
      </c>
    </row>
    <row r="33" spans="1:10" customFormat="1">
      <c r="A33" t="s">
        <v>3922</v>
      </c>
      <c r="B33" t="s">
        <v>956</v>
      </c>
      <c r="C33" s="18">
        <v>1</v>
      </c>
      <c r="D33" t="s">
        <v>1104</v>
      </c>
      <c r="E33" t="s">
        <v>1105</v>
      </c>
      <c r="F33" t="str">
        <f>UnitControlCenter!$B$3</f>
        <v>million metric tons / year</v>
      </c>
      <c r="G33" t="s">
        <v>3925</v>
      </c>
      <c r="H33" t="s">
        <v>1447</v>
      </c>
      <c r="I33" t="s">
        <v>1448</v>
      </c>
    </row>
    <row r="34" spans="1:10" customFormat="1">
      <c r="A34" t="s">
        <v>3922</v>
      </c>
      <c r="B34" t="s">
        <v>935</v>
      </c>
      <c r="C34" s="18">
        <v>1</v>
      </c>
      <c r="D34" t="s">
        <v>1104</v>
      </c>
      <c r="E34" t="s">
        <v>1105</v>
      </c>
      <c r="F34" t="str">
        <f>UnitControlCenter!$B$3</f>
        <v>million metric tons / year</v>
      </c>
      <c r="G34" t="s">
        <v>3926</v>
      </c>
      <c r="H34" t="s">
        <v>1447</v>
      </c>
      <c r="I34" t="s">
        <v>1448</v>
      </c>
    </row>
    <row r="35" spans="1:10" customFormat="1">
      <c r="A35" t="s">
        <v>3922</v>
      </c>
      <c r="B35" t="s">
        <v>341</v>
      </c>
      <c r="C35" s="18">
        <v>1</v>
      </c>
      <c r="D35" t="s">
        <v>1104</v>
      </c>
      <c r="E35" t="s">
        <v>1105</v>
      </c>
      <c r="F35" t="str">
        <f>UnitControlCenter!$B$3</f>
        <v>million metric tons / year</v>
      </c>
      <c r="G35" t="s">
        <v>3927</v>
      </c>
      <c r="H35" t="s">
        <v>1115</v>
      </c>
      <c r="I35" t="s">
        <v>1116</v>
      </c>
    </row>
    <row r="36" spans="1:10" customFormat="1">
      <c r="A36" t="s">
        <v>3922</v>
      </c>
      <c r="B36" t="s">
        <v>958</v>
      </c>
      <c r="C36" s="18">
        <v>1</v>
      </c>
      <c r="D36" t="s">
        <v>1104</v>
      </c>
      <c r="E36" t="s">
        <v>1105</v>
      </c>
      <c r="F36" t="str">
        <f>UnitControlCenter!$B$3</f>
        <v>million metric tons / year</v>
      </c>
      <c r="G36" t="s">
        <v>3928</v>
      </c>
      <c r="H36" t="s">
        <v>1447</v>
      </c>
      <c r="I36" t="s">
        <v>1448</v>
      </c>
    </row>
    <row r="37" spans="1:10" customFormat="1">
      <c r="A37" t="s">
        <v>3922</v>
      </c>
      <c r="B37" t="s">
        <v>58</v>
      </c>
      <c r="C37" s="18">
        <v>1</v>
      </c>
      <c r="D37" t="s">
        <v>1104</v>
      </c>
      <c r="E37" t="s">
        <v>1105</v>
      </c>
      <c r="F37" t="str">
        <f>UnitControlCenter!$B$3</f>
        <v>million metric tons / year</v>
      </c>
      <c r="G37" t="s">
        <v>3929</v>
      </c>
      <c r="H37" t="s">
        <v>1447</v>
      </c>
      <c r="I37" t="s">
        <v>1448</v>
      </c>
    </row>
    <row r="38" spans="1:10" customFormat="1" ht="16" thickBot="1">
      <c r="A38" s="416" t="s">
        <v>3922</v>
      </c>
      <c r="B38" s="416" t="s">
        <v>1128</v>
      </c>
      <c r="C38" s="417">
        <v>1</v>
      </c>
      <c r="D38" s="418" t="s">
        <v>1104</v>
      </c>
      <c r="E38" s="418" t="s">
        <v>1105</v>
      </c>
      <c r="F38" s="418" t="str">
        <f>UnitControlCenter!$B$3</f>
        <v>million metric tons / year</v>
      </c>
      <c r="G38" s="418" t="s">
        <v>3930</v>
      </c>
      <c r="H38" s="418" t="s">
        <v>1447</v>
      </c>
      <c r="I38" s="418" t="s">
        <v>1448</v>
      </c>
      <c r="J38" s="418"/>
    </row>
    <row r="39" spans="1:10" ht="80">
      <c r="A39" s="2" t="s">
        <v>1160</v>
      </c>
      <c r="B39" s="2" t="s">
        <v>1103</v>
      </c>
      <c r="C39" s="41">
        <v>1</v>
      </c>
      <c r="D39" s="1" t="s">
        <v>1104</v>
      </c>
      <c r="E39" s="1" t="s">
        <v>1105</v>
      </c>
      <c r="F39" s="1" t="str">
        <f>UnitControlCenter!$B$3</f>
        <v>million metric tons / year</v>
      </c>
      <c r="G39" s="1" t="s">
        <v>1161</v>
      </c>
      <c r="H39" s="1" t="s">
        <v>1162</v>
      </c>
      <c r="I39" s="1" t="s">
        <v>1163</v>
      </c>
    </row>
    <row r="40" spans="1:10" ht="96">
      <c r="A40" s="2" t="s">
        <v>1160</v>
      </c>
      <c r="B40" s="2" t="s">
        <v>1164</v>
      </c>
      <c r="C40" s="41">
        <v>1</v>
      </c>
      <c r="D40" s="1" t="s">
        <v>1104</v>
      </c>
      <c r="E40" s="1" t="s">
        <v>1105</v>
      </c>
      <c r="F40" s="1" t="str">
        <f>UnitControlCenter!$B$3</f>
        <v>million metric tons / year</v>
      </c>
      <c r="G40" s="1" t="s">
        <v>1165</v>
      </c>
      <c r="H40" s="1" t="s">
        <v>1166</v>
      </c>
      <c r="I40" s="1" t="s">
        <v>1167</v>
      </c>
    </row>
    <row r="41" spans="1:10" ht="48">
      <c r="A41" s="2" t="s">
        <v>1160</v>
      </c>
      <c r="B41" s="2" t="s">
        <v>1168</v>
      </c>
      <c r="C41" s="41">
        <v>1</v>
      </c>
      <c r="D41" s="1" t="s">
        <v>1104</v>
      </c>
      <c r="E41" s="1" t="s">
        <v>1105</v>
      </c>
      <c r="F41" s="1" t="str">
        <f>UnitControlCenter!$B$3</f>
        <v>million metric tons / year</v>
      </c>
      <c r="G41" s="1" t="s">
        <v>1169</v>
      </c>
      <c r="H41" s="1" t="s">
        <v>1170</v>
      </c>
      <c r="I41" s="1" t="s">
        <v>1171</v>
      </c>
    </row>
    <row r="42" spans="1:10" ht="17" thickBot="1">
      <c r="A42" s="180" t="s">
        <v>1160</v>
      </c>
      <c r="B42" s="180" t="s">
        <v>1117</v>
      </c>
      <c r="C42" s="187">
        <v>0</v>
      </c>
      <c r="D42" s="181" t="s">
        <v>1092</v>
      </c>
      <c r="E42" s="181" t="s">
        <v>1093</v>
      </c>
      <c r="F42" s="181" t="str">
        <f>UnitControlCenter!$B$7</f>
        <v>g CO2 / thousand 2019 KRW</v>
      </c>
      <c r="G42" s="181" t="s">
        <v>1172</v>
      </c>
      <c r="H42" s="181"/>
      <c r="I42" s="181"/>
      <c r="J42" s="181"/>
    </row>
    <row r="43" spans="1:10" ht="80">
      <c r="A43" s="2" t="s">
        <v>1173</v>
      </c>
      <c r="B43" s="2" t="s">
        <v>1174</v>
      </c>
      <c r="C43" s="41">
        <v>1</v>
      </c>
      <c r="D43" s="1" t="s">
        <v>1092</v>
      </c>
      <c r="E43" s="1" t="s">
        <v>1175</v>
      </c>
      <c r="F43" s="1" t="str">
        <f>UnitControlCenter!$B$3</f>
        <v>million metric tons / year</v>
      </c>
      <c r="G43" s="1" t="s">
        <v>1176</v>
      </c>
    </row>
    <row r="44" spans="1:10" ht="16">
      <c r="A44" s="2" t="s">
        <v>1173</v>
      </c>
      <c r="B44" s="2" t="s">
        <v>1119</v>
      </c>
      <c r="C44" s="41">
        <v>1</v>
      </c>
      <c r="D44" s="1" t="s">
        <v>1092</v>
      </c>
      <c r="E44" s="1" t="s">
        <v>1175</v>
      </c>
      <c r="F44" s="1" t="str">
        <f>UnitControlCenter!$B$3</f>
        <v>million metric tons / year</v>
      </c>
      <c r="G44" s="1" t="s">
        <v>1120</v>
      </c>
    </row>
    <row r="45" spans="1:10" ht="16">
      <c r="A45" s="2" t="s">
        <v>1173</v>
      </c>
      <c r="B45" s="2" t="s">
        <v>1121</v>
      </c>
      <c r="C45" s="41">
        <v>1</v>
      </c>
      <c r="D45" s="1" t="s">
        <v>1092</v>
      </c>
      <c r="E45" s="1" t="s">
        <v>1175</v>
      </c>
      <c r="F45" s="1" t="str">
        <f>UnitControlCenter!$B$3</f>
        <v>million metric tons / year</v>
      </c>
      <c r="G45" s="1" t="s">
        <v>1122</v>
      </c>
    </row>
    <row r="46" spans="1:10" ht="16">
      <c r="A46" s="2" t="s">
        <v>1173</v>
      </c>
      <c r="B46" s="2" t="s">
        <v>956</v>
      </c>
      <c r="C46" s="41">
        <v>1</v>
      </c>
      <c r="D46" s="1" t="s">
        <v>1092</v>
      </c>
      <c r="E46" s="1" t="s">
        <v>1175</v>
      </c>
      <c r="F46" s="1" t="str">
        <f>UnitControlCenter!$B$3</f>
        <v>million metric tons / year</v>
      </c>
      <c r="G46" s="1" t="s">
        <v>1123</v>
      </c>
    </row>
    <row r="47" spans="1:10" ht="16">
      <c r="A47" s="2" t="s">
        <v>1173</v>
      </c>
      <c r="B47" s="2" t="s">
        <v>935</v>
      </c>
      <c r="C47" s="41">
        <v>1</v>
      </c>
      <c r="D47" s="1" t="s">
        <v>1092</v>
      </c>
      <c r="E47" s="1" t="s">
        <v>1175</v>
      </c>
      <c r="F47" s="1" t="str">
        <f>UnitControlCenter!$B$3</f>
        <v>million metric tons / year</v>
      </c>
      <c r="G47" s="1" t="s">
        <v>1124</v>
      </c>
    </row>
    <row r="48" spans="1:10" ht="32">
      <c r="A48" s="2" t="s">
        <v>1173</v>
      </c>
      <c r="B48" s="2" t="s">
        <v>341</v>
      </c>
      <c r="C48" s="41">
        <v>1</v>
      </c>
      <c r="D48" s="1" t="s">
        <v>1092</v>
      </c>
      <c r="E48" s="1" t="s">
        <v>1175</v>
      </c>
      <c r="F48" s="1" t="str">
        <f>UnitControlCenter!$B$3</f>
        <v>million metric tons / year</v>
      </c>
      <c r="G48" s="1" t="s">
        <v>1177</v>
      </c>
    </row>
    <row r="49" spans="1:10" ht="17" thickBot="1">
      <c r="A49" s="180" t="s">
        <v>1173</v>
      </c>
      <c r="B49" s="180" t="s">
        <v>58</v>
      </c>
      <c r="C49" s="187">
        <v>1</v>
      </c>
      <c r="D49" s="181" t="s">
        <v>1092</v>
      </c>
      <c r="E49" s="181" t="s">
        <v>1175</v>
      </c>
      <c r="F49" s="181" t="str">
        <f>UnitControlCenter!$B$3</f>
        <v>million metric tons / year</v>
      </c>
      <c r="G49" s="181" t="s">
        <v>1127</v>
      </c>
      <c r="H49" s="181"/>
      <c r="I49" s="181"/>
      <c r="J49" s="181"/>
    </row>
    <row r="50" spans="1:10" ht="48">
      <c r="A50" s="2" t="s">
        <v>1178</v>
      </c>
      <c r="B50" s="2" t="s">
        <v>1179</v>
      </c>
      <c r="C50" s="41">
        <v>1</v>
      </c>
      <c r="D50" s="1" t="s">
        <v>1104</v>
      </c>
      <c r="E50" s="1" t="s">
        <v>1180</v>
      </c>
      <c r="F50" s="1" t="str">
        <f>UnitControlCenter!$B$8</f>
        <v>thousand 2019 KRW / metric ton CO2e abated, Annual average abatement (million metric tons CO2e)</v>
      </c>
      <c r="G50" s="1" t="s">
        <v>1181</v>
      </c>
    </row>
    <row r="51" spans="1:10" ht="49" thickBot="1">
      <c r="A51" s="180" t="s">
        <v>1178</v>
      </c>
      <c r="B51" s="180" t="s">
        <v>1182</v>
      </c>
      <c r="C51" s="187">
        <v>1</v>
      </c>
      <c r="D51" s="181" t="s">
        <v>1104</v>
      </c>
      <c r="E51" s="181" t="s">
        <v>1180</v>
      </c>
      <c r="F51" s="181" t="str">
        <f>UnitControlCenter!$B$8</f>
        <v>thousand 2019 KRW / metric ton CO2e abated, Annual average abatement (million metric tons CO2e)</v>
      </c>
      <c r="G51" s="181" t="s">
        <v>1181</v>
      </c>
      <c r="H51" s="181"/>
      <c r="I51" s="181"/>
      <c r="J51" s="181"/>
    </row>
    <row r="52" spans="1:10" ht="32">
      <c r="A52" s="2" t="s">
        <v>1183</v>
      </c>
      <c r="B52" s="2" t="s">
        <v>1184</v>
      </c>
      <c r="C52" s="41">
        <v>1</v>
      </c>
      <c r="D52" s="1" t="s">
        <v>1104</v>
      </c>
      <c r="E52" s="1" t="s">
        <v>1093</v>
      </c>
      <c r="F52" s="1" t="str">
        <f>UnitControlCenter!$B$9</f>
        <v>trillion 2019 KRW / year</v>
      </c>
      <c r="G52" s="1" t="s">
        <v>1185</v>
      </c>
      <c r="H52" s="1" t="s">
        <v>1186</v>
      </c>
      <c r="I52" s="1" t="s">
        <v>1187</v>
      </c>
    </row>
    <row r="53" spans="1:10" ht="16">
      <c r="A53" s="2" t="s">
        <v>1183</v>
      </c>
      <c r="B53" s="179" t="s">
        <v>1188</v>
      </c>
      <c r="C53" s="41">
        <v>1</v>
      </c>
      <c r="D53" s="1" t="s">
        <v>1092</v>
      </c>
      <c r="E53" s="1" t="s">
        <v>1093</v>
      </c>
      <c r="F53" s="1" t="str">
        <f>UnitControlCenter!$B$9</f>
        <v>trillion 2019 KRW / year</v>
      </c>
      <c r="G53" s="1" t="s">
        <v>1189</v>
      </c>
    </row>
    <row r="54" spans="1:10" ht="64">
      <c r="A54" s="2" t="s">
        <v>1183</v>
      </c>
      <c r="B54" s="2" t="s">
        <v>1190</v>
      </c>
      <c r="C54" s="41">
        <v>1</v>
      </c>
      <c r="D54" s="1" t="s">
        <v>1104</v>
      </c>
      <c r="E54" s="1" t="s">
        <v>1105</v>
      </c>
      <c r="F54" s="1" t="str">
        <f>UnitControlCenter!$B$9</f>
        <v>trillion 2019 KRW / year</v>
      </c>
      <c r="G54" s="1" t="s">
        <v>1191</v>
      </c>
      <c r="H54" s="1" t="s">
        <v>1192</v>
      </c>
      <c r="I54" s="1" t="s">
        <v>1193</v>
      </c>
    </row>
    <row r="55" spans="1:10" ht="32">
      <c r="A55" s="2" t="s">
        <v>1183</v>
      </c>
      <c r="B55" s="179" t="s">
        <v>1194</v>
      </c>
      <c r="C55" s="41">
        <v>1</v>
      </c>
      <c r="D55" s="1" t="s">
        <v>1092</v>
      </c>
      <c r="E55" s="1" t="s">
        <v>1093</v>
      </c>
      <c r="F55" s="1" t="str">
        <f>UnitControlCenter!$B$10</f>
        <v>trillion 2019 KRW</v>
      </c>
      <c r="G55" s="1" t="s">
        <v>1195</v>
      </c>
    </row>
    <row r="56" spans="1:10" ht="32">
      <c r="A56" s="2" t="s">
        <v>1183</v>
      </c>
      <c r="B56" s="179" t="s">
        <v>1196</v>
      </c>
      <c r="C56" s="41">
        <v>1</v>
      </c>
      <c r="D56" s="1" t="s">
        <v>1092</v>
      </c>
      <c r="E56" s="1" t="s">
        <v>1093</v>
      </c>
      <c r="F56" s="1" t="str">
        <f>UnitControlCenter!$B$9</f>
        <v>trillion 2019 KRW / year</v>
      </c>
      <c r="G56" s="1" t="s">
        <v>1197</v>
      </c>
    </row>
    <row r="57" spans="1:10" ht="144">
      <c r="A57" s="2" t="s">
        <v>1183</v>
      </c>
      <c r="B57" s="179" t="s">
        <v>1198</v>
      </c>
      <c r="C57" s="41">
        <v>1</v>
      </c>
      <c r="D57" s="1" t="s">
        <v>1104</v>
      </c>
      <c r="E57" s="1" t="s">
        <v>1093</v>
      </c>
      <c r="F57" s="1" t="str">
        <f>UnitControlCenter!$B$9</f>
        <v>trillion 2019 KRW / year</v>
      </c>
      <c r="G57" s="1" t="s">
        <v>1199</v>
      </c>
      <c r="H57" s="1" t="s">
        <v>1200</v>
      </c>
      <c r="I57" s="1" t="s">
        <v>1201</v>
      </c>
    </row>
    <row r="58" spans="1:10" customFormat="1" ht="16" thickBot="1">
      <c r="A58" s="416" t="s">
        <v>1183</v>
      </c>
      <c r="B58" s="419" t="s">
        <v>3931</v>
      </c>
      <c r="C58" s="417">
        <v>1</v>
      </c>
      <c r="D58" s="418" t="s">
        <v>1104</v>
      </c>
      <c r="E58" s="418" t="s">
        <v>1105</v>
      </c>
      <c r="F58" s="418" t="s">
        <v>3932</v>
      </c>
      <c r="G58" s="418" t="s">
        <v>3933</v>
      </c>
      <c r="H58" s="418" t="s">
        <v>3934</v>
      </c>
      <c r="I58" s="418" t="s">
        <v>3935</v>
      </c>
      <c r="J58" s="418"/>
    </row>
    <row r="59" spans="1:10" ht="32">
      <c r="A59" s="2" t="s">
        <v>1202</v>
      </c>
      <c r="B59" s="179" t="s">
        <v>1203</v>
      </c>
      <c r="C59" s="41">
        <v>1</v>
      </c>
      <c r="D59" s="1" t="s">
        <v>1104</v>
      </c>
      <c r="E59" s="1" t="s">
        <v>1093</v>
      </c>
      <c r="F59" s="1" t="str">
        <f>UnitControlCenter!$B$11</f>
        <v>jobs</v>
      </c>
      <c r="G59" s="1" t="s">
        <v>1204</v>
      </c>
      <c r="H59" s="1" t="s">
        <v>1205</v>
      </c>
      <c r="I59" s="1" t="s">
        <v>1206</v>
      </c>
    </row>
    <row r="60" spans="1:10" ht="32">
      <c r="A60" s="2" t="s">
        <v>1202</v>
      </c>
      <c r="B60" s="179" t="s">
        <v>1207</v>
      </c>
      <c r="C60" s="41">
        <v>0</v>
      </c>
      <c r="D60" s="1" t="s">
        <v>1104</v>
      </c>
      <c r="E60" s="1" t="s">
        <v>1105</v>
      </c>
      <c r="F60" s="1" t="str">
        <f>UnitControlCenter!$B$11</f>
        <v>jobs</v>
      </c>
      <c r="G60" s="1" t="s">
        <v>1208</v>
      </c>
      <c r="H60" s="1" t="s">
        <v>1209</v>
      </c>
      <c r="I60" s="1" t="s">
        <v>1210</v>
      </c>
    </row>
    <row r="61" spans="1:10" ht="32">
      <c r="A61" s="2" t="s">
        <v>1202</v>
      </c>
      <c r="B61" s="179" t="s">
        <v>1211</v>
      </c>
      <c r="C61" s="41">
        <v>0</v>
      </c>
      <c r="D61" s="1" t="s">
        <v>1104</v>
      </c>
      <c r="E61" s="1" t="s">
        <v>1093</v>
      </c>
      <c r="F61" s="1" t="str">
        <f>UnitControlCenter!$B$18</f>
        <v>% change</v>
      </c>
      <c r="G61" s="1" t="s">
        <v>1212</v>
      </c>
      <c r="H61" s="1" t="s">
        <v>1209</v>
      </c>
      <c r="I61" s="1" t="s">
        <v>1210</v>
      </c>
    </row>
    <row r="62" spans="1:10" ht="48">
      <c r="A62" s="2" t="s">
        <v>1202</v>
      </c>
      <c r="B62" s="179" t="s">
        <v>1213</v>
      </c>
      <c r="C62" s="41">
        <v>0</v>
      </c>
      <c r="D62" s="1" t="s">
        <v>1104</v>
      </c>
      <c r="E62" s="1" t="s">
        <v>1105</v>
      </c>
      <c r="F62" s="1" t="str">
        <f>UnitControlCenter!$B$11</f>
        <v>jobs</v>
      </c>
      <c r="G62" s="1" t="s">
        <v>1214</v>
      </c>
      <c r="H62" s="1" t="s">
        <v>1215</v>
      </c>
      <c r="I62" s="18" t="s">
        <v>1216</v>
      </c>
      <c r="J62" s="18"/>
    </row>
    <row r="63" spans="1:10" ht="48">
      <c r="A63" s="2" t="s">
        <v>1202</v>
      </c>
      <c r="B63" s="179" t="s">
        <v>1217</v>
      </c>
      <c r="C63" s="41">
        <v>0</v>
      </c>
      <c r="D63" s="1" t="s">
        <v>1104</v>
      </c>
      <c r="E63" s="1" t="s">
        <v>1093</v>
      </c>
      <c r="F63" s="1" t="str">
        <f>UnitControlCenter!$B$18</f>
        <v>% change</v>
      </c>
      <c r="G63" s="1" t="s">
        <v>1218</v>
      </c>
      <c r="H63" s="1" t="s">
        <v>1215</v>
      </c>
      <c r="I63" s="18" t="s">
        <v>1216</v>
      </c>
      <c r="J63" s="18"/>
    </row>
    <row r="64" spans="1:10" ht="32">
      <c r="A64" s="2" t="s">
        <v>1202</v>
      </c>
      <c r="B64" s="179" t="s">
        <v>1219</v>
      </c>
      <c r="C64" s="41">
        <v>0</v>
      </c>
      <c r="D64" s="1" t="s">
        <v>1104</v>
      </c>
      <c r="E64" s="1" t="s">
        <v>1105</v>
      </c>
      <c r="F64" s="1" t="str">
        <f>UnitControlCenter!$B$11</f>
        <v>jobs</v>
      </c>
      <c r="G64" s="1" t="s">
        <v>1220</v>
      </c>
      <c r="H64" s="1" t="s">
        <v>1221</v>
      </c>
      <c r="I64" s="1" t="s">
        <v>1222</v>
      </c>
    </row>
    <row r="65" spans="1:10" ht="32">
      <c r="A65" s="2" t="s">
        <v>1202</v>
      </c>
      <c r="B65" s="179" t="s">
        <v>1223</v>
      </c>
      <c r="C65" s="41">
        <v>0</v>
      </c>
      <c r="D65" s="1" t="s">
        <v>1104</v>
      </c>
      <c r="E65" s="1" t="s">
        <v>1093</v>
      </c>
      <c r="F65" s="1" t="str">
        <f>UnitControlCenter!$B$18</f>
        <v>% change</v>
      </c>
      <c r="G65" s="1" t="s">
        <v>1224</v>
      </c>
      <c r="H65" s="1" t="s">
        <v>1221</v>
      </c>
      <c r="I65" s="1" t="s">
        <v>1222</v>
      </c>
    </row>
    <row r="66" spans="1:10" ht="64">
      <c r="A66" s="2" t="s">
        <v>1202</v>
      </c>
      <c r="B66" s="179" t="s">
        <v>1225</v>
      </c>
      <c r="C66" s="41">
        <v>0</v>
      </c>
      <c r="D66" s="1" t="s">
        <v>1104</v>
      </c>
      <c r="E66" s="1" t="s">
        <v>1105</v>
      </c>
      <c r="F66" s="1" t="str">
        <f>UnitControlCenter!$B$11</f>
        <v>jobs</v>
      </c>
      <c r="G66" s="1" t="s">
        <v>1226</v>
      </c>
      <c r="H66" s="1" t="s">
        <v>1227</v>
      </c>
      <c r="I66" s="1" t="s">
        <v>1228</v>
      </c>
    </row>
    <row r="67" spans="1:10" ht="80">
      <c r="A67" s="2" t="s">
        <v>1202</v>
      </c>
      <c r="B67" s="179" t="s">
        <v>1229</v>
      </c>
      <c r="C67" s="41">
        <v>0</v>
      </c>
      <c r="D67" s="1" t="s">
        <v>1104</v>
      </c>
      <c r="E67" s="1" t="s">
        <v>1093</v>
      </c>
      <c r="F67" s="1" t="str">
        <f>UnitControlCenter!$B$18</f>
        <v>% change</v>
      </c>
      <c r="G67" s="1" t="s">
        <v>1230</v>
      </c>
      <c r="H67" s="1" t="s">
        <v>1227</v>
      </c>
      <c r="I67" s="1" t="s">
        <v>1228</v>
      </c>
    </row>
    <row r="68" spans="1:10" ht="16">
      <c r="A68" s="2" t="s">
        <v>1202</v>
      </c>
      <c r="B68" s="179" t="s">
        <v>1231</v>
      </c>
      <c r="C68" s="41">
        <v>1</v>
      </c>
      <c r="D68" s="1" t="s">
        <v>1104</v>
      </c>
      <c r="E68" s="1" t="s">
        <v>1105</v>
      </c>
      <c r="F68" s="1" t="str">
        <f>UnitControlCenter!$B$11</f>
        <v>jobs</v>
      </c>
      <c r="G68" s="1" t="s">
        <v>1232</v>
      </c>
      <c r="H68" s="1" t="s">
        <v>1233</v>
      </c>
      <c r="I68" s="1" t="s">
        <v>1234</v>
      </c>
    </row>
    <row r="69" spans="1:10" ht="32">
      <c r="A69" s="2" t="s">
        <v>1202</v>
      </c>
      <c r="B69" s="179" t="s">
        <v>1235</v>
      </c>
      <c r="C69" s="41">
        <v>1</v>
      </c>
      <c r="D69" s="1" t="s">
        <v>1104</v>
      </c>
      <c r="E69" s="1" t="s">
        <v>1093</v>
      </c>
      <c r="F69" s="1" t="str">
        <f>UnitControlCenter!$B$18</f>
        <v>% change</v>
      </c>
      <c r="G69" s="1" t="s">
        <v>1236</v>
      </c>
      <c r="H69" s="1" t="s">
        <v>1233</v>
      </c>
      <c r="I69" s="1" t="s">
        <v>1234</v>
      </c>
    </row>
    <row r="70" spans="1:10" ht="32">
      <c r="A70" s="2" t="s">
        <v>1202</v>
      </c>
      <c r="B70" s="179" t="s">
        <v>1237</v>
      </c>
      <c r="C70" s="41">
        <v>1</v>
      </c>
      <c r="D70" s="1" t="s">
        <v>1104</v>
      </c>
      <c r="E70" s="1" t="s">
        <v>1093</v>
      </c>
      <c r="F70" s="1" t="str">
        <f>UnitControlCenter!$B$11</f>
        <v>jobs</v>
      </c>
      <c r="G70" s="1" t="s">
        <v>1238</v>
      </c>
      <c r="H70" s="1" t="s">
        <v>1239</v>
      </c>
      <c r="I70" s="1" t="s">
        <v>1240</v>
      </c>
    </row>
    <row r="71" spans="1:10" ht="32">
      <c r="A71" s="2" t="s">
        <v>1202</v>
      </c>
      <c r="B71" s="179" t="s">
        <v>1241</v>
      </c>
      <c r="C71" s="41">
        <v>1</v>
      </c>
      <c r="D71" s="1" t="s">
        <v>1104</v>
      </c>
      <c r="E71" s="1" t="s">
        <v>1093</v>
      </c>
      <c r="F71" s="1" t="str">
        <f>UnitControlCenter!$B$11</f>
        <v>jobs</v>
      </c>
      <c r="G71" s="1" t="s">
        <v>1242</v>
      </c>
      <c r="H71" s="1" t="s">
        <v>1205</v>
      </c>
      <c r="I71" s="1" t="s">
        <v>1206</v>
      </c>
    </row>
    <row r="72" spans="1:10" ht="32">
      <c r="A72" s="2" t="s">
        <v>1202</v>
      </c>
      <c r="B72" s="179" t="s">
        <v>1243</v>
      </c>
      <c r="C72" s="41">
        <v>1</v>
      </c>
      <c r="D72" s="1" t="s">
        <v>1104</v>
      </c>
      <c r="E72" s="1" t="s">
        <v>1093</v>
      </c>
      <c r="F72" s="1" t="str">
        <f>UnitControlCenter!$B$9</f>
        <v>trillion 2019 KRW / year</v>
      </c>
      <c r="G72" s="1" t="s">
        <v>1244</v>
      </c>
      <c r="H72" s="1" t="s">
        <v>1245</v>
      </c>
      <c r="I72" s="1" t="s">
        <v>1206</v>
      </c>
    </row>
    <row r="73" spans="1:10" ht="32">
      <c r="A73" s="2" t="s">
        <v>1202</v>
      </c>
      <c r="B73" s="179" t="s">
        <v>1246</v>
      </c>
      <c r="C73" s="41">
        <v>1</v>
      </c>
      <c r="D73" s="1" t="s">
        <v>1104</v>
      </c>
      <c r="E73" s="1" t="s">
        <v>1093</v>
      </c>
      <c r="F73" s="1" t="str">
        <f>UnitControlCenter!$B$18</f>
        <v>% change</v>
      </c>
      <c r="G73" s="1" t="s">
        <v>1247</v>
      </c>
      <c r="H73" s="1" t="s">
        <v>1245</v>
      </c>
      <c r="I73" s="1" t="s">
        <v>1206</v>
      </c>
    </row>
    <row r="74" spans="1:10" ht="32">
      <c r="A74" s="2" t="s">
        <v>1202</v>
      </c>
      <c r="B74" s="179" t="s">
        <v>1248</v>
      </c>
      <c r="C74" s="41">
        <v>1</v>
      </c>
      <c r="D74" s="1" t="s">
        <v>1104</v>
      </c>
      <c r="E74" s="1" t="s">
        <v>1093</v>
      </c>
      <c r="F74" s="1" t="str">
        <f>UnitControlCenter!$B$9</f>
        <v>trillion 2019 KRW / year</v>
      </c>
      <c r="G74" s="1" t="s">
        <v>1249</v>
      </c>
      <c r="H74" s="1" t="s">
        <v>1239</v>
      </c>
      <c r="I74" s="1" t="s">
        <v>1240</v>
      </c>
    </row>
    <row r="75" spans="1:10" ht="48">
      <c r="A75" s="2" t="s">
        <v>1202</v>
      </c>
      <c r="B75" s="179" t="s">
        <v>1250</v>
      </c>
      <c r="C75" s="41">
        <v>1</v>
      </c>
      <c r="D75" s="1" t="s">
        <v>1104</v>
      </c>
      <c r="E75" s="1" t="s">
        <v>1093</v>
      </c>
      <c r="F75" s="1" t="str">
        <f>UnitControlCenter!$B$9</f>
        <v>trillion 2019 KRW / year</v>
      </c>
      <c r="G75" s="1" t="s">
        <v>1251</v>
      </c>
      <c r="H75" s="1" t="s">
        <v>1252</v>
      </c>
      <c r="I75" s="1" t="s">
        <v>1206</v>
      </c>
    </row>
    <row r="76" spans="1:10" ht="32">
      <c r="A76" s="2" t="s">
        <v>1202</v>
      </c>
      <c r="B76" s="179" t="s">
        <v>1253</v>
      </c>
      <c r="C76" s="41">
        <v>1</v>
      </c>
      <c r="D76" s="1" t="s">
        <v>1092</v>
      </c>
      <c r="E76" s="1" t="s">
        <v>1093</v>
      </c>
      <c r="F76" s="1" t="str">
        <f>UnitControlCenter!$B$19</f>
        <v>thousand 2019 KRW / employee-year</v>
      </c>
      <c r="G76" s="1" t="s">
        <v>1254</v>
      </c>
    </row>
    <row r="77" spans="1:10" ht="33" thickBot="1">
      <c r="A77" s="180" t="s">
        <v>1202</v>
      </c>
      <c r="B77" s="182" t="s">
        <v>1255</v>
      </c>
      <c r="C77" s="187">
        <v>1</v>
      </c>
      <c r="D77" s="181" t="s">
        <v>1104</v>
      </c>
      <c r="E77" s="181" t="s">
        <v>1093</v>
      </c>
      <c r="F77" s="181" t="str">
        <f>UnitControlCenter!$B$9</f>
        <v>trillion 2019 KRW / year</v>
      </c>
      <c r="G77" s="181" t="s">
        <v>1256</v>
      </c>
      <c r="H77" s="181" t="s">
        <v>1239</v>
      </c>
      <c r="I77" s="181" t="s">
        <v>1240</v>
      </c>
      <c r="J77" s="181"/>
    </row>
    <row r="78" spans="1:10" ht="80">
      <c r="A78" s="2" t="s">
        <v>1257</v>
      </c>
      <c r="B78" s="2" t="s">
        <v>1258</v>
      </c>
      <c r="C78" s="41">
        <v>0</v>
      </c>
      <c r="D78" s="1" t="s">
        <v>1104</v>
      </c>
      <c r="E78" s="1" t="s">
        <v>1093</v>
      </c>
      <c r="F78" s="1" t="str">
        <f>UnitControlCenter!$B$9</f>
        <v>trillion 2019 KRW / year</v>
      </c>
      <c r="G78" s="1" t="s">
        <v>1259</v>
      </c>
      <c r="H78" s="1" t="s">
        <v>1260</v>
      </c>
      <c r="I78" s="1" t="s">
        <v>1261</v>
      </c>
    </row>
    <row r="79" spans="1:10" ht="48">
      <c r="A79" s="2" t="s">
        <v>1257</v>
      </c>
      <c r="B79" s="2" t="s">
        <v>1262</v>
      </c>
      <c r="C79" s="41">
        <v>0</v>
      </c>
      <c r="D79" s="1" t="s">
        <v>1104</v>
      </c>
      <c r="E79" s="1" t="s">
        <v>1093</v>
      </c>
      <c r="F79" s="1" t="str">
        <f>UnitControlCenter!$B$9</f>
        <v>trillion 2019 KRW / year</v>
      </c>
      <c r="G79" s="1" t="s">
        <v>1263</v>
      </c>
      <c r="H79" s="1" t="s">
        <v>1264</v>
      </c>
      <c r="I79" s="1" t="s">
        <v>1265</v>
      </c>
    </row>
    <row r="80" spans="1:10" ht="64">
      <c r="A80" s="2" t="s">
        <v>1257</v>
      </c>
      <c r="B80" s="2" t="s">
        <v>1266</v>
      </c>
      <c r="C80" s="41">
        <v>0</v>
      </c>
      <c r="D80" s="1" t="s">
        <v>1104</v>
      </c>
      <c r="E80" s="1" t="s">
        <v>1093</v>
      </c>
      <c r="F80" s="1" t="str">
        <f>UnitControlCenter!$B$9</f>
        <v>trillion 2019 KRW / year</v>
      </c>
      <c r="G80" s="1" t="s">
        <v>1267</v>
      </c>
      <c r="H80" s="1" t="s">
        <v>1268</v>
      </c>
      <c r="I80" s="1" t="s">
        <v>1269</v>
      </c>
    </row>
    <row r="81" spans="1:10" ht="48">
      <c r="A81" s="2" t="s">
        <v>1257</v>
      </c>
      <c r="B81" s="2" t="s">
        <v>1270</v>
      </c>
      <c r="C81" s="41">
        <v>0</v>
      </c>
      <c r="D81" s="1" t="s">
        <v>1104</v>
      </c>
      <c r="E81" s="1" t="s">
        <v>1093</v>
      </c>
      <c r="F81" s="1" t="str">
        <f>UnitControlCenter!$B$9</f>
        <v>trillion 2019 KRW / year</v>
      </c>
      <c r="G81" s="1" t="s">
        <v>1271</v>
      </c>
      <c r="H81" s="1" t="s">
        <v>1264</v>
      </c>
      <c r="I81" s="1" t="s">
        <v>1272</v>
      </c>
    </row>
    <row r="82" spans="1:10" ht="48">
      <c r="A82" s="2" t="s">
        <v>1257</v>
      </c>
      <c r="B82" s="2" t="s">
        <v>1273</v>
      </c>
      <c r="C82" s="41">
        <v>0</v>
      </c>
      <c r="D82" s="1" t="s">
        <v>1104</v>
      </c>
      <c r="E82" s="1" t="s">
        <v>1093</v>
      </c>
      <c r="F82" s="1" t="str">
        <f>UnitControlCenter!$B$9</f>
        <v>trillion 2019 KRW / year</v>
      </c>
      <c r="G82" s="1" t="s">
        <v>1274</v>
      </c>
      <c r="H82" s="1" t="s">
        <v>1264</v>
      </c>
      <c r="I82" s="1" t="s">
        <v>1275</v>
      </c>
    </row>
    <row r="83" spans="1:10" ht="64">
      <c r="A83" s="2" t="s">
        <v>1257</v>
      </c>
      <c r="B83" s="2" t="s">
        <v>1276</v>
      </c>
      <c r="C83" s="41">
        <v>0</v>
      </c>
      <c r="D83" s="1" t="s">
        <v>1104</v>
      </c>
      <c r="E83" s="1" t="s">
        <v>1093</v>
      </c>
      <c r="F83" s="1" t="str">
        <f>UnitControlCenter!$B$9</f>
        <v>trillion 2019 KRW / year</v>
      </c>
      <c r="G83" s="1" t="s">
        <v>1277</v>
      </c>
      <c r="H83" s="1" t="s">
        <v>1268</v>
      </c>
      <c r="I83" s="1" t="s">
        <v>1269</v>
      </c>
    </row>
    <row r="84" spans="1:10" ht="64">
      <c r="A84" s="2" t="s">
        <v>1257</v>
      </c>
      <c r="B84" s="2" t="s">
        <v>1278</v>
      </c>
      <c r="C84" s="41">
        <v>0</v>
      </c>
      <c r="D84" s="1" t="s">
        <v>1104</v>
      </c>
      <c r="E84" s="1" t="s">
        <v>1093</v>
      </c>
      <c r="F84" s="1" t="str">
        <f>UnitControlCenter!$B$9</f>
        <v>trillion 2019 KRW / year</v>
      </c>
      <c r="G84" s="1" t="s">
        <v>1279</v>
      </c>
      <c r="H84" s="1" t="s">
        <v>1268</v>
      </c>
      <c r="I84" s="1" t="s">
        <v>1269</v>
      </c>
    </row>
    <row r="85" spans="1:10" ht="64">
      <c r="A85" s="2" t="s">
        <v>1257</v>
      </c>
      <c r="B85" s="2" t="s">
        <v>1280</v>
      </c>
      <c r="C85" s="41">
        <v>0</v>
      </c>
      <c r="D85" s="1" t="s">
        <v>1104</v>
      </c>
      <c r="E85" s="1" t="s">
        <v>1093</v>
      </c>
      <c r="F85" s="1" t="str">
        <f>UnitControlCenter!$B$9</f>
        <v>trillion 2019 KRW / year</v>
      </c>
      <c r="G85" s="1" t="s">
        <v>1281</v>
      </c>
      <c r="H85" s="1" t="s">
        <v>1268</v>
      </c>
      <c r="I85" s="1" t="s">
        <v>1269</v>
      </c>
    </row>
    <row r="86" spans="1:10" ht="64">
      <c r="A86" s="2" t="s">
        <v>1257</v>
      </c>
      <c r="B86" s="2" t="s">
        <v>1282</v>
      </c>
      <c r="C86" s="41">
        <v>0</v>
      </c>
      <c r="D86" s="1" t="s">
        <v>1104</v>
      </c>
      <c r="E86" s="1" t="s">
        <v>1093</v>
      </c>
      <c r="F86" s="1" t="str">
        <f>UnitControlCenter!$B$9</f>
        <v>trillion 2019 KRW / year</v>
      </c>
      <c r="G86" s="1" t="s">
        <v>1283</v>
      </c>
      <c r="H86" s="1" t="s">
        <v>1268</v>
      </c>
      <c r="I86" s="1" t="s">
        <v>1284</v>
      </c>
    </row>
    <row r="87" spans="1:10" ht="65" thickBot="1">
      <c r="A87" s="180" t="s">
        <v>1257</v>
      </c>
      <c r="B87" s="180" t="s">
        <v>1285</v>
      </c>
      <c r="C87" s="187">
        <v>0</v>
      </c>
      <c r="D87" s="181" t="s">
        <v>1104</v>
      </c>
      <c r="E87" s="181" t="s">
        <v>1093</v>
      </c>
      <c r="F87" s="181" t="str">
        <f>UnitControlCenter!$B$9</f>
        <v>trillion 2019 KRW / year</v>
      </c>
      <c r="G87" s="181" t="s">
        <v>1286</v>
      </c>
      <c r="H87" s="181" t="s">
        <v>1268</v>
      </c>
      <c r="I87" s="181" t="s">
        <v>1287</v>
      </c>
      <c r="J87" s="181"/>
    </row>
    <row r="88" spans="1:10" ht="16">
      <c r="A88" s="2" t="s">
        <v>1288</v>
      </c>
      <c r="B88" s="2" t="s">
        <v>1289</v>
      </c>
      <c r="C88" s="41">
        <v>1</v>
      </c>
      <c r="D88" s="1" t="s">
        <v>1092</v>
      </c>
      <c r="E88" s="1" t="s">
        <v>1290</v>
      </c>
      <c r="F88" s="1" t="str">
        <f>UnitControlCenter!$B$12</f>
        <v>deaths / year</v>
      </c>
      <c r="G88" s="1" t="s">
        <v>3885</v>
      </c>
    </row>
    <row r="89" spans="1:10" ht="16">
      <c r="A89" s="2" t="s">
        <v>1288</v>
      </c>
      <c r="B89" s="2" t="s">
        <v>1291</v>
      </c>
      <c r="C89" s="41">
        <v>1</v>
      </c>
      <c r="D89" s="1" t="s">
        <v>1092</v>
      </c>
      <c r="E89" s="1" t="s">
        <v>1093</v>
      </c>
      <c r="F89" s="1" t="str">
        <f>UnitControlCenter!$B$18</f>
        <v>% change</v>
      </c>
      <c r="G89" s="1" t="s">
        <v>1292</v>
      </c>
    </row>
    <row r="90" spans="1:10" ht="32">
      <c r="A90" s="2" t="s">
        <v>1288</v>
      </c>
      <c r="B90" s="2" t="s">
        <v>1293</v>
      </c>
      <c r="C90" s="41">
        <v>1</v>
      </c>
      <c r="D90" s="1" t="s">
        <v>1104</v>
      </c>
      <c r="E90" s="1" t="s">
        <v>1105</v>
      </c>
      <c r="F90" s="1" t="str">
        <f>UnitControlCenter!$B$12</f>
        <v>deaths / year</v>
      </c>
      <c r="G90" s="1" t="s">
        <v>1294</v>
      </c>
      <c r="H90" s="1" t="s">
        <v>1209</v>
      </c>
      <c r="I90" s="1" t="s">
        <v>1210</v>
      </c>
    </row>
    <row r="91" spans="1:10" ht="32">
      <c r="A91" s="2" t="s">
        <v>1288</v>
      </c>
      <c r="B91" s="2" t="s">
        <v>1295</v>
      </c>
      <c r="C91" s="41">
        <v>1</v>
      </c>
      <c r="D91" s="1" t="s">
        <v>1104</v>
      </c>
      <c r="E91" s="1" t="s">
        <v>1093</v>
      </c>
      <c r="F91" s="1" t="str">
        <f>UnitControlCenter!$B$18</f>
        <v>% change</v>
      </c>
      <c r="G91" s="1" t="s">
        <v>1296</v>
      </c>
      <c r="H91" s="1" t="s">
        <v>1209</v>
      </c>
      <c r="I91" s="1" t="s">
        <v>1210</v>
      </c>
    </row>
    <row r="92" spans="1:10" ht="48">
      <c r="A92" s="2" t="s">
        <v>1288</v>
      </c>
      <c r="B92" s="2" t="s">
        <v>1297</v>
      </c>
      <c r="C92" s="41">
        <v>1</v>
      </c>
      <c r="D92" s="1" t="s">
        <v>1104</v>
      </c>
      <c r="E92" s="1" t="s">
        <v>1105</v>
      </c>
      <c r="F92" s="1" t="str">
        <f>UnitControlCenter!$B$12</f>
        <v>deaths / year</v>
      </c>
      <c r="G92" s="1" t="s">
        <v>1298</v>
      </c>
      <c r="H92" s="1" t="s">
        <v>1215</v>
      </c>
      <c r="I92" s="18" t="s">
        <v>1216</v>
      </c>
      <c r="J92" s="18"/>
    </row>
    <row r="93" spans="1:10" ht="48">
      <c r="A93" s="2" t="s">
        <v>1288</v>
      </c>
      <c r="B93" s="2" t="s">
        <v>1299</v>
      </c>
      <c r="C93" s="41">
        <v>1</v>
      </c>
      <c r="D93" s="1" t="s">
        <v>1104</v>
      </c>
      <c r="E93" s="1" t="s">
        <v>1093</v>
      </c>
      <c r="F93" s="1" t="str">
        <f>UnitControlCenter!$B$18</f>
        <v>% change</v>
      </c>
      <c r="G93" s="1" t="s">
        <v>1300</v>
      </c>
      <c r="H93" s="1" t="s">
        <v>1215</v>
      </c>
      <c r="I93" s="18" t="s">
        <v>1216</v>
      </c>
      <c r="J93" s="18"/>
    </row>
    <row r="94" spans="1:10" ht="32">
      <c r="A94" s="2" t="s">
        <v>1288</v>
      </c>
      <c r="B94" s="2" t="s">
        <v>1301</v>
      </c>
      <c r="C94" s="41">
        <v>0</v>
      </c>
      <c r="D94" s="1" t="s">
        <v>1104</v>
      </c>
      <c r="E94" s="1" t="s">
        <v>1105</v>
      </c>
      <c r="F94" s="1" t="str">
        <f>UnitControlCenter!$B$12</f>
        <v>deaths / year</v>
      </c>
      <c r="G94" s="1" t="s">
        <v>1302</v>
      </c>
      <c r="H94" s="1" t="s">
        <v>1221</v>
      </c>
      <c r="I94" s="1" t="s">
        <v>1222</v>
      </c>
    </row>
    <row r="95" spans="1:10" ht="32">
      <c r="A95" s="2" t="s">
        <v>1288</v>
      </c>
      <c r="B95" s="2" t="s">
        <v>1303</v>
      </c>
      <c r="C95" s="41">
        <v>0</v>
      </c>
      <c r="D95" s="1" t="s">
        <v>1104</v>
      </c>
      <c r="E95" s="1" t="s">
        <v>1093</v>
      </c>
      <c r="F95" s="1" t="str">
        <f>UnitControlCenter!$B$18</f>
        <v>% change</v>
      </c>
      <c r="G95" s="1" t="s">
        <v>1304</v>
      </c>
      <c r="H95" s="1" t="s">
        <v>1221</v>
      </c>
      <c r="I95" s="1" t="s">
        <v>1222</v>
      </c>
    </row>
    <row r="96" spans="1:10" ht="16">
      <c r="A96" s="2" t="s">
        <v>1288</v>
      </c>
      <c r="B96" s="2" t="s">
        <v>3890</v>
      </c>
      <c r="C96" s="41">
        <v>0</v>
      </c>
      <c r="D96" s="1" t="s">
        <v>1092</v>
      </c>
      <c r="E96" s="1" t="s">
        <v>1093</v>
      </c>
      <c r="F96" s="1" t="str">
        <f>UnitControlCenter!$B$12</f>
        <v>deaths / year</v>
      </c>
      <c r="G96" s="1" t="s">
        <v>3885</v>
      </c>
    </row>
    <row r="97" spans="1:10" customFormat="1" ht="16">
      <c r="A97" s="345" t="s">
        <v>1288</v>
      </c>
      <c r="B97" s="345" t="s">
        <v>3936</v>
      </c>
      <c r="C97" s="18">
        <v>0</v>
      </c>
      <c r="D97" t="s">
        <v>1092</v>
      </c>
      <c r="E97" t="s">
        <v>1093</v>
      </c>
      <c r="F97" s="1" t="str">
        <f>UnitControlCenter!$B$12</f>
        <v>deaths / year</v>
      </c>
      <c r="G97" t="s">
        <v>3937</v>
      </c>
    </row>
    <row r="98" spans="1:10" ht="32">
      <c r="A98" s="2" t="s">
        <v>1288</v>
      </c>
      <c r="B98" s="2" t="s">
        <v>1305</v>
      </c>
      <c r="C98" s="41">
        <v>1</v>
      </c>
      <c r="D98" s="1" t="s">
        <v>1092</v>
      </c>
      <c r="E98" s="1" t="s">
        <v>1093</v>
      </c>
      <c r="F98" s="1" t="str">
        <f>UnitControlCenter!$B$9</f>
        <v>trillion 2019 KRW / year</v>
      </c>
      <c r="G98" s="1" t="s">
        <v>1306</v>
      </c>
    </row>
    <row r="99" spans="1:10" ht="16">
      <c r="A99" s="2" t="s">
        <v>1288</v>
      </c>
      <c r="B99" s="2" t="s">
        <v>1307</v>
      </c>
      <c r="C99" s="41">
        <v>1</v>
      </c>
      <c r="D99" s="1" t="s">
        <v>1092</v>
      </c>
      <c r="E99" s="1" t="s">
        <v>1093</v>
      </c>
      <c r="F99" s="1" t="str">
        <f>UnitControlCenter!$B$13</f>
        <v>days / year</v>
      </c>
      <c r="G99" s="1" t="s">
        <v>1308</v>
      </c>
    </row>
    <row r="100" spans="1:10" ht="16">
      <c r="A100" s="2" t="s">
        <v>1288</v>
      </c>
      <c r="B100" s="2" t="s">
        <v>1309</v>
      </c>
      <c r="C100" s="41">
        <v>1</v>
      </c>
      <c r="D100" s="1" t="s">
        <v>1092</v>
      </c>
      <c r="E100" s="1" t="s">
        <v>1093</v>
      </c>
      <c r="F100" s="1" t="str">
        <f>UnitControlCenter!$B$17</f>
        <v>events / year</v>
      </c>
      <c r="G100" s="1" t="s">
        <v>1310</v>
      </c>
    </row>
    <row r="101" spans="1:10" ht="16">
      <c r="A101" s="2" t="s">
        <v>1288</v>
      </c>
      <c r="B101" s="2" t="s">
        <v>3888</v>
      </c>
      <c r="C101" s="41">
        <v>1</v>
      </c>
      <c r="D101" s="1" t="s">
        <v>1092</v>
      </c>
      <c r="E101" s="1" t="s">
        <v>1093</v>
      </c>
      <c r="F101" s="1" t="str">
        <f>UnitControlCenter!$B$16</f>
        <v>cases / year</v>
      </c>
      <c r="G101" s="1" t="s">
        <v>3889</v>
      </c>
    </row>
    <row r="102" spans="1:10" ht="16">
      <c r="A102" s="2" t="s">
        <v>1288</v>
      </c>
      <c r="B102" s="2" t="s">
        <v>1311</v>
      </c>
      <c r="C102" s="41">
        <v>1</v>
      </c>
      <c r="D102" s="1" t="s">
        <v>1092</v>
      </c>
      <c r="E102" s="1" t="s">
        <v>1093</v>
      </c>
      <c r="F102" s="1" t="str">
        <f>UnitControlCenter!$B$17</f>
        <v>events / year</v>
      </c>
      <c r="G102" s="1" t="s">
        <v>1312</v>
      </c>
    </row>
    <row r="103" spans="1:10" ht="16">
      <c r="A103" s="2" t="s">
        <v>1288</v>
      </c>
      <c r="B103" s="2" t="s">
        <v>1313</v>
      </c>
      <c r="C103" s="41">
        <v>1</v>
      </c>
      <c r="D103" s="1" t="s">
        <v>1092</v>
      </c>
      <c r="E103" s="1" t="s">
        <v>1093</v>
      </c>
      <c r="F103" s="1" t="str">
        <f>UnitControlCenter!$B$14</f>
        <v>admissions / year</v>
      </c>
      <c r="G103" s="1" t="s">
        <v>1314</v>
      </c>
    </row>
    <row r="104" spans="1:10" ht="32">
      <c r="A104" s="2" t="s">
        <v>1288</v>
      </c>
      <c r="B104" s="2" t="s">
        <v>3886</v>
      </c>
      <c r="C104" s="41">
        <v>1</v>
      </c>
      <c r="D104" s="1" t="s">
        <v>1092</v>
      </c>
      <c r="E104" s="1" t="s">
        <v>1093</v>
      </c>
      <c r="F104" s="1" t="str">
        <f>UnitControlCenter!$B$15</f>
        <v>visits / year</v>
      </c>
      <c r="G104" s="1" t="s">
        <v>3887</v>
      </c>
    </row>
    <row r="105" spans="1:10" ht="32">
      <c r="A105" s="2" t="s">
        <v>1288</v>
      </c>
      <c r="B105" s="2" t="s">
        <v>1315</v>
      </c>
      <c r="C105" s="41">
        <v>1</v>
      </c>
      <c r="D105" s="1" t="s">
        <v>1092</v>
      </c>
      <c r="E105" s="1" t="s">
        <v>1093</v>
      </c>
      <c r="F105" s="1" t="str">
        <f>UnitControlCenter!$B$13</f>
        <v>days / year</v>
      </c>
      <c r="G105" s="1" t="s">
        <v>1316</v>
      </c>
    </row>
    <row r="106" spans="1:10" customFormat="1" ht="16">
      <c r="A106" s="345" t="s">
        <v>1288</v>
      </c>
      <c r="B106" s="345" t="s">
        <v>3938</v>
      </c>
      <c r="C106" s="18">
        <v>0</v>
      </c>
      <c r="D106" t="s">
        <v>1092</v>
      </c>
      <c r="E106" t="s">
        <v>1093</v>
      </c>
      <c r="F106" s="1" t="str">
        <f>UnitControlCenter!$B$16</f>
        <v>cases / year</v>
      </c>
      <c r="G106" t="s">
        <v>3939</v>
      </c>
    </row>
    <row r="107" spans="1:10" customFormat="1" ht="16">
      <c r="A107" s="345" t="s">
        <v>1288</v>
      </c>
      <c r="B107" s="345" t="s">
        <v>3940</v>
      </c>
      <c r="C107" s="18">
        <v>0</v>
      </c>
      <c r="D107" t="s">
        <v>1092</v>
      </c>
      <c r="E107" t="s">
        <v>1093</v>
      </c>
      <c r="F107" s="1" t="str">
        <f>UnitControlCenter!$B$16</f>
        <v>cases / year</v>
      </c>
      <c r="G107" t="s">
        <v>3941</v>
      </c>
    </row>
    <row r="108" spans="1:10" customFormat="1" ht="16">
      <c r="A108" s="345" t="s">
        <v>1288</v>
      </c>
      <c r="B108" s="345" t="s">
        <v>3942</v>
      </c>
      <c r="C108" s="18">
        <v>0</v>
      </c>
      <c r="D108" t="s">
        <v>1092</v>
      </c>
      <c r="E108" t="s">
        <v>1093</v>
      </c>
      <c r="F108" s="1" t="str">
        <f>UnitControlCenter!$B$16</f>
        <v>cases / year</v>
      </c>
      <c r="G108" t="s">
        <v>3943</v>
      </c>
    </row>
    <row r="109" spans="1:10" customFormat="1" ht="16">
      <c r="A109" s="345" t="s">
        <v>1288</v>
      </c>
      <c r="B109" s="345" t="s">
        <v>3944</v>
      </c>
      <c r="C109" s="18">
        <v>0</v>
      </c>
      <c r="D109" t="s">
        <v>1092</v>
      </c>
      <c r="E109" t="s">
        <v>1093</v>
      </c>
      <c r="F109" s="1" t="str">
        <f>UnitControlCenter!$B$16</f>
        <v>cases / year</v>
      </c>
      <c r="G109" t="s">
        <v>3945</v>
      </c>
    </row>
    <row r="110" spans="1:10" customFormat="1" ht="16">
      <c r="A110" t="s">
        <v>1288</v>
      </c>
      <c r="B110" t="s">
        <v>1315</v>
      </c>
      <c r="C110" s="18">
        <v>0</v>
      </c>
      <c r="D110" t="s">
        <v>1092</v>
      </c>
      <c r="E110" t="s">
        <v>1093</v>
      </c>
      <c r="F110" s="1" t="str">
        <f>UnitControlCenter!$B$13</f>
        <v>days / year</v>
      </c>
      <c r="G110" t="s">
        <v>1316</v>
      </c>
    </row>
    <row r="111" spans="1:10" customFormat="1" ht="17" thickBot="1">
      <c r="A111" s="416" t="s">
        <v>1288</v>
      </c>
      <c r="B111" s="416" t="s">
        <v>3946</v>
      </c>
      <c r="C111" s="417">
        <v>0</v>
      </c>
      <c r="D111" s="418" t="s">
        <v>1092</v>
      </c>
      <c r="E111" s="418" t="s">
        <v>1093</v>
      </c>
      <c r="F111" s="1" t="str">
        <f>UnitControlCenter!$B$13</f>
        <v>days / year</v>
      </c>
      <c r="G111" s="418" t="s">
        <v>3947</v>
      </c>
      <c r="H111" s="418"/>
      <c r="I111" s="418"/>
      <c r="J111" s="418"/>
    </row>
    <row r="112" spans="1:10" ht="224">
      <c r="A112" s="2" t="s">
        <v>1317</v>
      </c>
      <c r="B112" s="2" t="s">
        <v>1318</v>
      </c>
      <c r="C112" s="41">
        <v>1</v>
      </c>
      <c r="D112" s="1" t="s">
        <v>1104</v>
      </c>
      <c r="E112" s="1" t="s">
        <v>1105</v>
      </c>
      <c r="F112" s="1" t="str">
        <f>UnitControlCenter!$B$21</f>
        <v>terawatt-hours (TWh) / year</v>
      </c>
      <c r="G112" s="1" t="s">
        <v>1319</v>
      </c>
      <c r="H112" s="1" t="s">
        <v>1320</v>
      </c>
      <c r="I112" s="1" t="s">
        <v>1321</v>
      </c>
    </row>
    <row r="113" spans="1:10" ht="256">
      <c r="A113" s="2" t="s">
        <v>1317</v>
      </c>
      <c r="B113" s="2" t="s">
        <v>1322</v>
      </c>
      <c r="C113" s="41">
        <v>1</v>
      </c>
      <c r="D113" s="1" t="s">
        <v>1104</v>
      </c>
      <c r="E113" s="1" t="s">
        <v>1093</v>
      </c>
      <c r="F113" s="1" t="str">
        <f>UnitControlCenter!$B$21</f>
        <v>terawatt-hours (TWh) / year</v>
      </c>
      <c r="G113" s="1" t="s">
        <v>1323</v>
      </c>
      <c r="H113" s="1" t="s">
        <v>1320</v>
      </c>
      <c r="I113" s="1" t="s">
        <v>1321</v>
      </c>
    </row>
    <row r="114" spans="1:10" ht="224">
      <c r="A114" s="2" t="s">
        <v>1317</v>
      </c>
      <c r="B114" s="2" t="s">
        <v>1324</v>
      </c>
      <c r="C114" s="41">
        <v>1</v>
      </c>
      <c r="D114" s="1" t="s">
        <v>1104</v>
      </c>
      <c r="E114" s="1" t="s">
        <v>1105</v>
      </c>
      <c r="F114" s="1" t="str">
        <f>UnitControlCenter!$B$26</f>
        <v>gigawatts (GW) / year</v>
      </c>
      <c r="G114" s="1" t="s">
        <v>1325</v>
      </c>
      <c r="H114" s="1" t="s">
        <v>1326</v>
      </c>
      <c r="I114" s="1" t="s">
        <v>1327</v>
      </c>
    </row>
    <row r="115" spans="1:10" ht="256">
      <c r="A115" s="2" t="s">
        <v>1317</v>
      </c>
      <c r="B115" s="2" t="s">
        <v>1328</v>
      </c>
      <c r="C115" s="41">
        <v>1</v>
      </c>
      <c r="D115" s="1" t="s">
        <v>1104</v>
      </c>
      <c r="E115" s="1" t="s">
        <v>1093</v>
      </c>
      <c r="F115" s="1" t="str">
        <f>UnitControlCenter!$B$26</f>
        <v>gigawatts (GW) / year</v>
      </c>
      <c r="G115" s="1" t="s">
        <v>1329</v>
      </c>
      <c r="H115" s="1" t="s">
        <v>1326</v>
      </c>
      <c r="I115" s="1" t="s">
        <v>1327</v>
      </c>
    </row>
    <row r="116" spans="1:10" ht="64">
      <c r="A116" s="2" t="s">
        <v>1317</v>
      </c>
      <c r="B116" s="2" t="s">
        <v>1330</v>
      </c>
      <c r="C116" s="41">
        <v>1</v>
      </c>
      <c r="D116" s="1" t="s">
        <v>1104</v>
      </c>
      <c r="E116" s="1" t="s">
        <v>1105</v>
      </c>
      <c r="F116" s="1" t="str">
        <f>UnitControlCenter!$B$21</f>
        <v>terawatt-hours (TWh) / year</v>
      </c>
      <c r="G116" s="1" t="s">
        <v>1331</v>
      </c>
      <c r="H116" s="1" t="s">
        <v>1332</v>
      </c>
      <c r="I116" s="1" t="s">
        <v>1333</v>
      </c>
    </row>
    <row r="117" spans="1:10" ht="32">
      <c r="A117" s="2" t="s">
        <v>1317</v>
      </c>
      <c r="B117" s="2" t="s">
        <v>3881</v>
      </c>
      <c r="C117" s="41">
        <v>1</v>
      </c>
      <c r="D117" s="1" t="s">
        <v>1104</v>
      </c>
      <c r="E117" s="1" t="s">
        <v>1093</v>
      </c>
      <c r="F117" s="1" t="str">
        <f>UnitControlCenter!B23</f>
        <v>%</v>
      </c>
      <c r="G117" s="1" t="s">
        <v>3882</v>
      </c>
      <c r="H117" s="1" t="s">
        <v>3904</v>
      </c>
      <c r="I117" s="1" t="s">
        <v>3883</v>
      </c>
    </row>
    <row r="118" spans="1:10" ht="32">
      <c r="A118" s="2" t="s">
        <v>1317</v>
      </c>
      <c r="B118" s="2" t="s">
        <v>1334</v>
      </c>
      <c r="C118" s="41">
        <v>1</v>
      </c>
      <c r="D118" s="1" t="s">
        <v>1092</v>
      </c>
      <c r="E118" s="1" t="s">
        <v>1093</v>
      </c>
      <c r="F118" s="1" t="str">
        <f>UnitControlCenter!B24</f>
        <v>metric tons CO2e / megawatt-hour (MWh)</v>
      </c>
      <c r="G118" s="1" t="s">
        <v>1335</v>
      </c>
    </row>
    <row r="119" spans="1:10" ht="16">
      <c r="A119" s="2" t="s">
        <v>1317</v>
      </c>
      <c r="B119" s="2" t="s">
        <v>1336</v>
      </c>
      <c r="C119" s="41">
        <v>1</v>
      </c>
      <c r="D119" s="1" t="s">
        <v>1092</v>
      </c>
      <c r="E119" s="1" t="s">
        <v>1093</v>
      </c>
      <c r="F119" s="1" t="str">
        <f>UnitControlCenter!B25</f>
        <v>kilowatt-hour / thousand 2019 KRW</v>
      </c>
      <c r="G119" s="1" t="s">
        <v>1337</v>
      </c>
    </row>
    <row r="120" spans="1:10" customFormat="1">
      <c r="A120" s="345" t="s">
        <v>1317</v>
      </c>
      <c r="B120" s="345" t="s">
        <v>3948</v>
      </c>
      <c r="C120" s="18">
        <v>1</v>
      </c>
      <c r="D120" t="s">
        <v>1104</v>
      </c>
      <c r="E120" t="s">
        <v>1356</v>
      </c>
      <c r="F120" t="str">
        <f>UnitControlCenter!$B$22</f>
        <v>terawatt-hours (TWh)</v>
      </c>
      <c r="G120" t="s">
        <v>3949</v>
      </c>
      <c r="H120" t="s">
        <v>3950</v>
      </c>
      <c r="I120" t="s">
        <v>3951</v>
      </c>
    </row>
    <row r="121" spans="1:10" customFormat="1">
      <c r="A121" s="345" t="s">
        <v>1317</v>
      </c>
      <c r="B121" s="345" t="s">
        <v>3952</v>
      </c>
      <c r="C121" s="18">
        <v>1</v>
      </c>
      <c r="D121" t="s">
        <v>1104</v>
      </c>
      <c r="E121" t="s">
        <v>1356</v>
      </c>
      <c r="F121" t="str">
        <f>UnitControlCenter!$B$22</f>
        <v>terawatt-hours (TWh)</v>
      </c>
      <c r="G121" t="s">
        <v>3953</v>
      </c>
      <c r="H121" s="42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0" t="str">
        <f t="shared" si="0"/>
        <v>abd8a4, af64ff, b49f00, e5ffcc, ff9999, 620e7a, 65fffb, 00b050, ff6400, ffff00, f1bb18, c2dffd, 087bf1, 004185, ccff33, 04ffaf, bfb088, ff00ff, 000000, ad6600, 740000, db3a79, f593e0, 9b1cb0, c01b00, ff0000, 6e8000, 004d10, 009999, 969696, b49f00, af64ff</v>
      </c>
    </row>
    <row r="122" spans="1:10" customFormat="1">
      <c r="A122" s="345" t="s">
        <v>1317</v>
      </c>
      <c r="B122" s="345" t="s">
        <v>3954</v>
      </c>
      <c r="C122" s="18">
        <v>1</v>
      </c>
      <c r="D122" t="s">
        <v>1104</v>
      </c>
      <c r="E122" t="s">
        <v>1356</v>
      </c>
      <c r="F122" t="str">
        <f>UnitControlCenter!$B$22</f>
        <v>terawatt-hours (TWh)</v>
      </c>
      <c r="G122" t="s">
        <v>3955</v>
      </c>
      <c r="H122"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0" t="str">
        <f t="shared" si="0"/>
        <v>abd8a4, af64ff, b49f00, e5ffcc, ff9999, 620e7a, 65fffb, 00b050, ff6400, ffff00, f1bb18, c2dffd, 087bf1, 004185, ccff33, 04ffaf, bfb088, ff00ff, 000000, ad6600, 740000, db3a79, f593e0, 9b1cb0, c01b00, ff0000, 6e8000, 004d10, 009999, 969696, b49f00, af64ff</v>
      </c>
    </row>
    <row r="123" spans="1:10" customFormat="1">
      <c r="A123" s="345" t="s">
        <v>1317</v>
      </c>
      <c r="B123" s="345" t="s">
        <v>3956</v>
      </c>
      <c r="C123" s="18">
        <v>1</v>
      </c>
      <c r="D123" t="s">
        <v>1104</v>
      </c>
      <c r="E123" t="s">
        <v>1356</v>
      </c>
      <c r="F123" t="str">
        <f>UnitControlCenter!$B$22</f>
        <v>terawatt-hours (TWh)</v>
      </c>
      <c r="G123" t="s">
        <v>3957</v>
      </c>
      <c r="H123"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0" t="str">
        <f t="shared" si="0"/>
        <v>abd8a4, af64ff, b49f00, e5ffcc, ff9999, 620e7a, 65fffb, 00b050, ff6400, ffff00, f1bb18, c2dffd, 087bf1, 004185, ccff33, 04ffaf, bfb088, ff00ff, 000000, ad6600, 740000, db3a79, f593e0, 9b1cb0, c01b00, ff0000, 6e8000, 004d10, 009999, 969696, b49f00, af64ff</v>
      </c>
    </row>
    <row r="124" spans="1:10" customFormat="1">
      <c r="A124" s="345" t="s">
        <v>1317</v>
      </c>
      <c r="B124" s="345" t="s">
        <v>3958</v>
      </c>
      <c r="C124" s="18">
        <v>1</v>
      </c>
      <c r="D124" t="s">
        <v>1104</v>
      </c>
      <c r="E124" t="s">
        <v>1356</v>
      </c>
      <c r="F124" t="str">
        <f>UnitControlCenter!$B$22</f>
        <v>terawatt-hours (TWh)</v>
      </c>
      <c r="G124" t="s">
        <v>3959</v>
      </c>
      <c r="H124"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0" t="str">
        <f t="shared" si="0"/>
        <v>abd8a4, af64ff, b49f00, e5ffcc, ff9999, 620e7a, 65fffb, 00b050, ff6400, ffff00, f1bb18, c2dffd, 087bf1, 004185, ccff33, 04ffaf, bfb088, ff00ff, 000000, ad6600, 740000, db3a79, f593e0, 9b1cb0, c01b00, ff0000, 6e8000, 004d10, 009999, 969696, b49f00, af64ff</v>
      </c>
    </row>
    <row r="125" spans="1:10" customFormat="1">
      <c r="A125" s="345" t="s">
        <v>1317</v>
      </c>
      <c r="B125" s="345" t="s">
        <v>3960</v>
      </c>
      <c r="C125" s="18">
        <v>1</v>
      </c>
      <c r="D125" t="s">
        <v>1104</v>
      </c>
      <c r="E125" t="s">
        <v>1356</v>
      </c>
      <c r="F125" t="str">
        <f>UnitControlCenter!$B$22</f>
        <v>terawatt-hours (TWh)</v>
      </c>
      <c r="G125" t="s">
        <v>3961</v>
      </c>
      <c r="H125" s="42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0" t="str">
        <f t="shared" si="0"/>
        <v>abd8a4, af64ff, b49f00, e5ffcc, ff9999, 620e7a, 65fffb, 00b050, ff6400, ffff00, f1bb18, c2dffd, 087bf1, 004185, ccff33, 04ffaf, bfb088, ff00ff, 000000, ad6600, 740000, db3a79, f593e0, 9b1cb0, c01b00, ff0000, 6e8000, 004d10, 009999, 969696, b49f00, af64ff</v>
      </c>
    </row>
    <row r="126" spans="1:10" customFormat="1">
      <c r="A126" s="345" t="s">
        <v>1317</v>
      </c>
      <c r="B126" s="345" t="s">
        <v>3962</v>
      </c>
      <c r="C126" s="18">
        <v>1</v>
      </c>
      <c r="D126" t="s">
        <v>1104</v>
      </c>
      <c r="E126" t="s">
        <v>3963</v>
      </c>
      <c r="F126" t="str">
        <f>UnitControlCenter!$B$22</f>
        <v>terawatt-hours (TWh)</v>
      </c>
      <c r="G126" s="42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2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21" t="str">
        <f t="shared" si="1"/>
        <v>abd8a4, af64ff, b49f00, e5ffcc, ff9999, 620e7a, 65fffb, 00b050, ff6400, ffff00, f1bb18, c2dffd, 087bf1, 004185, ccff33, 04ffaf, bfb088, ff00ff, 000000, ad6600, 740000, db3a79, f593e0, 9b1cb0, c01b00, ff0000, 6e8000, 004d10, 009999, 969696, b49f00, af64ff</v>
      </c>
      <c r="J126" s="421"/>
    </row>
    <row r="127" spans="1:10" customFormat="1">
      <c r="A127" s="345" t="s">
        <v>1317</v>
      </c>
      <c r="B127" s="345" t="s">
        <v>3964</v>
      </c>
      <c r="C127" s="18">
        <v>1</v>
      </c>
      <c r="D127" t="s">
        <v>1104</v>
      </c>
      <c r="E127" t="s">
        <v>3963</v>
      </c>
      <c r="F127" t="str">
        <f>UnitControlCenter!$B$22</f>
        <v>terawatt-hours (TWh)</v>
      </c>
      <c r="G127" s="42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21" t="str">
        <f t="shared" si="2"/>
        <v>abd8a4, af64ff, b49f00, e5ffcc, ff9999, 620e7a, 65fffb, 00b050, ff6400, ffff00, f1bb18, c2dffd, 087bf1, 004185, ccff33, 04ffaf, bfb088, ff00ff, 000000, ad6600, 740000, db3a79, f593e0, 9b1cb0, c01b00, ff0000, 6e8000, 004d10, 009999, 969696, b49f00, af64ff</v>
      </c>
      <c r="J127" s="421"/>
    </row>
    <row r="128" spans="1:10" customFormat="1">
      <c r="A128" s="345" t="s">
        <v>1317</v>
      </c>
      <c r="B128" s="345" t="s">
        <v>3965</v>
      </c>
      <c r="C128" s="18">
        <v>1</v>
      </c>
      <c r="D128" t="s">
        <v>1104</v>
      </c>
      <c r="E128" t="s">
        <v>3963</v>
      </c>
      <c r="F128" t="str">
        <f>UnitControlCenter!$B$22</f>
        <v>terawatt-hours (TWh)</v>
      </c>
      <c r="G128" s="42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21" t="str">
        <f t="shared" si="2"/>
        <v>abd8a4, af64ff, b49f00, e5ffcc, ff9999, 620e7a, 65fffb, 00b050, ff6400, ffff00, f1bb18, c2dffd, 087bf1, 004185, ccff33, 04ffaf, bfb088, ff00ff, 000000, ad6600, 740000, db3a79, f593e0, 9b1cb0, c01b00, ff0000, 6e8000, 004d10, 009999, 969696, b49f00, af64ff</v>
      </c>
      <c r="J128" s="421"/>
    </row>
    <row r="129" spans="1:10" customFormat="1">
      <c r="A129" s="345" t="s">
        <v>1317</v>
      </c>
      <c r="B129" s="345" t="s">
        <v>3966</v>
      </c>
      <c r="C129" s="18">
        <v>1</v>
      </c>
      <c r="D129" t="s">
        <v>1104</v>
      </c>
      <c r="E129" t="s">
        <v>3963</v>
      </c>
      <c r="F129" t="str">
        <f>UnitControlCenter!$B$22</f>
        <v>terawatt-hours (TWh)</v>
      </c>
      <c r="G129" s="42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21" t="str">
        <f t="shared" si="2"/>
        <v>abd8a4, af64ff, b49f00, e5ffcc, ff9999, 620e7a, 65fffb, 00b050, ff6400, ffff00, f1bb18, c2dffd, 087bf1, 004185, ccff33, 04ffaf, bfb088, ff00ff, 000000, ad6600, 740000, db3a79, f593e0, 9b1cb0, c01b00, ff0000, 6e8000, 004d10, 009999, 969696, b49f00, af64ff</v>
      </c>
      <c r="J129" s="421"/>
    </row>
    <row r="130" spans="1:10" customFormat="1">
      <c r="A130" s="345" t="s">
        <v>1317</v>
      </c>
      <c r="B130" s="345" t="s">
        <v>3967</v>
      </c>
      <c r="C130" s="18">
        <v>1</v>
      </c>
      <c r="D130" t="s">
        <v>1104</v>
      </c>
      <c r="E130" t="s">
        <v>3963</v>
      </c>
      <c r="F130" t="str">
        <f>UnitControlCenter!$B$22</f>
        <v>terawatt-hours (TWh)</v>
      </c>
      <c r="G130" s="42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2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21" t="str">
        <f t="shared" si="2"/>
        <v>abd8a4, af64ff, b49f00, e5ffcc, ff9999, 620e7a, 65fffb, 00b050, ff6400, ffff00, f1bb18, c2dffd, 087bf1, 004185, ccff33, 04ffaf, bfb088, ff00ff, 000000, ad6600, 740000, db3a79, f593e0, 9b1cb0, c01b00, ff0000, 6e8000, 004d10, 009999, 969696, b49f00, af64ff</v>
      </c>
      <c r="J130" s="421"/>
    </row>
    <row r="131" spans="1:10" s="418" customFormat="1" ht="16" thickBot="1">
      <c r="A131" s="416" t="s">
        <v>1317</v>
      </c>
      <c r="B131" s="416" t="s">
        <v>3968</v>
      </c>
      <c r="C131" s="417">
        <v>1</v>
      </c>
      <c r="D131" s="418" t="s">
        <v>1104</v>
      </c>
      <c r="E131" s="418" t="s">
        <v>3963</v>
      </c>
      <c r="F131" s="418" t="str">
        <f>UnitControlCenter!$B$22</f>
        <v>terawatt-hours (TWh)</v>
      </c>
      <c r="G131" s="42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2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22" t="str">
        <f t="shared" si="2"/>
        <v>abd8a4, af64ff, b49f00, e5ffcc, ff9999, 620e7a, 65fffb, 00b050, ff6400, ffff00, f1bb18, c2dffd, 087bf1, 004185, ccff33, 04ffaf, bfb088, ff00ff, 000000, ad6600, 740000, db3a79, f593e0, 9b1cb0, c01b00, ff0000, 6e8000, 004d10, 009999, 969696, b49f00, af64ff</v>
      </c>
      <c r="J131" s="422"/>
    </row>
    <row r="132" spans="1:10" ht="176">
      <c r="A132" s="2" t="s">
        <v>3884</v>
      </c>
      <c r="B132" s="2" t="s">
        <v>3969</v>
      </c>
      <c r="C132" s="41">
        <v>0</v>
      </c>
      <c r="D132" s="1" t="s">
        <v>1104</v>
      </c>
      <c r="E132" s="1" t="s">
        <v>1338</v>
      </c>
      <c r="F132" s="1" t="str">
        <f>UnitControlCenter!$B$50</f>
        <v>billion 2019 KRW / megawatt (MW)</v>
      </c>
      <c r="G132" s="1" t="s">
        <v>1339</v>
      </c>
      <c r="H132" s="1" t="s">
        <v>1340</v>
      </c>
      <c r="I132" s="41" t="s">
        <v>1341</v>
      </c>
    </row>
    <row r="133" spans="1:10" ht="32">
      <c r="A133" s="2" t="s">
        <v>3884</v>
      </c>
      <c r="B133" s="2" t="s">
        <v>1342</v>
      </c>
      <c r="C133" s="41">
        <v>1</v>
      </c>
      <c r="D133" s="1" t="s">
        <v>1092</v>
      </c>
      <c r="E133" s="1" t="s">
        <v>1093</v>
      </c>
      <c r="F133" s="1" t="str">
        <f>UnitControlCenter!B27</f>
        <v>thousand 2019 KRW / megawatt-hour (MWh)</v>
      </c>
      <c r="G133" s="1" t="s">
        <v>1343</v>
      </c>
    </row>
    <row r="134" spans="1:10" ht="32">
      <c r="A134" s="2" t="s">
        <v>3884</v>
      </c>
      <c r="B134" s="2" t="s">
        <v>1344</v>
      </c>
      <c r="C134" s="41">
        <v>1</v>
      </c>
      <c r="D134" s="1" t="s">
        <v>1104</v>
      </c>
      <c r="E134" s="1" t="s">
        <v>1105</v>
      </c>
      <c r="F134" s="1" t="str">
        <f>UnitControlCenter!$B$21</f>
        <v>terawatt-hours (TWh) / year</v>
      </c>
      <c r="G134" s="1" t="s">
        <v>1345</v>
      </c>
      <c r="H134" s="1" t="s">
        <v>1346</v>
      </c>
      <c r="I134" s="1" t="s">
        <v>1347</v>
      </c>
    </row>
    <row r="135" spans="1:10" ht="112">
      <c r="A135" s="2" t="s">
        <v>3884</v>
      </c>
      <c r="B135" s="2" t="s">
        <v>1348</v>
      </c>
      <c r="C135" s="41">
        <v>1</v>
      </c>
      <c r="D135" s="1" t="s">
        <v>1104</v>
      </c>
      <c r="E135" s="1" t="s">
        <v>1105</v>
      </c>
      <c r="F135" s="1" t="str">
        <f>UnitControlCenter!$B$3</f>
        <v>million metric tons / year</v>
      </c>
      <c r="G135" s="1" t="s">
        <v>1349</v>
      </c>
      <c r="H135" s="1" t="s">
        <v>1350</v>
      </c>
      <c r="I135" s="41" t="s">
        <v>1351</v>
      </c>
    </row>
    <row r="136" spans="1:10" ht="192">
      <c r="A136" s="2" t="s">
        <v>3884</v>
      </c>
      <c r="B136" s="2" t="s">
        <v>1352</v>
      </c>
      <c r="C136" s="41">
        <v>1</v>
      </c>
      <c r="D136" s="1" t="s">
        <v>1104</v>
      </c>
      <c r="E136" s="1" t="s">
        <v>1105</v>
      </c>
      <c r="F136" s="1" t="str">
        <f>UnitControlCenter!$B$28</f>
        <v>cubic km / yr</v>
      </c>
      <c r="G136" s="1" t="s">
        <v>1353</v>
      </c>
      <c r="H136" s="1" t="s">
        <v>1340</v>
      </c>
      <c r="I136" s="41" t="s">
        <v>1341</v>
      </c>
    </row>
    <row r="137" spans="1:10" s="181" customFormat="1" ht="193" thickBot="1">
      <c r="A137" s="2" t="s">
        <v>3884</v>
      </c>
      <c r="B137" s="180" t="s">
        <v>1354</v>
      </c>
      <c r="C137" s="187">
        <v>1</v>
      </c>
      <c r="D137" s="181" t="s">
        <v>1104</v>
      </c>
      <c r="E137" s="181" t="s">
        <v>1105</v>
      </c>
      <c r="F137" s="181" t="str">
        <f>UnitControlCenter!$B$28</f>
        <v>cubic km / yr</v>
      </c>
      <c r="G137" s="181" t="s">
        <v>1355</v>
      </c>
      <c r="H137" s="1" t="s">
        <v>1340</v>
      </c>
      <c r="I137" s="41" t="s">
        <v>1341</v>
      </c>
    </row>
    <row r="138" spans="1:10" ht="80">
      <c r="A138" s="2" t="s">
        <v>1357</v>
      </c>
      <c r="B138" s="2" t="s">
        <v>1358</v>
      </c>
      <c r="C138" s="41">
        <v>1</v>
      </c>
      <c r="D138" s="1" t="s">
        <v>1104</v>
      </c>
      <c r="E138" s="1" t="s">
        <v>1105</v>
      </c>
      <c r="F138" s="1" t="str">
        <f>UnitControlCenter!$B$31</f>
        <v>million vehicles / year</v>
      </c>
      <c r="G138" s="1" t="s">
        <v>1359</v>
      </c>
      <c r="H138" s="1" t="s">
        <v>1360</v>
      </c>
      <c r="I138" s="1" t="s">
        <v>1361</v>
      </c>
    </row>
    <row r="139" spans="1:10" ht="80">
      <c r="A139" s="2" t="s">
        <v>1357</v>
      </c>
      <c r="B139" s="2" t="s">
        <v>1362</v>
      </c>
      <c r="C139" s="41">
        <v>1</v>
      </c>
      <c r="D139" s="1" t="s">
        <v>1104</v>
      </c>
      <c r="E139" s="1" t="s">
        <v>1105</v>
      </c>
      <c r="F139" s="1" t="str">
        <f>UnitControlCenter!$B$32</f>
        <v>thousand vehicles / year</v>
      </c>
      <c r="G139" s="1" t="s">
        <v>1363</v>
      </c>
      <c r="H139" s="1" t="s">
        <v>1364</v>
      </c>
      <c r="I139" s="1" t="s">
        <v>1365</v>
      </c>
    </row>
    <row r="140" spans="1:10" ht="80">
      <c r="A140" s="2" t="s">
        <v>1357</v>
      </c>
      <c r="B140" s="2" t="s">
        <v>1366</v>
      </c>
      <c r="C140" s="41">
        <v>1</v>
      </c>
      <c r="D140" s="1" t="s">
        <v>1104</v>
      </c>
      <c r="E140" s="1" t="s">
        <v>1105</v>
      </c>
      <c r="F140" s="1" t="str">
        <f>UnitControlCenter!$B$32</f>
        <v>thousand vehicles / year</v>
      </c>
      <c r="G140" s="1" t="s">
        <v>1367</v>
      </c>
      <c r="H140" s="1" t="s">
        <v>1360</v>
      </c>
      <c r="I140" s="1" t="s">
        <v>1361</v>
      </c>
    </row>
    <row r="141" spans="1:10" ht="80">
      <c r="A141" s="2" t="s">
        <v>1357</v>
      </c>
      <c r="B141" s="2" t="s">
        <v>1368</v>
      </c>
      <c r="C141" s="41">
        <v>1</v>
      </c>
      <c r="D141" s="1" t="s">
        <v>1104</v>
      </c>
      <c r="E141" s="1" t="s">
        <v>1105</v>
      </c>
      <c r="F141" s="1" t="str">
        <f>UnitControlCenter!$B$32</f>
        <v>thousand vehicles / year</v>
      </c>
      <c r="G141" s="1" t="s">
        <v>1369</v>
      </c>
      <c r="H141" s="1" t="s">
        <v>1364</v>
      </c>
      <c r="I141" s="1" t="s">
        <v>1365</v>
      </c>
    </row>
    <row r="142" spans="1:10" ht="32">
      <c r="A142" s="2" t="s">
        <v>1357</v>
      </c>
      <c r="B142" s="2" t="s">
        <v>1370</v>
      </c>
      <c r="C142" s="41">
        <v>1</v>
      </c>
      <c r="D142" s="1" t="s">
        <v>1104</v>
      </c>
      <c r="E142" s="1" t="s">
        <v>1105</v>
      </c>
      <c r="F142" s="1" t="str">
        <f>UnitControlCenter!$B$32</f>
        <v>thousand vehicles / year</v>
      </c>
      <c r="G142" s="1" t="s">
        <v>1371</v>
      </c>
      <c r="H142" s="1" t="s">
        <v>1372</v>
      </c>
      <c r="I142" s="1" t="s">
        <v>1373</v>
      </c>
    </row>
    <row r="143" spans="1:10" ht="32">
      <c r="A143" s="2" t="s">
        <v>1357</v>
      </c>
      <c r="B143" s="2" t="s">
        <v>1374</v>
      </c>
      <c r="C143" s="41">
        <v>0</v>
      </c>
      <c r="D143" s="1" t="s">
        <v>1104</v>
      </c>
      <c r="E143" s="1" t="s">
        <v>1105</v>
      </c>
      <c r="F143" s="1" t="str">
        <f>UnitControlCenter!$B$32</f>
        <v>thousand vehicles / year</v>
      </c>
      <c r="G143" s="1" t="s">
        <v>1375</v>
      </c>
      <c r="H143" s="1" t="s">
        <v>1372</v>
      </c>
      <c r="I143" s="1" t="s">
        <v>1373</v>
      </c>
    </row>
    <row r="144" spans="1:10" ht="64">
      <c r="A144" s="2" t="s">
        <v>1357</v>
      </c>
      <c r="B144" s="2" t="s">
        <v>1376</v>
      </c>
      <c r="C144" s="41">
        <v>1</v>
      </c>
      <c r="D144" s="1" t="s">
        <v>1104</v>
      </c>
      <c r="E144" s="1" t="s">
        <v>1105</v>
      </c>
      <c r="F144" s="1" t="str">
        <f>UnitControlCenter!$B$33</f>
        <v>million vehicles</v>
      </c>
      <c r="G144" s="1" t="s">
        <v>1377</v>
      </c>
      <c r="H144" s="1" t="s">
        <v>1360</v>
      </c>
      <c r="I144" s="1" t="s">
        <v>1361</v>
      </c>
    </row>
    <row r="145" spans="1:10" ht="64">
      <c r="A145" s="2" t="s">
        <v>1357</v>
      </c>
      <c r="B145" s="2" t="s">
        <v>1378</v>
      </c>
      <c r="C145" s="41">
        <v>1</v>
      </c>
      <c r="D145" s="1" t="s">
        <v>1104</v>
      </c>
      <c r="E145" s="1" t="s">
        <v>1105</v>
      </c>
      <c r="F145" s="1" t="str">
        <f>UnitControlCenter!$B$34</f>
        <v>thousand vehicles</v>
      </c>
      <c r="G145" s="1" t="s">
        <v>1379</v>
      </c>
      <c r="H145" s="1" t="s">
        <v>1364</v>
      </c>
      <c r="I145" s="1" t="s">
        <v>1365</v>
      </c>
    </row>
    <row r="146" spans="1:10" ht="64">
      <c r="A146" s="2" t="s">
        <v>1357</v>
      </c>
      <c r="B146" s="2" t="s">
        <v>1380</v>
      </c>
      <c r="C146" s="41">
        <v>1</v>
      </c>
      <c r="D146" s="1" t="s">
        <v>1104</v>
      </c>
      <c r="E146" s="1" t="s">
        <v>1105</v>
      </c>
      <c r="F146" s="1" t="str">
        <f>UnitControlCenter!$B$33</f>
        <v>million vehicles</v>
      </c>
      <c r="G146" s="1" t="s">
        <v>1381</v>
      </c>
      <c r="H146" s="1" t="s">
        <v>1360</v>
      </c>
      <c r="I146" s="1" t="s">
        <v>1361</v>
      </c>
    </row>
    <row r="147" spans="1:10" ht="64">
      <c r="A147" s="2" t="s">
        <v>1357</v>
      </c>
      <c r="B147" s="2" t="s">
        <v>1382</v>
      </c>
      <c r="C147" s="41">
        <v>1</v>
      </c>
      <c r="D147" s="1" t="s">
        <v>1104</v>
      </c>
      <c r="E147" s="1" t="s">
        <v>1105</v>
      </c>
      <c r="F147" s="1" t="str">
        <f>UnitControlCenter!$B$33</f>
        <v>million vehicles</v>
      </c>
      <c r="G147" s="1" t="s">
        <v>1383</v>
      </c>
      <c r="H147" s="1" t="s">
        <v>1364</v>
      </c>
      <c r="I147" s="1" t="s">
        <v>1365</v>
      </c>
    </row>
    <row r="148" spans="1:10" ht="32">
      <c r="A148" s="2" t="s">
        <v>1357</v>
      </c>
      <c r="B148" s="2" t="s">
        <v>1384</v>
      </c>
      <c r="C148" s="41">
        <v>1</v>
      </c>
      <c r="D148" s="1" t="s">
        <v>1104</v>
      </c>
      <c r="E148" s="1" t="s">
        <v>1105</v>
      </c>
      <c r="F148" s="1" t="str">
        <f>UnitControlCenter!$B$33</f>
        <v>million vehicles</v>
      </c>
      <c r="G148" s="1" t="s">
        <v>1385</v>
      </c>
      <c r="H148" s="1" t="s">
        <v>1372</v>
      </c>
      <c r="I148" s="1" t="s">
        <v>1373</v>
      </c>
    </row>
    <row r="149" spans="1:10" s="181" customFormat="1" ht="33" thickBot="1">
      <c r="A149" s="180" t="s">
        <v>1357</v>
      </c>
      <c r="B149" s="180" t="s">
        <v>1386</v>
      </c>
      <c r="C149" s="187">
        <v>0</v>
      </c>
      <c r="D149" s="181" t="s">
        <v>1104</v>
      </c>
      <c r="E149" s="181" t="s">
        <v>1105</v>
      </c>
      <c r="F149" s="181" t="str">
        <f>UnitControlCenter!$B$33</f>
        <v>million vehicles</v>
      </c>
      <c r="G149" s="181" t="s">
        <v>1387</v>
      </c>
      <c r="H149" s="181" t="s">
        <v>1372</v>
      </c>
      <c r="I149" s="181" t="s">
        <v>1373</v>
      </c>
    </row>
    <row r="150" spans="1:10" ht="128">
      <c r="A150" s="2" t="s">
        <v>1388</v>
      </c>
      <c r="B150" s="2" t="s">
        <v>1389</v>
      </c>
      <c r="C150" s="41">
        <v>1</v>
      </c>
      <c r="D150" s="1" t="s">
        <v>1104</v>
      </c>
      <c r="E150" s="1" t="s">
        <v>1105</v>
      </c>
      <c r="F150" s="1" t="str">
        <f>UnitControlCenter!$B$3</f>
        <v>million metric tons / year</v>
      </c>
      <c r="G150" s="1" t="s">
        <v>1390</v>
      </c>
      <c r="H150" s="1" t="s">
        <v>1391</v>
      </c>
      <c r="I150" s="1" t="s">
        <v>1392</v>
      </c>
    </row>
    <row r="151" spans="1:10" ht="80">
      <c r="A151" s="2" t="s">
        <v>1388</v>
      </c>
      <c r="B151" s="2" t="s">
        <v>1393</v>
      </c>
      <c r="C151" s="41">
        <v>1</v>
      </c>
      <c r="D151" s="1" t="s">
        <v>1104</v>
      </c>
      <c r="E151" s="1" t="s">
        <v>1105</v>
      </c>
      <c r="F151" s="1" t="str">
        <f>UnitControlCenter!$B$35</f>
        <v>Mtoe / year</v>
      </c>
      <c r="G151" s="1" t="s">
        <v>1394</v>
      </c>
      <c r="H151" s="1" t="s">
        <v>1395</v>
      </c>
      <c r="I151" s="1" t="s">
        <v>1396</v>
      </c>
    </row>
    <row r="152" spans="1:10" ht="112">
      <c r="A152" s="2" t="s">
        <v>1388</v>
      </c>
      <c r="B152" s="2" t="s">
        <v>1397</v>
      </c>
      <c r="C152" s="41">
        <v>1</v>
      </c>
      <c r="D152" s="1" t="s">
        <v>1104</v>
      </c>
      <c r="E152" s="1" t="s">
        <v>1105</v>
      </c>
      <c r="F152" s="1" t="str">
        <f>UnitControlCenter!$B$35</f>
        <v>Mtoe / year</v>
      </c>
      <c r="G152" s="1" t="s">
        <v>1398</v>
      </c>
      <c r="H152" s="1" t="s">
        <v>1391</v>
      </c>
      <c r="I152" s="1" t="s">
        <v>1392</v>
      </c>
    </row>
    <row r="153" spans="1:10" ht="32">
      <c r="A153" s="2" t="s">
        <v>1388</v>
      </c>
      <c r="B153" s="2" t="s">
        <v>1399</v>
      </c>
      <c r="C153" s="41">
        <v>1</v>
      </c>
      <c r="D153" s="1" t="s">
        <v>1092</v>
      </c>
      <c r="E153" s="1" t="s">
        <v>1093</v>
      </c>
      <c r="F153" s="1" t="str">
        <f>UnitControlCenter!$B$35</f>
        <v>Mtoe / year</v>
      </c>
      <c r="G153" s="1" t="s">
        <v>1400</v>
      </c>
    </row>
    <row r="154" spans="1:10" ht="48">
      <c r="A154" s="2" t="s">
        <v>1388</v>
      </c>
      <c r="B154" s="2" t="s">
        <v>1401</v>
      </c>
      <c r="C154" s="41">
        <v>1</v>
      </c>
      <c r="D154" s="1" t="s">
        <v>1104</v>
      </c>
      <c r="E154" s="1" t="s">
        <v>1105</v>
      </c>
      <c r="F154" s="1" t="str">
        <f>UnitControlCenter!$B$29</f>
        <v>million passenger-km / year</v>
      </c>
      <c r="G154" s="1" t="s">
        <v>1402</v>
      </c>
      <c r="H154" s="1" t="s">
        <v>1403</v>
      </c>
      <c r="I154" s="1" t="s">
        <v>1404</v>
      </c>
    </row>
    <row r="155" spans="1:10" ht="33" thickBot="1">
      <c r="A155" s="180" t="s">
        <v>1388</v>
      </c>
      <c r="B155" s="180" t="s">
        <v>1405</v>
      </c>
      <c r="C155" s="187">
        <v>1</v>
      </c>
      <c r="D155" s="181" t="s">
        <v>1104</v>
      </c>
      <c r="E155" s="181" t="s">
        <v>1105</v>
      </c>
      <c r="F155" s="181" t="str">
        <f>UnitControlCenter!$B$30</f>
        <v>million freight ton-km / year</v>
      </c>
      <c r="G155" s="181" t="s">
        <v>1406</v>
      </c>
      <c r="H155" s="181" t="s">
        <v>1407</v>
      </c>
      <c r="I155" s="181" t="s">
        <v>1408</v>
      </c>
      <c r="J155" s="181"/>
    </row>
    <row r="156" spans="1:10" ht="288">
      <c r="A156" s="2" t="s">
        <v>1409</v>
      </c>
      <c r="B156" s="2" t="s">
        <v>1410</v>
      </c>
      <c r="C156" s="41">
        <v>1</v>
      </c>
      <c r="D156" s="1" t="s">
        <v>1104</v>
      </c>
      <c r="E156" s="1" t="s">
        <v>1105</v>
      </c>
      <c r="F156" s="1" t="str">
        <f>UnitControlCenter!$B$35</f>
        <v>Mtoe / year</v>
      </c>
      <c r="G156" s="1" t="s">
        <v>1411</v>
      </c>
      <c r="H156" s="1" t="s">
        <v>1412</v>
      </c>
      <c r="I156" s="196" t="s">
        <v>1413</v>
      </c>
      <c r="J156" s="196"/>
    </row>
    <row r="157" spans="1:10" ht="112">
      <c r="A157" s="2" t="s">
        <v>1409</v>
      </c>
      <c r="B157" s="2" t="s">
        <v>1414</v>
      </c>
      <c r="C157" s="41">
        <v>1</v>
      </c>
      <c r="D157" s="1" t="s">
        <v>1104</v>
      </c>
      <c r="E157" s="1" t="s">
        <v>1105</v>
      </c>
      <c r="F157" s="1" t="str">
        <f>UnitControlCenter!$B$35</f>
        <v>Mtoe / year</v>
      </c>
      <c r="G157" s="1" t="s">
        <v>1415</v>
      </c>
      <c r="H157" s="1" t="s">
        <v>1416</v>
      </c>
      <c r="I157" s="1" t="s">
        <v>1417</v>
      </c>
    </row>
    <row r="158" spans="1:10" ht="16">
      <c r="A158" s="2" t="s">
        <v>1409</v>
      </c>
      <c r="B158" s="2" t="s">
        <v>1418</v>
      </c>
      <c r="C158" s="41">
        <v>1</v>
      </c>
      <c r="D158" s="1" t="s">
        <v>1092</v>
      </c>
      <c r="E158" s="1" t="s">
        <v>1093</v>
      </c>
      <c r="F158" s="1" t="str">
        <f>UnitControlCenter!$B$35</f>
        <v>Mtoe / year</v>
      </c>
      <c r="G158" s="1" t="s">
        <v>1419</v>
      </c>
    </row>
    <row r="159" spans="1:10" ht="224">
      <c r="A159" s="2" t="s">
        <v>1409</v>
      </c>
      <c r="B159" s="2" t="s">
        <v>1420</v>
      </c>
      <c r="C159" s="41">
        <v>1</v>
      </c>
      <c r="D159" s="1" t="s">
        <v>1104</v>
      </c>
      <c r="E159" s="1" t="s">
        <v>1105</v>
      </c>
      <c r="F159" s="1" t="str">
        <f>UnitControlCenter!$B$35</f>
        <v>Mtoe / year</v>
      </c>
      <c r="G159" s="1" t="s">
        <v>1421</v>
      </c>
      <c r="H159" s="1" t="s">
        <v>1412</v>
      </c>
      <c r="I159" s="196" t="s">
        <v>1413</v>
      </c>
      <c r="J159" s="196"/>
    </row>
    <row r="160" spans="1:10" ht="80">
      <c r="A160" s="2" t="s">
        <v>1409</v>
      </c>
      <c r="B160" s="2" t="s">
        <v>1422</v>
      </c>
      <c r="C160" s="41">
        <v>1</v>
      </c>
      <c r="D160" s="1" t="s">
        <v>1104</v>
      </c>
      <c r="E160" s="1" t="s">
        <v>1105</v>
      </c>
      <c r="F160" s="1" t="str">
        <f>UnitControlCenter!$B$35</f>
        <v>Mtoe / year</v>
      </c>
      <c r="G160" s="1" t="s">
        <v>1423</v>
      </c>
      <c r="H160" s="1" t="s">
        <v>1416</v>
      </c>
      <c r="I160" s="1" t="s">
        <v>1417</v>
      </c>
    </row>
    <row r="161" spans="1:10" ht="16">
      <c r="A161" s="2" t="s">
        <v>1409</v>
      </c>
      <c r="B161" s="2" t="s">
        <v>1424</v>
      </c>
      <c r="C161" s="41">
        <v>1</v>
      </c>
      <c r="D161" s="1" t="s">
        <v>1092</v>
      </c>
      <c r="E161" s="1" t="s">
        <v>1093</v>
      </c>
      <c r="F161" s="1" t="str">
        <f>UnitControlCenter!$B$35</f>
        <v>Mtoe / year</v>
      </c>
      <c r="G161" s="1" t="s">
        <v>1425</v>
      </c>
    </row>
    <row r="162" spans="1:10" ht="128">
      <c r="A162" s="2" t="s">
        <v>1409</v>
      </c>
      <c r="B162" s="2" t="s">
        <v>1426</v>
      </c>
      <c r="C162" s="41">
        <v>1</v>
      </c>
      <c r="D162" s="1" t="s">
        <v>1104</v>
      </c>
      <c r="E162" s="1" t="s">
        <v>1105</v>
      </c>
      <c r="F162" s="1" t="str">
        <f>UnitControlCenter!$B$35</f>
        <v>Mtoe / year</v>
      </c>
      <c r="G162" s="1" t="s">
        <v>1427</v>
      </c>
      <c r="H162" s="1" t="s">
        <v>1428</v>
      </c>
      <c r="I162" s="1" t="s">
        <v>1429</v>
      </c>
    </row>
    <row r="163" spans="1:10" s="181" customFormat="1" ht="81" thickBot="1">
      <c r="A163" s="180" t="s">
        <v>1409</v>
      </c>
      <c r="B163" s="180" t="s">
        <v>1430</v>
      </c>
      <c r="C163" s="187">
        <v>1</v>
      </c>
      <c r="D163" s="181" t="s">
        <v>1104</v>
      </c>
      <c r="E163" s="181" t="s">
        <v>1105</v>
      </c>
      <c r="F163" s="181" t="str">
        <f>UnitControlCenter!$B$21</f>
        <v>terawatt-hours (TWh) / year</v>
      </c>
      <c r="G163" s="181" t="s">
        <v>1431</v>
      </c>
      <c r="H163" s="181" t="s">
        <v>1432</v>
      </c>
      <c r="I163" s="181" t="s">
        <v>1433</v>
      </c>
    </row>
    <row r="164" spans="1:10" ht="256">
      <c r="A164" s="2" t="s">
        <v>1434</v>
      </c>
      <c r="B164" s="2" t="s">
        <v>1435</v>
      </c>
      <c r="C164" s="41">
        <v>1</v>
      </c>
      <c r="D164" s="1" t="s">
        <v>1104</v>
      </c>
      <c r="E164" s="1" t="s">
        <v>1105</v>
      </c>
      <c r="F164" s="1" t="str">
        <f>UnitControlCenter!$B$3</f>
        <v>million metric tons / year</v>
      </c>
      <c r="G164" s="1" t="s">
        <v>1436</v>
      </c>
      <c r="H164" s="1" t="s">
        <v>1412</v>
      </c>
      <c r="I164" s="196" t="s">
        <v>1413</v>
      </c>
      <c r="J164" s="196"/>
    </row>
    <row r="165" spans="1:10" ht="32">
      <c r="A165" s="2" t="s">
        <v>1434</v>
      </c>
      <c r="B165" s="2" t="s">
        <v>1437</v>
      </c>
      <c r="C165" s="41">
        <v>1</v>
      </c>
      <c r="D165" s="1" t="s">
        <v>1104</v>
      </c>
      <c r="E165" s="1" t="s">
        <v>1105</v>
      </c>
      <c r="F165" s="1" t="str">
        <f>UnitControlCenter!$B$3</f>
        <v>million metric tons / year</v>
      </c>
      <c r="G165" s="1" t="s">
        <v>1438</v>
      </c>
      <c r="H165" s="1" t="s">
        <v>1115</v>
      </c>
      <c r="I165" s="1" t="s">
        <v>1116</v>
      </c>
    </row>
    <row r="166" spans="1:10" ht="240">
      <c r="A166" s="2" t="s">
        <v>1434</v>
      </c>
      <c r="B166" s="2" t="s">
        <v>1439</v>
      </c>
      <c r="C166" s="41">
        <v>1</v>
      </c>
      <c r="D166" s="1" t="s">
        <v>1104</v>
      </c>
      <c r="E166" s="1" t="s">
        <v>1105</v>
      </c>
      <c r="F166" s="1" t="str">
        <f>UnitControlCenter!$B$3</f>
        <v>million metric tons / year</v>
      </c>
      <c r="G166" s="1" t="s">
        <v>1440</v>
      </c>
      <c r="H166" s="1" t="s">
        <v>1412</v>
      </c>
      <c r="I166" s="196" t="s">
        <v>1413</v>
      </c>
      <c r="J166" s="196"/>
    </row>
    <row r="167" spans="1:10" ht="32">
      <c r="A167" s="2" t="s">
        <v>1434</v>
      </c>
      <c r="B167" s="2" t="s">
        <v>1441</v>
      </c>
      <c r="C167" s="41">
        <v>1</v>
      </c>
      <c r="D167" s="1" t="s">
        <v>1104</v>
      </c>
      <c r="E167" s="1" t="s">
        <v>1105</v>
      </c>
      <c r="F167" s="1" t="str">
        <f>UnitControlCenter!$B$3</f>
        <v>million metric tons / year</v>
      </c>
      <c r="G167" s="1" t="s">
        <v>1442</v>
      </c>
      <c r="H167" s="1" t="s">
        <v>1115</v>
      </c>
      <c r="I167" s="1" t="s">
        <v>1116</v>
      </c>
    </row>
    <row r="168" spans="1:10" ht="304">
      <c r="A168" s="2" t="s">
        <v>1434</v>
      </c>
      <c r="B168" s="2" t="s">
        <v>1443</v>
      </c>
      <c r="C168" s="41">
        <v>1</v>
      </c>
      <c r="D168" s="1" t="s">
        <v>1104</v>
      </c>
      <c r="E168" s="1" t="s">
        <v>1105</v>
      </c>
      <c r="F168" s="1" t="str">
        <f>UnitControlCenter!$B$3</f>
        <v>million metric tons / year</v>
      </c>
      <c r="G168" s="1" t="s">
        <v>1444</v>
      </c>
      <c r="H168" s="1" t="s">
        <v>1412</v>
      </c>
      <c r="I168" s="196" t="s">
        <v>1413</v>
      </c>
      <c r="J168" s="196"/>
    </row>
    <row r="169" spans="1:10" ht="32">
      <c r="A169" s="2" t="s">
        <v>1434</v>
      </c>
      <c r="B169" s="2" t="s">
        <v>1445</v>
      </c>
      <c r="C169" s="41">
        <v>1</v>
      </c>
      <c r="D169" s="1" t="s">
        <v>1104</v>
      </c>
      <c r="E169" s="1" t="s">
        <v>1105</v>
      </c>
      <c r="F169" s="1" t="str">
        <f>UnitControlCenter!$B$3</f>
        <v>million metric tons / year</v>
      </c>
      <c r="G169" s="1" t="s">
        <v>1446</v>
      </c>
      <c r="H169" s="1" t="s">
        <v>1447</v>
      </c>
      <c r="I169" s="1" t="s">
        <v>1448</v>
      </c>
    </row>
    <row r="170" spans="1:10" ht="32">
      <c r="A170" s="2" t="s">
        <v>1434</v>
      </c>
      <c r="B170" s="2" t="s">
        <v>1449</v>
      </c>
      <c r="C170" s="41">
        <v>1</v>
      </c>
      <c r="D170" s="1" t="s">
        <v>1104</v>
      </c>
      <c r="E170" s="1" t="s">
        <v>1105</v>
      </c>
      <c r="F170" s="1" t="str">
        <f>UnitControlCenter!$B$3</f>
        <v>million metric tons / year</v>
      </c>
      <c r="G170" s="1" t="s">
        <v>1450</v>
      </c>
      <c r="H170" s="1" t="s">
        <v>1451</v>
      </c>
      <c r="I170" s="1" t="s">
        <v>1452</v>
      </c>
    </row>
    <row r="171" spans="1:10" ht="240">
      <c r="A171" s="2" t="s">
        <v>1434</v>
      </c>
      <c r="B171" s="2" t="s">
        <v>1453</v>
      </c>
      <c r="C171" s="41">
        <v>1</v>
      </c>
      <c r="D171" s="1" t="s">
        <v>1104</v>
      </c>
      <c r="E171" s="1" t="s">
        <v>1105</v>
      </c>
      <c r="F171" s="1" t="str">
        <f>UnitControlCenter!$B$3</f>
        <v>million metric tons / year</v>
      </c>
      <c r="G171" s="1" t="s">
        <v>1454</v>
      </c>
      <c r="H171" s="1" t="s">
        <v>1412</v>
      </c>
      <c r="I171" s="196" t="s">
        <v>1413</v>
      </c>
      <c r="J171" s="196"/>
    </row>
    <row r="172" spans="1:10" ht="305" thickBot="1">
      <c r="A172" s="180" t="s">
        <v>1434</v>
      </c>
      <c r="B172" s="180" t="s">
        <v>1455</v>
      </c>
      <c r="C172" s="187">
        <v>1</v>
      </c>
      <c r="D172" s="180" t="s">
        <v>1104</v>
      </c>
      <c r="E172" s="180" t="s">
        <v>1105</v>
      </c>
      <c r="F172" s="180" t="str">
        <f>UnitControlCenter!$B$3</f>
        <v>million metric tons / year</v>
      </c>
      <c r="G172" s="180" t="s">
        <v>1456</v>
      </c>
      <c r="H172" s="180" t="s">
        <v>1412</v>
      </c>
      <c r="I172" s="180" t="s">
        <v>1413</v>
      </c>
      <c r="J172" s="180"/>
    </row>
    <row r="173" spans="1:10" ht="48">
      <c r="A173" s="2" t="s">
        <v>1457</v>
      </c>
      <c r="B173" s="2" t="s">
        <v>1458</v>
      </c>
      <c r="C173" s="41">
        <v>1</v>
      </c>
      <c r="D173" s="1" t="s">
        <v>1104</v>
      </c>
      <c r="E173" s="1" t="s">
        <v>1105</v>
      </c>
      <c r="F173" s="1" t="str">
        <f>UnitControlCenter!$B$35</f>
        <v>Mtoe / year</v>
      </c>
      <c r="G173" s="1" t="s">
        <v>1459</v>
      </c>
      <c r="H173" s="1" t="s">
        <v>1460</v>
      </c>
      <c r="I173" s="1" t="s">
        <v>1461</v>
      </c>
    </row>
    <row r="174" spans="1:10" s="2" customFormat="1" ht="32">
      <c r="A174" s="2" t="s">
        <v>1457</v>
      </c>
      <c r="B174" s="2" t="s">
        <v>1462</v>
      </c>
      <c r="C174" s="41">
        <v>1</v>
      </c>
      <c r="D174" s="2" t="s">
        <v>1104</v>
      </c>
      <c r="E174" s="2" t="s">
        <v>1105</v>
      </c>
      <c r="F174" s="2" t="str">
        <f>UnitControlCenter!$B$35</f>
        <v>Mtoe / year</v>
      </c>
      <c r="G174" s="2" t="s">
        <v>1463</v>
      </c>
      <c r="H174" s="2" t="s">
        <v>1464</v>
      </c>
      <c r="I174" s="2" t="s">
        <v>1465</v>
      </c>
    </row>
    <row r="175" spans="1:10" ht="80">
      <c r="A175" s="2" t="s">
        <v>1457</v>
      </c>
      <c r="B175" s="2" t="s">
        <v>1466</v>
      </c>
      <c r="C175" s="41">
        <v>1</v>
      </c>
      <c r="D175" s="1" t="s">
        <v>1104</v>
      </c>
      <c r="E175" s="1" t="s">
        <v>1105</v>
      </c>
      <c r="F175" s="1" t="str">
        <f>UnitControlCenter!$B$35</f>
        <v>Mtoe / year</v>
      </c>
      <c r="G175" s="1" t="s">
        <v>1467</v>
      </c>
      <c r="H175" s="1" t="s">
        <v>1468</v>
      </c>
      <c r="I175" s="1" t="s">
        <v>1469</v>
      </c>
    </row>
    <row r="176" spans="1:10" s="2" customFormat="1" ht="16">
      <c r="A176" s="2" t="s">
        <v>1457</v>
      </c>
      <c r="B176" s="2" t="s">
        <v>1470</v>
      </c>
      <c r="C176" s="41">
        <v>1</v>
      </c>
      <c r="D176" s="2" t="s">
        <v>1092</v>
      </c>
      <c r="E176" s="2" t="s">
        <v>1093</v>
      </c>
      <c r="F176" s="2" t="str">
        <f>UnitControlCenter!$B$35</f>
        <v>Mtoe / year</v>
      </c>
      <c r="G176" s="2" t="s">
        <v>1471</v>
      </c>
    </row>
    <row r="177" spans="1:10" ht="176">
      <c r="A177" s="2" t="s">
        <v>1457</v>
      </c>
      <c r="B177" s="2" t="s">
        <v>1472</v>
      </c>
      <c r="C177" s="41">
        <v>1</v>
      </c>
      <c r="D177" s="1" t="s">
        <v>1104</v>
      </c>
      <c r="E177" s="1" t="s">
        <v>1105</v>
      </c>
      <c r="F177" s="2" t="str">
        <f>UnitControlCenter!B3</f>
        <v>million metric tons / year</v>
      </c>
      <c r="G177" s="1" t="s">
        <v>1473</v>
      </c>
      <c r="H177" s="1" t="s">
        <v>1474</v>
      </c>
      <c r="I177" s="2" t="s">
        <v>1475</v>
      </c>
      <c r="J177" s="2"/>
    </row>
    <row r="178" spans="1:10" s="181" customFormat="1" ht="225" thickBot="1">
      <c r="A178" s="2" t="s">
        <v>1457</v>
      </c>
      <c r="B178" s="180" t="s">
        <v>1476</v>
      </c>
      <c r="C178" s="187">
        <v>1</v>
      </c>
      <c r="D178" s="181" t="s">
        <v>1104</v>
      </c>
      <c r="E178" s="181" t="s">
        <v>1105</v>
      </c>
      <c r="F178" s="180" t="str">
        <f>UnitControlCenter!B3</f>
        <v>million metric tons / year</v>
      </c>
      <c r="G178" s="181" t="s">
        <v>1477</v>
      </c>
      <c r="H178" s="181" t="s">
        <v>1474</v>
      </c>
      <c r="I178" s="180" t="s">
        <v>1475</v>
      </c>
      <c r="J178" s="180"/>
    </row>
    <row r="179" spans="1:10" ht="80">
      <c r="A179" s="2" t="s">
        <v>1478</v>
      </c>
      <c r="B179" s="2" t="s">
        <v>1479</v>
      </c>
      <c r="C179" s="41">
        <v>1</v>
      </c>
      <c r="D179" s="1" t="s">
        <v>1104</v>
      </c>
      <c r="E179" s="1" t="s">
        <v>1105</v>
      </c>
      <c r="F179" s="1" t="str">
        <f>UnitControlCenter!$B$35</f>
        <v>Mtoe / year</v>
      </c>
      <c r="G179" s="1" t="s">
        <v>1480</v>
      </c>
      <c r="H179" s="1" t="s">
        <v>1481</v>
      </c>
      <c r="I179" s="1" t="s">
        <v>1482</v>
      </c>
    </row>
    <row r="180" spans="1:10" ht="80">
      <c r="A180" s="2" t="s">
        <v>1478</v>
      </c>
      <c r="B180" s="2" t="s">
        <v>1483</v>
      </c>
      <c r="C180" s="41">
        <v>1</v>
      </c>
      <c r="D180" s="1" t="s">
        <v>1104</v>
      </c>
      <c r="E180" s="1" t="s">
        <v>1105</v>
      </c>
      <c r="F180" s="1" t="str">
        <f>UnitControlCenter!$B$35</f>
        <v>Mtoe / year</v>
      </c>
      <c r="G180" s="1" t="s">
        <v>1484</v>
      </c>
      <c r="H180" s="1" t="s">
        <v>1485</v>
      </c>
      <c r="I180" s="1" t="s">
        <v>1486</v>
      </c>
    </row>
    <row r="181" spans="1:10" ht="80">
      <c r="A181" s="2" t="s">
        <v>1478</v>
      </c>
      <c r="B181" s="2" t="s">
        <v>1487</v>
      </c>
      <c r="C181" s="41">
        <v>1</v>
      </c>
      <c r="D181" s="1" t="s">
        <v>1104</v>
      </c>
      <c r="E181" s="1" t="s">
        <v>1105</v>
      </c>
      <c r="F181" s="1" t="str">
        <f>UnitControlCenter!$B$35</f>
        <v>Mtoe / year</v>
      </c>
      <c r="G181" s="1" t="s">
        <v>1488</v>
      </c>
      <c r="H181" s="1" t="s">
        <v>1489</v>
      </c>
      <c r="I181" s="41" t="s">
        <v>1490</v>
      </c>
    </row>
    <row r="182" spans="1:10" ht="48">
      <c r="A182" s="2" t="s">
        <v>1478</v>
      </c>
      <c r="B182" s="2" t="s">
        <v>1491</v>
      </c>
      <c r="C182" s="41">
        <v>1</v>
      </c>
      <c r="D182" s="1" t="s">
        <v>1104</v>
      </c>
      <c r="E182" s="1" t="s">
        <v>1105</v>
      </c>
      <c r="F182" s="1" t="str">
        <f>UnitControlCenter!$B$35</f>
        <v>Mtoe / year</v>
      </c>
      <c r="G182" s="1" t="s">
        <v>1492</v>
      </c>
      <c r="H182" s="1" t="s">
        <v>1493</v>
      </c>
      <c r="I182" s="1" t="s">
        <v>1494</v>
      </c>
    </row>
    <row r="183" spans="1:10" ht="16">
      <c r="A183" s="2" t="s">
        <v>1478</v>
      </c>
      <c r="B183" s="2" t="s">
        <v>1117</v>
      </c>
      <c r="C183" s="41">
        <v>0</v>
      </c>
      <c r="D183" s="1" t="s">
        <v>1092</v>
      </c>
      <c r="E183" s="1" t="s">
        <v>1093</v>
      </c>
      <c r="F183" s="1" t="str">
        <f>UnitControlCenter!$B$36</f>
        <v>thousand BTU / thousand 2019 KRW</v>
      </c>
      <c r="G183" s="1" t="s">
        <v>1495</v>
      </c>
    </row>
    <row r="184" spans="1:10" ht="16">
      <c r="A184" s="2" t="s">
        <v>1478</v>
      </c>
      <c r="B184" s="2" t="s">
        <v>1496</v>
      </c>
      <c r="C184" s="41">
        <v>1</v>
      </c>
      <c r="D184" s="1" t="s">
        <v>1092</v>
      </c>
      <c r="E184" s="1" t="s">
        <v>1093</v>
      </c>
      <c r="F184" s="1" t="str">
        <f>UnitControlCenter!$B$21</f>
        <v>terawatt-hours (TWh) / year</v>
      </c>
      <c r="G184" s="1" t="s">
        <v>1497</v>
      </c>
    </row>
    <row r="185" spans="1:10" ht="16">
      <c r="A185" s="2" t="s">
        <v>1478</v>
      </c>
      <c r="B185" s="2" t="s">
        <v>1498</v>
      </c>
      <c r="C185" s="41">
        <v>1</v>
      </c>
      <c r="D185" s="1" t="s">
        <v>1092</v>
      </c>
      <c r="E185" s="1" t="s">
        <v>1093</v>
      </c>
      <c r="F185" s="1" t="str">
        <f>UnitControlCenter!$B$37</f>
        <v>millions of short tons / year</v>
      </c>
      <c r="G185" s="1" t="s">
        <v>1499</v>
      </c>
    </row>
    <row r="186" spans="1:10" ht="16">
      <c r="A186" s="2" t="s">
        <v>1478</v>
      </c>
      <c r="B186" s="2" t="s">
        <v>1500</v>
      </c>
      <c r="C186" s="41">
        <v>1</v>
      </c>
      <c r="D186" s="1" t="s">
        <v>1092</v>
      </c>
      <c r="E186" s="1" t="s">
        <v>1093</v>
      </c>
      <c r="F186" s="1" t="str">
        <f>UnitControlCenter!$B$37</f>
        <v>millions of short tons / year</v>
      </c>
      <c r="G186" s="1" t="s">
        <v>1501</v>
      </c>
    </row>
    <row r="187" spans="1:10" ht="16">
      <c r="A187" s="2" t="s">
        <v>1478</v>
      </c>
      <c r="B187" s="2" t="s">
        <v>1502</v>
      </c>
      <c r="C187" s="41">
        <v>1</v>
      </c>
      <c r="D187" s="1" t="s">
        <v>1092</v>
      </c>
      <c r="E187" s="1" t="s">
        <v>1093</v>
      </c>
      <c r="F187" s="1" t="str">
        <f>UnitControlCenter!$B$38</f>
        <v>trillion cubic feet / year</v>
      </c>
      <c r="G187" s="1" t="s">
        <v>1503</v>
      </c>
    </row>
    <row r="188" spans="1:10" ht="16">
      <c r="A188" s="2" t="s">
        <v>1478</v>
      </c>
      <c r="B188" s="2" t="s">
        <v>1504</v>
      </c>
      <c r="C188" s="41">
        <v>1</v>
      </c>
      <c r="D188" s="1" t="s">
        <v>1092</v>
      </c>
      <c r="E188" s="1" t="s">
        <v>1093</v>
      </c>
      <c r="F188" s="1" t="str">
        <f>UnitControlCenter!$B$39</f>
        <v>million barrels of oil / year</v>
      </c>
      <c r="G188" s="1" t="s">
        <v>1505</v>
      </c>
    </row>
    <row r="189" spans="1:10" ht="16">
      <c r="A189" s="2" t="s">
        <v>1478</v>
      </c>
      <c r="B189" s="2" t="s">
        <v>1506</v>
      </c>
      <c r="C189" s="41">
        <v>1</v>
      </c>
      <c r="D189" s="1" t="s">
        <v>1092</v>
      </c>
      <c r="E189" s="1" t="s">
        <v>1093</v>
      </c>
      <c r="F189" s="1" t="str">
        <f>UnitControlCenter!$B$39</f>
        <v>million barrels of oil / year</v>
      </c>
      <c r="G189" s="1" t="s">
        <v>1507</v>
      </c>
    </row>
    <row r="190" spans="1:10" ht="16">
      <c r="A190" s="2" t="s">
        <v>1478</v>
      </c>
      <c r="B190" s="2" t="s">
        <v>1508</v>
      </c>
      <c r="C190" s="41">
        <v>1</v>
      </c>
      <c r="D190" s="1" t="s">
        <v>1092</v>
      </c>
      <c r="E190" s="1" t="s">
        <v>1093</v>
      </c>
      <c r="F190" s="1" t="str">
        <f>UnitControlCenter!$B$37</f>
        <v>millions of short tons / year</v>
      </c>
      <c r="G190" s="1" t="s">
        <v>1509</v>
      </c>
    </row>
    <row r="191" spans="1:10" ht="32">
      <c r="A191" s="2" t="s">
        <v>1478</v>
      </c>
      <c r="B191" s="2" t="s">
        <v>1510</v>
      </c>
      <c r="C191" s="41">
        <v>1</v>
      </c>
      <c r="D191" s="1" t="s">
        <v>1092</v>
      </c>
      <c r="E191" s="1" t="s">
        <v>1093</v>
      </c>
      <c r="F191" s="1" t="str">
        <f>UnitControlCenter!$B$40</f>
        <v>million gallons / year</v>
      </c>
      <c r="G191" s="1" t="s">
        <v>1511</v>
      </c>
    </row>
    <row r="192" spans="1:10" ht="32">
      <c r="A192" s="2" t="s">
        <v>1478</v>
      </c>
      <c r="B192" s="2" t="s">
        <v>1512</v>
      </c>
      <c r="C192" s="41">
        <v>1</v>
      </c>
      <c r="D192" s="1" t="s">
        <v>1092</v>
      </c>
      <c r="E192" s="1" t="s">
        <v>1093</v>
      </c>
      <c r="F192" s="1" t="str">
        <f>UnitControlCenter!$B$37</f>
        <v>millions of short tons / year</v>
      </c>
      <c r="G192" s="1" t="s">
        <v>1513</v>
      </c>
    </row>
    <row r="193" spans="1:10" ht="17" thickBot="1">
      <c r="A193" s="180" t="s">
        <v>1478</v>
      </c>
      <c r="B193" s="180" t="s">
        <v>1514</v>
      </c>
      <c r="C193" s="187">
        <v>1</v>
      </c>
      <c r="D193" s="181" t="s">
        <v>1092</v>
      </c>
      <c r="E193" s="181" t="s">
        <v>1093</v>
      </c>
      <c r="F193" s="181" t="str">
        <f>UnitControlCenter!$B$6</f>
        <v>thousand metric tons / year</v>
      </c>
      <c r="G193" s="181" t="s">
        <v>1515</v>
      </c>
      <c r="H193" s="181"/>
      <c r="I193" s="181"/>
      <c r="J193" s="181"/>
    </row>
    <row r="194" spans="1:10" ht="48">
      <c r="A194" s="2" t="s">
        <v>1516</v>
      </c>
      <c r="B194" s="2" t="s">
        <v>1517</v>
      </c>
      <c r="C194" s="41">
        <v>1</v>
      </c>
      <c r="D194" s="1" t="s">
        <v>1104</v>
      </c>
      <c r="E194" s="1" t="s">
        <v>1105</v>
      </c>
      <c r="F194" s="1" t="str">
        <f>UnitControlCenter!$B$41</f>
        <v>trillion BTU / year</v>
      </c>
      <c r="G194" s="1" t="s">
        <v>1518</v>
      </c>
      <c r="H194" s="1" t="s">
        <v>1519</v>
      </c>
      <c r="I194" s="1" t="s">
        <v>1520</v>
      </c>
    </row>
    <row r="195" spans="1:10" ht="64">
      <c r="A195" s="2" t="s">
        <v>1516</v>
      </c>
      <c r="B195" s="2" t="s">
        <v>1521</v>
      </c>
      <c r="C195" s="41">
        <v>1</v>
      </c>
      <c r="D195" s="1" t="s">
        <v>1104</v>
      </c>
      <c r="E195" s="1" t="s">
        <v>1105</v>
      </c>
      <c r="F195" s="1" t="str">
        <f>UnitControlCenter!$B$41</f>
        <v>trillion BTU / year</v>
      </c>
      <c r="G195" s="1" t="s">
        <v>1522</v>
      </c>
      <c r="H195" s="1" t="s">
        <v>1519</v>
      </c>
      <c r="I195" s="1" t="s">
        <v>1520</v>
      </c>
    </row>
    <row r="196" spans="1:10" ht="64">
      <c r="A196" s="2" t="s">
        <v>1516</v>
      </c>
      <c r="B196" s="2" t="s">
        <v>1523</v>
      </c>
      <c r="C196" s="41">
        <v>1</v>
      </c>
      <c r="D196" s="1" t="s">
        <v>1104</v>
      </c>
      <c r="E196" s="1" t="s">
        <v>1105</v>
      </c>
      <c r="F196" s="1" t="str">
        <f>UnitControlCenter!$B$9</f>
        <v>trillion 2019 KRW / year</v>
      </c>
      <c r="G196" s="1" t="s">
        <v>1524</v>
      </c>
      <c r="H196" s="1" t="s">
        <v>1519</v>
      </c>
      <c r="I196" s="1" t="s">
        <v>1520</v>
      </c>
    </row>
    <row r="197" spans="1:10" ht="64">
      <c r="A197" s="2" t="s">
        <v>1516</v>
      </c>
      <c r="B197" s="2" t="s">
        <v>1525</v>
      </c>
      <c r="C197" s="41">
        <v>1</v>
      </c>
      <c r="D197" s="1" t="s">
        <v>1104</v>
      </c>
      <c r="E197" s="1" t="s">
        <v>1105</v>
      </c>
      <c r="F197" s="1" t="str">
        <f>UnitControlCenter!$B$9</f>
        <v>trillion 2019 KRW / year</v>
      </c>
      <c r="G197" s="1" t="s">
        <v>1526</v>
      </c>
      <c r="H197" s="1" t="s">
        <v>1519</v>
      </c>
      <c r="I197" s="1" t="s">
        <v>1520</v>
      </c>
    </row>
    <row r="198" spans="1:10" ht="48">
      <c r="A198" s="2" t="s">
        <v>1516</v>
      </c>
      <c r="B198" s="2" t="s">
        <v>1527</v>
      </c>
      <c r="C198" s="41">
        <v>1</v>
      </c>
      <c r="D198" s="1" t="s">
        <v>1104</v>
      </c>
      <c r="E198" s="1" t="s">
        <v>1105</v>
      </c>
      <c r="F198" s="1" t="str">
        <f>UnitControlCenter!B3</f>
        <v>million metric tons / year</v>
      </c>
      <c r="G198" s="1" t="s">
        <v>1528</v>
      </c>
      <c r="H198" s="1" t="s">
        <v>1529</v>
      </c>
      <c r="I198" s="1" t="s">
        <v>1530</v>
      </c>
    </row>
    <row r="199" spans="1:10" ht="64">
      <c r="A199" s="2" t="s">
        <v>1516</v>
      </c>
      <c r="B199" s="2" t="s">
        <v>1531</v>
      </c>
      <c r="C199" s="41">
        <v>1</v>
      </c>
      <c r="D199" s="1" t="s">
        <v>1104</v>
      </c>
      <c r="E199" s="1" t="s">
        <v>1105</v>
      </c>
      <c r="F199" s="1" t="str">
        <f>UnitControlCenter!B3</f>
        <v>million metric tons / year</v>
      </c>
      <c r="G199" s="1" t="s">
        <v>1532</v>
      </c>
      <c r="H199" s="1" t="s">
        <v>1529</v>
      </c>
      <c r="I199" s="1" t="s">
        <v>1530</v>
      </c>
    </row>
    <row r="200" spans="1:10" ht="64">
      <c r="A200" s="2" t="s">
        <v>1516</v>
      </c>
      <c r="B200" s="2" t="s">
        <v>1533</v>
      </c>
      <c r="C200" s="41">
        <v>1</v>
      </c>
      <c r="D200" s="1" t="s">
        <v>1104</v>
      </c>
      <c r="E200" s="1" t="s">
        <v>1105</v>
      </c>
      <c r="F200" s="1" t="str">
        <f>UnitControlCenter!$B$41</f>
        <v>trillion BTU / year</v>
      </c>
      <c r="G200" s="1" t="s">
        <v>1534</v>
      </c>
      <c r="H200" s="1" t="s">
        <v>1535</v>
      </c>
      <c r="I200" s="1" t="s">
        <v>1536</v>
      </c>
    </row>
    <row r="201" spans="1:10" ht="64">
      <c r="A201" s="2" t="s">
        <v>1516</v>
      </c>
      <c r="B201" s="2" t="s">
        <v>1537</v>
      </c>
      <c r="C201" s="41">
        <v>1</v>
      </c>
      <c r="D201" s="1" t="s">
        <v>1104</v>
      </c>
      <c r="E201" s="1" t="s">
        <v>1105</v>
      </c>
      <c r="F201" s="1" t="str">
        <f>UnitControlCenter!$B$41</f>
        <v>trillion BTU / year</v>
      </c>
      <c r="G201" s="1" t="s">
        <v>1538</v>
      </c>
      <c r="H201" s="1" t="s">
        <v>1535</v>
      </c>
      <c r="I201" s="1" t="s">
        <v>1539</v>
      </c>
    </row>
    <row r="202" spans="1:10" ht="80">
      <c r="A202" s="2" t="s">
        <v>1516</v>
      </c>
      <c r="B202" s="2" t="s">
        <v>1540</v>
      </c>
      <c r="C202" s="41">
        <v>1</v>
      </c>
      <c r="D202" s="1" t="s">
        <v>1104</v>
      </c>
      <c r="E202" s="1" t="s">
        <v>1105</v>
      </c>
      <c r="F202" s="1" t="str">
        <f>UnitControlCenter!$B$9</f>
        <v>trillion 2019 KRW / year</v>
      </c>
      <c r="G202" s="1" t="s">
        <v>1541</v>
      </c>
      <c r="H202" s="1" t="s">
        <v>1535</v>
      </c>
      <c r="I202" s="1" t="s">
        <v>1542</v>
      </c>
    </row>
    <row r="203" spans="1:10" ht="80">
      <c r="A203" s="2" t="s">
        <v>1516</v>
      </c>
      <c r="B203" s="2" t="s">
        <v>1543</v>
      </c>
      <c r="C203" s="41">
        <v>1</v>
      </c>
      <c r="D203" s="1" t="s">
        <v>1104</v>
      </c>
      <c r="E203" s="1" t="s">
        <v>1105</v>
      </c>
      <c r="F203" s="1" t="str">
        <f>UnitControlCenter!$B$9</f>
        <v>trillion 2019 KRW / year</v>
      </c>
      <c r="G203" s="1" t="s">
        <v>1544</v>
      </c>
      <c r="H203" s="1" t="s">
        <v>1535</v>
      </c>
      <c r="I203" s="1" t="s">
        <v>1545</v>
      </c>
    </row>
    <row r="204" spans="1:10" ht="96">
      <c r="A204" s="2" t="s">
        <v>1516</v>
      </c>
      <c r="B204" s="2" t="s">
        <v>1546</v>
      </c>
      <c r="C204" s="41">
        <v>1</v>
      </c>
      <c r="D204" s="1" t="s">
        <v>1104</v>
      </c>
      <c r="E204" s="1" t="s">
        <v>1105</v>
      </c>
      <c r="F204" s="1" t="str">
        <f>UnitControlCenter!$B$35</f>
        <v>Mtoe / year</v>
      </c>
      <c r="G204" s="1" t="s">
        <v>1547</v>
      </c>
      <c r="H204" s="1" t="s">
        <v>1548</v>
      </c>
      <c r="I204" s="1" t="s">
        <v>1549</v>
      </c>
    </row>
    <row r="205" spans="1:10" ht="112">
      <c r="A205" s="2" t="s">
        <v>1516</v>
      </c>
      <c r="B205" s="2" t="s">
        <v>1550</v>
      </c>
      <c r="C205" s="41">
        <v>1</v>
      </c>
      <c r="D205" s="1" t="s">
        <v>1104</v>
      </c>
      <c r="E205" s="1" t="s">
        <v>1105</v>
      </c>
      <c r="F205" s="1" t="str">
        <f>UnitControlCenter!$B$35</f>
        <v>Mtoe / year</v>
      </c>
      <c r="G205" s="1" t="s">
        <v>1551</v>
      </c>
      <c r="H205" s="1" t="s">
        <v>1548</v>
      </c>
      <c r="I205" s="1" t="s">
        <v>1549</v>
      </c>
    </row>
    <row r="206" spans="1:10" ht="101.5" customHeight="1">
      <c r="A206" s="2" t="s">
        <v>1516</v>
      </c>
      <c r="B206" s="2" t="s">
        <v>1552</v>
      </c>
      <c r="C206" s="41">
        <v>1</v>
      </c>
      <c r="D206" s="1" t="s">
        <v>1104</v>
      </c>
      <c r="E206" s="1" t="s">
        <v>1105</v>
      </c>
      <c r="F206" s="1" t="s">
        <v>1036</v>
      </c>
      <c r="G206" s="1" t="s">
        <v>1553</v>
      </c>
      <c r="H206" s="1" t="s">
        <v>1554</v>
      </c>
      <c r="I206" s="1" t="s">
        <v>1555</v>
      </c>
    </row>
    <row r="207" spans="1:10" ht="208">
      <c r="A207" s="2" t="s">
        <v>1516</v>
      </c>
      <c r="B207" s="2" t="s">
        <v>1556</v>
      </c>
      <c r="C207" s="41">
        <v>1</v>
      </c>
      <c r="D207" s="1" t="s">
        <v>1104</v>
      </c>
      <c r="E207" s="1" t="s">
        <v>1105</v>
      </c>
      <c r="F207" s="1" t="str">
        <f>UnitControlCenter!$B$10</f>
        <v>trillion 2019 KRW</v>
      </c>
      <c r="G207" s="1" t="s">
        <v>1557</v>
      </c>
      <c r="H207" s="1" t="s">
        <v>1558</v>
      </c>
      <c r="I207" s="196" t="s">
        <v>1559</v>
      </c>
      <c r="J207" s="196"/>
    </row>
    <row r="208" spans="1:10" ht="240">
      <c r="A208" s="2" t="s">
        <v>1516</v>
      </c>
      <c r="B208" s="2" t="s">
        <v>1560</v>
      </c>
      <c r="C208" s="41">
        <v>1</v>
      </c>
      <c r="D208" s="1" t="s">
        <v>1104</v>
      </c>
      <c r="E208" s="1" t="s">
        <v>1105</v>
      </c>
      <c r="F208" s="1" t="str">
        <f>UnitControlCenter!$B$10</f>
        <v>trillion 2019 KRW</v>
      </c>
      <c r="G208" s="1" t="s">
        <v>1561</v>
      </c>
      <c r="H208" s="1" t="s">
        <v>1558</v>
      </c>
      <c r="I208" s="196" t="s">
        <v>1562</v>
      </c>
      <c r="J208" s="196"/>
    </row>
    <row r="209" spans="1:10" ht="208">
      <c r="A209" s="2" t="s">
        <v>1516</v>
      </c>
      <c r="B209" s="2" t="s">
        <v>1563</v>
      </c>
      <c r="C209" s="41">
        <v>1</v>
      </c>
      <c r="D209" s="1" t="s">
        <v>1104</v>
      </c>
      <c r="E209" s="1" t="s">
        <v>1105</v>
      </c>
      <c r="F209" s="1" t="str">
        <f>UnitControlCenter!$B$10</f>
        <v>trillion 2019 KRW</v>
      </c>
      <c r="G209" s="1" t="s">
        <v>1564</v>
      </c>
      <c r="H209" s="1" t="s">
        <v>1558</v>
      </c>
      <c r="I209" s="196" t="s">
        <v>1565</v>
      </c>
      <c r="J209" s="196"/>
    </row>
    <row r="210" spans="1:10" ht="240">
      <c r="A210" s="2" t="s">
        <v>1516</v>
      </c>
      <c r="B210" s="2" t="s">
        <v>1566</v>
      </c>
      <c r="C210" s="41">
        <v>1</v>
      </c>
      <c r="D210" s="1" t="s">
        <v>1104</v>
      </c>
      <c r="E210" s="1" t="s">
        <v>1105</v>
      </c>
      <c r="F210" s="1" t="str">
        <f>UnitControlCenter!$B$10</f>
        <v>trillion 2019 KRW</v>
      </c>
      <c r="G210" s="1" t="s">
        <v>1567</v>
      </c>
      <c r="H210" s="1" t="s">
        <v>1558</v>
      </c>
      <c r="I210" s="196" t="s">
        <v>1568</v>
      </c>
      <c r="J210" s="196"/>
    </row>
    <row r="211" spans="1:10" ht="192">
      <c r="A211" s="2" t="s">
        <v>1516</v>
      </c>
      <c r="B211" s="2" t="s">
        <v>1569</v>
      </c>
      <c r="C211" s="41">
        <v>1</v>
      </c>
      <c r="D211" s="1" t="s">
        <v>1104</v>
      </c>
      <c r="E211" s="1" t="s">
        <v>1105</v>
      </c>
      <c r="F211" s="1" t="str">
        <f>UnitControlCenter!$B$10</f>
        <v>trillion 2019 KRW</v>
      </c>
      <c r="G211" s="1" t="s">
        <v>1570</v>
      </c>
      <c r="H211" s="1" t="s">
        <v>1558</v>
      </c>
      <c r="I211" s="196" t="s">
        <v>1571</v>
      </c>
      <c r="J211" s="196"/>
    </row>
    <row r="212" spans="1:10" ht="208">
      <c r="A212" s="2" t="s">
        <v>1516</v>
      </c>
      <c r="B212" s="2" t="s">
        <v>1572</v>
      </c>
      <c r="C212" s="41">
        <v>1</v>
      </c>
      <c r="D212" s="1" t="s">
        <v>1104</v>
      </c>
      <c r="E212" s="1" t="s">
        <v>1105</v>
      </c>
      <c r="F212" s="1" t="str">
        <f>UnitControlCenter!$B$10</f>
        <v>trillion 2019 KRW</v>
      </c>
      <c r="G212" s="1" t="s">
        <v>1573</v>
      </c>
      <c r="H212" s="1" t="s">
        <v>1558</v>
      </c>
      <c r="I212" s="196" t="s">
        <v>1574</v>
      </c>
      <c r="J212" s="196"/>
    </row>
    <row r="213" spans="1:10" ht="256">
      <c r="A213" s="2" t="s">
        <v>1516</v>
      </c>
      <c r="B213" s="2" t="s">
        <v>1575</v>
      </c>
      <c r="C213" s="41">
        <v>1</v>
      </c>
      <c r="D213" s="1" t="s">
        <v>1104</v>
      </c>
      <c r="E213" s="1" t="s">
        <v>1105</v>
      </c>
      <c r="F213" s="1" t="str">
        <f>UnitControlCenter!$B$10</f>
        <v>trillion 2019 KRW</v>
      </c>
      <c r="G213" s="1" t="s">
        <v>1576</v>
      </c>
      <c r="H213" s="1" t="s">
        <v>1558</v>
      </c>
      <c r="I213" s="196" t="s">
        <v>1577</v>
      </c>
      <c r="J213" s="196"/>
    </row>
    <row r="214" spans="1:10" ht="289" thickBot="1">
      <c r="A214" s="180" t="s">
        <v>1516</v>
      </c>
      <c r="B214" s="180" t="s">
        <v>1578</v>
      </c>
      <c r="C214" s="187">
        <v>1</v>
      </c>
      <c r="D214" s="181" t="s">
        <v>1104</v>
      </c>
      <c r="E214" s="181" t="s">
        <v>1105</v>
      </c>
      <c r="F214" s="181" t="str">
        <f>UnitControlCenter!$B$10</f>
        <v>trillion 2019 KRW</v>
      </c>
      <c r="G214" s="181" t="s">
        <v>1579</v>
      </c>
      <c r="H214" s="181" t="s">
        <v>1558</v>
      </c>
      <c r="I214" s="239" t="s">
        <v>1580</v>
      </c>
      <c r="J214" s="239"/>
    </row>
    <row r="215" spans="1:10" ht="80">
      <c r="A215" s="2" t="s">
        <v>1581</v>
      </c>
      <c r="B215" s="2" t="s">
        <v>935</v>
      </c>
      <c r="C215" s="41">
        <v>1</v>
      </c>
      <c r="D215" s="1" t="s">
        <v>1104</v>
      </c>
      <c r="E215" s="1" t="s">
        <v>1338</v>
      </c>
      <c r="F215" s="1" t="str">
        <f>UnitControlCenter!$B$27</f>
        <v>thousand 2019 KRW / megawatt-hour (MWh)</v>
      </c>
      <c r="G215" s="1" t="s">
        <v>1582</v>
      </c>
      <c r="H215" s="1" t="s">
        <v>1583</v>
      </c>
      <c r="I215" s="1" t="s">
        <v>1584</v>
      </c>
    </row>
    <row r="216" spans="1:10" ht="32">
      <c r="A216" s="2" t="s">
        <v>1581</v>
      </c>
      <c r="B216" s="2" t="s">
        <v>737</v>
      </c>
      <c r="C216" s="41">
        <v>1</v>
      </c>
      <c r="D216" s="1" t="s">
        <v>1104</v>
      </c>
      <c r="E216" s="1" t="s">
        <v>1338</v>
      </c>
      <c r="F216" s="1" t="str">
        <f>UnitControlCenter!$B$42</f>
        <v>thousand 2019 KRW / short ton</v>
      </c>
      <c r="G216" s="1" t="s">
        <v>1585</v>
      </c>
      <c r="H216" s="1" t="s">
        <v>1586</v>
      </c>
      <c r="I216" s="1" t="s">
        <v>1587</v>
      </c>
    </row>
    <row r="217" spans="1:10" ht="16">
      <c r="A217" s="2" t="s">
        <v>1581</v>
      </c>
      <c r="B217" s="2" t="s">
        <v>761</v>
      </c>
      <c r="C217" s="41">
        <v>1</v>
      </c>
      <c r="D217" s="1" t="s">
        <v>1104</v>
      </c>
      <c r="E217" s="1" t="s">
        <v>1338</v>
      </c>
      <c r="F217" s="1" t="str">
        <f>UnitControlCenter!$B$42</f>
        <v>thousand 2019 KRW / short ton</v>
      </c>
      <c r="G217" s="1" t="s">
        <v>1588</v>
      </c>
      <c r="H217" s="1" t="s">
        <v>925</v>
      </c>
      <c r="I217" s="1" t="s">
        <v>1589</v>
      </c>
    </row>
    <row r="218" spans="1:10" ht="80">
      <c r="A218" s="2" t="s">
        <v>1581</v>
      </c>
      <c r="B218" s="2" t="s">
        <v>909</v>
      </c>
      <c r="C218" s="41">
        <v>1</v>
      </c>
      <c r="D218" s="1" t="s">
        <v>1104</v>
      </c>
      <c r="E218" s="1" t="s">
        <v>1338</v>
      </c>
      <c r="F218" s="1" t="str">
        <f>UnitControlCenter!$B$43</f>
        <v>thousand 2019 KRW / thousand cubic feet</v>
      </c>
      <c r="G218" s="1" t="s">
        <v>1590</v>
      </c>
      <c r="H218" s="1" t="s">
        <v>1591</v>
      </c>
      <c r="I218" s="1" t="s">
        <v>1592</v>
      </c>
    </row>
    <row r="219" spans="1:10" ht="16">
      <c r="A219" s="2" t="s">
        <v>1581</v>
      </c>
      <c r="B219" s="2" t="s">
        <v>911</v>
      </c>
      <c r="C219" s="41">
        <v>1</v>
      </c>
      <c r="D219" s="1" t="s">
        <v>1104</v>
      </c>
      <c r="E219" s="1" t="s">
        <v>1338</v>
      </c>
      <c r="F219" s="1" t="str">
        <f>UnitControlCenter!$B$44</f>
        <v>thousand 2019 KRW / gallon</v>
      </c>
      <c r="G219" s="1" t="s">
        <v>1593</v>
      </c>
      <c r="H219" s="1" t="s">
        <v>923</v>
      </c>
      <c r="I219" s="41">
        <v>969696</v>
      </c>
      <c r="J219" s="41"/>
    </row>
    <row r="220" spans="1:10" ht="80">
      <c r="A220" s="2" t="s">
        <v>1581</v>
      </c>
      <c r="B220" s="2" t="s">
        <v>913</v>
      </c>
      <c r="C220" s="41">
        <v>1</v>
      </c>
      <c r="D220" s="1" t="s">
        <v>1104</v>
      </c>
      <c r="E220" s="1" t="s">
        <v>1338</v>
      </c>
      <c r="F220" s="1" t="str">
        <f>UnitControlCenter!$B$44</f>
        <v>thousand 2019 KRW / gallon</v>
      </c>
      <c r="G220" s="1" t="s">
        <v>1594</v>
      </c>
      <c r="H220" s="1" t="s">
        <v>1595</v>
      </c>
      <c r="I220" s="1" t="s">
        <v>1596</v>
      </c>
    </row>
    <row r="221" spans="1:10" ht="64">
      <c r="A221" s="2" t="s">
        <v>1581</v>
      </c>
      <c r="B221" s="2" t="s">
        <v>753</v>
      </c>
      <c r="C221" s="41">
        <v>1</v>
      </c>
      <c r="D221" s="1" t="s">
        <v>1104</v>
      </c>
      <c r="E221" s="1" t="s">
        <v>1338</v>
      </c>
      <c r="F221" s="1" t="str">
        <f>UnitControlCenter!$B$42</f>
        <v>thousand 2019 KRW / short ton</v>
      </c>
      <c r="G221" s="1" t="s">
        <v>1597</v>
      </c>
      <c r="H221" s="1" t="s">
        <v>1598</v>
      </c>
      <c r="I221" s="1" t="s">
        <v>1599</v>
      </c>
    </row>
    <row r="222" spans="1:10" ht="64">
      <c r="A222" s="2" t="s">
        <v>1581</v>
      </c>
      <c r="B222" s="2" t="s">
        <v>767</v>
      </c>
      <c r="C222" s="41">
        <v>1</v>
      </c>
      <c r="D222" s="1" t="s">
        <v>1104</v>
      </c>
      <c r="E222" s="1" t="s">
        <v>1338</v>
      </c>
      <c r="F222" s="1" t="str">
        <f>UnitControlCenter!$B$45</f>
        <v>thousand 2019 KRW / barrel of oil</v>
      </c>
      <c r="G222" s="1" t="s">
        <v>1600</v>
      </c>
      <c r="H222" s="1" t="s">
        <v>1601</v>
      </c>
      <c r="I222" s="1" t="s">
        <v>1602</v>
      </c>
    </row>
    <row r="223" spans="1:10" ht="64">
      <c r="A223" s="2" t="s">
        <v>1581</v>
      </c>
      <c r="B223" s="2" t="s">
        <v>1603</v>
      </c>
      <c r="C223" s="41">
        <v>1</v>
      </c>
      <c r="D223" s="1" t="s">
        <v>1104</v>
      </c>
      <c r="E223" s="1" t="s">
        <v>1338</v>
      </c>
      <c r="F223" s="1" t="str">
        <f>UnitControlCenter!$B$44</f>
        <v>thousand 2019 KRW / gallon</v>
      </c>
      <c r="G223" s="1" t="s">
        <v>1604</v>
      </c>
      <c r="H223" s="1" t="s">
        <v>1605</v>
      </c>
      <c r="I223" s="1" t="s">
        <v>1606</v>
      </c>
    </row>
    <row r="224" spans="1:10" ht="33" thickBot="1">
      <c r="A224" s="180" t="s">
        <v>1581</v>
      </c>
      <c r="B224" s="180" t="s">
        <v>953</v>
      </c>
      <c r="C224" s="187">
        <v>1</v>
      </c>
      <c r="D224" s="181" t="s">
        <v>1104</v>
      </c>
      <c r="E224" s="181" t="s">
        <v>1338</v>
      </c>
      <c r="F224" s="181" t="str">
        <f>UnitControlCenter!$B$46</f>
        <v>thousand 2019 KRW / kg</v>
      </c>
      <c r="G224" s="181" t="s">
        <v>1607</v>
      </c>
      <c r="H224" s="181" t="s">
        <v>1608</v>
      </c>
      <c r="I224" s="181" t="s">
        <v>1609</v>
      </c>
      <c r="J224" s="181"/>
    </row>
    <row r="225" spans="1:10" ht="16">
      <c r="A225" s="2" t="s">
        <v>1610</v>
      </c>
      <c r="B225" s="2" t="s">
        <v>1611</v>
      </c>
      <c r="C225" s="41">
        <v>1</v>
      </c>
      <c r="D225" s="1" t="s">
        <v>1092</v>
      </c>
      <c r="E225" s="1" t="s">
        <v>1093</v>
      </c>
      <c r="F225" s="1" t="str">
        <f>UnitControlCenter!$B$47</f>
        <v>thousand 2019 KRW / kilowatt-hour (kWh)</v>
      </c>
      <c r="G225" s="1" t="s">
        <v>1612</v>
      </c>
    </row>
    <row r="226" spans="1:10" ht="32">
      <c r="A226" s="2" t="s">
        <v>1610</v>
      </c>
      <c r="B226" s="2" t="s">
        <v>1613</v>
      </c>
      <c r="C226" s="41">
        <v>0</v>
      </c>
      <c r="D226" s="1" t="s">
        <v>1104</v>
      </c>
      <c r="E226" s="1" t="s">
        <v>1093</v>
      </c>
      <c r="F226" s="1" t="str">
        <f>UnitControlCenter!$B$49</f>
        <v>cost of eqpt. to capture 1 metric ton CO2e/yr (2020 dollars)</v>
      </c>
      <c r="G226" s="1" t="s">
        <v>1614</v>
      </c>
      <c r="H226" s="1" t="s">
        <v>1615</v>
      </c>
      <c r="I226" s="1" t="s">
        <v>1616</v>
      </c>
    </row>
    <row r="227" spans="1:10" ht="16">
      <c r="A227" s="2" t="s">
        <v>1610</v>
      </c>
      <c r="B227" s="2" t="s">
        <v>1617</v>
      </c>
      <c r="C227" s="41">
        <v>1</v>
      </c>
      <c r="D227" s="1" t="s">
        <v>1092</v>
      </c>
      <c r="E227" s="1" t="s">
        <v>1093</v>
      </c>
      <c r="F227" s="1" t="str">
        <f>UnitControlCenter!$B$50</f>
        <v>billion 2019 KRW / megawatt (MW)</v>
      </c>
      <c r="G227" s="1" t="s">
        <v>1618</v>
      </c>
    </row>
    <row r="228" spans="1:10" ht="16">
      <c r="A228" s="2" t="s">
        <v>1610</v>
      </c>
      <c r="B228" s="2" t="s">
        <v>1619</v>
      </c>
      <c r="C228" s="41">
        <v>1</v>
      </c>
      <c r="D228" s="1" t="s">
        <v>1092</v>
      </c>
      <c r="E228" s="1" t="s">
        <v>1093</v>
      </c>
      <c r="F228" s="1" t="str">
        <f>UnitControlCenter!$B$50</f>
        <v>billion 2019 KRW / megawatt (MW)</v>
      </c>
      <c r="G228" s="1" t="s">
        <v>1620</v>
      </c>
    </row>
    <row r="229" spans="1:10" ht="16">
      <c r="A229" s="2" t="s">
        <v>1610</v>
      </c>
      <c r="B229" s="2" t="s">
        <v>1621</v>
      </c>
      <c r="C229" s="41">
        <v>1</v>
      </c>
      <c r="D229" s="1" t="s">
        <v>1092</v>
      </c>
      <c r="E229" s="1" t="s">
        <v>1093</v>
      </c>
      <c r="F229" s="1" t="str">
        <f>UnitControlCenter!$B$50</f>
        <v>billion 2019 KRW / megawatt (MW)</v>
      </c>
      <c r="G229" s="1" t="s">
        <v>1622</v>
      </c>
    </row>
    <row r="230" spans="1:10" ht="33" thickBot="1">
      <c r="A230" s="180" t="s">
        <v>1610</v>
      </c>
      <c r="B230" s="180" t="s">
        <v>1623</v>
      </c>
      <c r="C230" s="187">
        <v>1</v>
      </c>
      <c r="D230" s="181" t="s">
        <v>1092</v>
      </c>
      <c r="E230" s="181" t="s">
        <v>1093</v>
      </c>
      <c r="F230" s="181" t="str">
        <f>UnitControlCenter!$B$51</f>
        <v>cost of eqpt. to produce 1 kg H2/yr (thousand 2019 KRW)</v>
      </c>
      <c r="G230" s="181" t="s">
        <v>1624</v>
      </c>
      <c r="H230" s="181"/>
      <c r="I230" s="181"/>
      <c r="J230" s="181"/>
    </row>
  </sheetData>
  <phoneticPr fontId="10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96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workbookViewId="0">
      <selection activeCell="B11" sqref="B11"/>
    </sheetView>
  </sheetViews>
  <sheetFormatPr baseColWidth="10" defaultColWidth="8.83203125" defaultRowHeight="15"/>
  <cols>
    <col min="1" max="1" width="13.5" customWidth="1"/>
    <col min="2" max="2" width="8.83203125" style="18"/>
    <col min="4" max="4" width="46" customWidth="1"/>
  </cols>
  <sheetData>
    <row r="1" spans="1:5">
      <c r="A1" s="40" t="s">
        <v>1625</v>
      </c>
      <c r="B1" s="157"/>
      <c r="C1" s="147"/>
      <c r="D1" s="147"/>
    </row>
    <row r="2" spans="1:5">
      <c r="A2" s="7" t="s">
        <v>1626</v>
      </c>
      <c r="B2" s="158" t="s">
        <v>1627</v>
      </c>
      <c r="C2" s="7" t="s">
        <v>1628</v>
      </c>
      <c r="D2" s="7" t="s">
        <v>1629</v>
      </c>
    </row>
    <row r="3" spans="1:5">
      <c r="A3" s="423" t="s">
        <v>1630</v>
      </c>
      <c r="B3" s="424" t="s">
        <v>1631</v>
      </c>
      <c r="C3" s="254"/>
      <c r="D3" s="423" t="s">
        <v>1632</v>
      </c>
    </row>
    <row r="4" spans="1:5">
      <c r="A4" t="s">
        <v>1633</v>
      </c>
      <c r="B4" s="18" t="s">
        <v>1634</v>
      </c>
      <c r="C4" s="176"/>
      <c r="D4" s="423" t="s">
        <v>1635</v>
      </c>
      <c r="E4" t="s">
        <v>1636</v>
      </c>
    </row>
    <row r="5" spans="1:5">
      <c r="A5" t="s">
        <v>1637</v>
      </c>
      <c r="B5" s="159" t="s">
        <v>1638</v>
      </c>
      <c r="C5" s="255"/>
      <c r="D5" s="423" t="s">
        <v>1639</v>
      </c>
      <c r="E5" t="s">
        <v>1640</v>
      </c>
    </row>
    <row r="6" spans="1:5">
      <c r="A6" t="s">
        <v>1641</v>
      </c>
      <c r="B6" s="159" t="s">
        <v>1642</v>
      </c>
      <c r="C6" s="269"/>
      <c r="D6" s="423" t="s">
        <v>1643</v>
      </c>
    </row>
    <row r="7" spans="1:5">
      <c r="A7" t="s">
        <v>1644</v>
      </c>
      <c r="B7" s="159" t="s">
        <v>1645</v>
      </c>
      <c r="C7" s="267"/>
      <c r="D7" s="423" t="s">
        <v>1646</v>
      </c>
    </row>
    <row r="8" spans="1:5">
      <c r="A8" t="s">
        <v>1647</v>
      </c>
      <c r="B8" s="18">
        <v>6699</v>
      </c>
      <c r="C8" s="268"/>
      <c r="D8" s="423" t="s">
        <v>1648</v>
      </c>
    </row>
    <row r="9" spans="1:5">
      <c r="A9" t="s">
        <v>1784</v>
      </c>
      <c r="B9" s="159" t="s">
        <v>1649</v>
      </c>
      <c r="C9" s="193"/>
      <c r="D9" t="s">
        <v>1650</v>
      </c>
    </row>
    <row r="10" spans="1:5">
      <c r="A10" t="s">
        <v>1651</v>
      </c>
      <c r="B10" s="159" t="s">
        <v>1652</v>
      </c>
      <c r="C10" s="256"/>
      <c r="D10" s="423" t="s">
        <v>783</v>
      </c>
    </row>
    <row r="11" spans="1:5">
      <c r="A11" t="s">
        <v>1653</v>
      </c>
      <c r="B11" s="18" t="s">
        <v>1654</v>
      </c>
      <c r="C11" s="164"/>
      <c r="D11" t="s">
        <v>755</v>
      </c>
    </row>
    <row r="12" spans="1:5">
      <c r="A12" t="s">
        <v>1655</v>
      </c>
      <c r="B12" s="18" t="s">
        <v>1656</v>
      </c>
      <c r="C12" s="248"/>
      <c r="D12" t="s">
        <v>775</v>
      </c>
    </row>
    <row r="13" spans="1:5">
      <c r="A13" t="s">
        <v>1657</v>
      </c>
      <c r="B13" s="159" t="s">
        <v>1658</v>
      </c>
      <c r="C13" s="163"/>
      <c r="D13" t="s">
        <v>753</v>
      </c>
    </row>
    <row r="14" spans="1:5">
      <c r="A14" t="s">
        <v>1659</v>
      </c>
      <c r="B14" s="18" t="s">
        <v>1660</v>
      </c>
      <c r="C14" s="173"/>
      <c r="D14" t="s">
        <v>751</v>
      </c>
    </row>
    <row r="15" spans="1:5">
      <c r="A15" t="s">
        <v>1661</v>
      </c>
      <c r="B15" s="18" t="s">
        <v>1589</v>
      </c>
      <c r="C15" s="168"/>
      <c r="D15" t="s">
        <v>1662</v>
      </c>
    </row>
    <row r="16" spans="1:5">
      <c r="A16" t="s">
        <v>1663</v>
      </c>
      <c r="B16" s="18" t="s">
        <v>1664</v>
      </c>
      <c r="C16" s="172"/>
      <c r="D16" t="s">
        <v>1665</v>
      </c>
    </row>
    <row r="17" spans="1:4">
      <c r="A17" t="s">
        <v>1666</v>
      </c>
      <c r="B17" s="18" t="s">
        <v>1667</v>
      </c>
      <c r="C17" s="175"/>
      <c r="D17" t="s">
        <v>747</v>
      </c>
    </row>
    <row r="18" spans="1:4">
      <c r="A18" t="s">
        <v>1668</v>
      </c>
      <c r="B18" s="18" t="s">
        <v>1669</v>
      </c>
      <c r="C18" s="167"/>
      <c r="D18" t="s">
        <v>763</v>
      </c>
    </row>
    <row r="19" spans="1:4">
      <c r="A19" t="s">
        <v>1670</v>
      </c>
      <c r="B19" s="160" t="s">
        <v>1671</v>
      </c>
      <c r="C19" s="156"/>
      <c r="D19" t="s">
        <v>745</v>
      </c>
    </row>
    <row r="20" spans="1:4">
      <c r="A20" t="s">
        <v>1672</v>
      </c>
      <c r="B20" t="s">
        <v>1673</v>
      </c>
      <c r="C20" s="194"/>
      <c r="D20" t="s">
        <v>779</v>
      </c>
    </row>
    <row r="21" spans="1:4">
      <c r="A21" t="s">
        <v>1674</v>
      </c>
      <c r="B21" s="18" t="s">
        <v>1675</v>
      </c>
      <c r="C21" s="169"/>
      <c r="D21" t="s">
        <v>743</v>
      </c>
    </row>
    <row r="22" spans="1:4">
      <c r="A22" t="s">
        <v>1676</v>
      </c>
      <c r="B22" s="159" t="s">
        <v>1677</v>
      </c>
      <c r="C22" s="165"/>
      <c r="D22" t="s">
        <v>3976</v>
      </c>
    </row>
    <row r="23" spans="1:4">
      <c r="A23" t="s">
        <v>1678</v>
      </c>
      <c r="B23" s="18" t="s">
        <v>1679</v>
      </c>
      <c r="C23" s="174"/>
      <c r="D23" t="s">
        <v>769</v>
      </c>
    </row>
    <row r="24" spans="1:4">
      <c r="A24" t="s">
        <v>1680</v>
      </c>
      <c r="B24" s="159" t="s">
        <v>1681</v>
      </c>
      <c r="C24" s="155"/>
      <c r="D24" t="s">
        <v>1682</v>
      </c>
    </row>
    <row r="25" spans="1:4">
      <c r="A25" t="s">
        <v>1683</v>
      </c>
      <c r="B25" s="159" t="s">
        <v>1684</v>
      </c>
      <c r="C25" s="177"/>
      <c r="D25" t="s">
        <v>767</v>
      </c>
    </row>
    <row r="26" spans="1:4">
      <c r="A26" t="s">
        <v>1685</v>
      </c>
      <c r="B26" s="159">
        <v>740000</v>
      </c>
      <c r="C26" s="178"/>
      <c r="D26" t="s">
        <v>765</v>
      </c>
    </row>
    <row r="27" spans="1:4">
      <c r="A27" t="s">
        <v>3977</v>
      </c>
      <c r="B27" t="s">
        <v>3978</v>
      </c>
      <c r="C27" s="425"/>
      <c r="D27" t="s">
        <v>3979</v>
      </c>
    </row>
    <row r="28" spans="1:4">
      <c r="A28" t="s">
        <v>1686</v>
      </c>
      <c r="B28" s="18" t="s">
        <v>1687</v>
      </c>
      <c r="C28" s="170"/>
      <c r="D28" t="s">
        <v>759</v>
      </c>
    </row>
    <row r="29" spans="1:4">
      <c r="A29" t="s">
        <v>1688</v>
      </c>
      <c r="B29" s="18" t="s">
        <v>1689</v>
      </c>
      <c r="C29" s="247"/>
      <c r="D29" t="s">
        <v>773</v>
      </c>
    </row>
    <row r="30" spans="1:4">
      <c r="A30" t="s">
        <v>1690</v>
      </c>
      <c r="B30" s="159" t="s">
        <v>1691</v>
      </c>
      <c r="C30" s="162"/>
      <c r="D30" t="s">
        <v>741</v>
      </c>
    </row>
    <row r="31" spans="1:4">
      <c r="A31" t="s">
        <v>1692</v>
      </c>
      <c r="B31" s="159" t="s">
        <v>1693</v>
      </c>
      <c r="C31" s="246"/>
      <c r="D31" t="s">
        <v>739</v>
      </c>
    </row>
    <row r="32" spans="1:4">
      <c r="A32" t="s">
        <v>1694</v>
      </c>
      <c r="B32" s="15" t="s">
        <v>1695</v>
      </c>
      <c r="C32" s="195"/>
      <c r="D32" t="s">
        <v>777</v>
      </c>
    </row>
    <row r="33" spans="1:5">
      <c r="A33" t="s">
        <v>1696</v>
      </c>
      <c r="B33" s="18" t="s">
        <v>1697</v>
      </c>
      <c r="C33" s="171"/>
      <c r="D33" t="s">
        <v>761</v>
      </c>
    </row>
    <row r="34" spans="1:5">
      <c r="A34" t="s">
        <v>1698</v>
      </c>
      <c r="B34" s="192" t="s">
        <v>1699</v>
      </c>
      <c r="C34" s="191"/>
      <c r="D34" t="s">
        <v>771</v>
      </c>
    </row>
    <row r="35" spans="1:5">
      <c r="A35" t="s">
        <v>1700</v>
      </c>
      <c r="B35" s="159" t="s">
        <v>1701</v>
      </c>
      <c r="C35" s="161"/>
      <c r="D35" t="s">
        <v>737</v>
      </c>
    </row>
    <row r="36" spans="1:5">
      <c r="A36" t="s">
        <v>1637</v>
      </c>
      <c r="B36" s="159" t="s">
        <v>1638</v>
      </c>
      <c r="C36" s="255"/>
      <c r="D36" t="s">
        <v>1702</v>
      </c>
      <c r="E36" t="s">
        <v>1703</v>
      </c>
    </row>
    <row r="37" spans="1:5">
      <c r="A37" t="s">
        <v>1633</v>
      </c>
      <c r="B37" s="18" t="s">
        <v>1634</v>
      </c>
      <c r="C37" s="176"/>
      <c r="D37" s="423" t="s">
        <v>3980</v>
      </c>
      <c r="E37" t="s">
        <v>1704</v>
      </c>
    </row>
    <row r="38" spans="1:5">
      <c r="A38" t="s">
        <v>3981</v>
      </c>
      <c r="B38" s="18" t="s">
        <v>3982</v>
      </c>
      <c r="C38" s="426"/>
      <c r="D38" s="423" t="s">
        <v>3983</v>
      </c>
    </row>
    <row r="40" spans="1:5">
      <c r="A40" s="40" t="s">
        <v>1705</v>
      </c>
      <c r="B40" s="157"/>
      <c r="C40" s="147"/>
      <c r="D40" s="147"/>
    </row>
    <row r="41" spans="1:5" s="7" customFormat="1">
      <c r="A41" s="7" t="s">
        <v>1626</v>
      </c>
      <c r="B41" s="158" t="s">
        <v>1627</v>
      </c>
      <c r="C41" s="7" t="s">
        <v>1628</v>
      </c>
      <c r="D41" s="7" t="s">
        <v>1706</v>
      </c>
    </row>
    <row r="42" spans="1:5">
      <c r="A42" t="s">
        <v>1668</v>
      </c>
      <c r="B42" s="18" t="s">
        <v>1669</v>
      </c>
      <c r="C42" s="167"/>
      <c r="D42" t="s">
        <v>1707</v>
      </c>
    </row>
    <row r="43" spans="1:5">
      <c r="A43" t="s">
        <v>1670</v>
      </c>
      <c r="B43" s="160" t="s">
        <v>1671</v>
      </c>
      <c r="C43" s="156"/>
      <c r="D43" t="s">
        <v>955</v>
      </c>
    </row>
    <row r="44" spans="1:5">
      <c r="A44" t="s">
        <v>1690</v>
      </c>
      <c r="B44" s="18" t="s">
        <v>1691</v>
      </c>
      <c r="C44" s="162"/>
      <c r="D44" t="s">
        <v>58</v>
      </c>
    </row>
    <row r="45" spans="1:5">
      <c r="A45" t="s">
        <v>1661</v>
      </c>
      <c r="B45" s="18" t="s">
        <v>1589</v>
      </c>
      <c r="C45" s="168"/>
      <c r="D45" t="s">
        <v>935</v>
      </c>
    </row>
    <row r="46" spans="1:5">
      <c r="A46" t="s">
        <v>1700</v>
      </c>
      <c r="B46" s="18">
        <v>969696</v>
      </c>
      <c r="C46" s="161"/>
      <c r="D46" t="s">
        <v>341</v>
      </c>
    </row>
    <row r="47" spans="1:5">
      <c r="A47" t="s">
        <v>1657</v>
      </c>
      <c r="B47" s="18" t="s">
        <v>1658</v>
      </c>
      <c r="C47" s="163"/>
      <c r="D47" t="s">
        <v>958</v>
      </c>
    </row>
    <row r="48" spans="1:5">
      <c r="A48" t="s">
        <v>1674</v>
      </c>
      <c r="B48" s="18" t="s">
        <v>1675</v>
      </c>
      <c r="C48" s="169"/>
      <c r="D48" t="s">
        <v>1119</v>
      </c>
    </row>
    <row r="49" spans="1:4">
      <c r="A49" t="s">
        <v>1686</v>
      </c>
      <c r="B49" s="18" t="s">
        <v>1687</v>
      </c>
      <c r="C49" s="170"/>
      <c r="D49" t="s">
        <v>1128</v>
      </c>
    </row>
    <row r="50" spans="1:4">
      <c r="A50" t="s">
        <v>1653</v>
      </c>
      <c r="B50" s="18" t="s">
        <v>1654</v>
      </c>
      <c r="C50" s="166"/>
      <c r="D50" t="s">
        <v>1708</v>
      </c>
    </row>
    <row r="51" spans="1:4">
      <c r="A51" t="s">
        <v>1659</v>
      </c>
      <c r="B51" s="18" t="s">
        <v>1660</v>
      </c>
      <c r="C51" s="173"/>
      <c r="D51" t="s">
        <v>1709</v>
      </c>
    </row>
    <row r="52" spans="1:4">
      <c r="A52" t="s">
        <v>1661</v>
      </c>
      <c r="B52" s="18" t="s">
        <v>1589</v>
      </c>
      <c r="C52" s="168"/>
      <c r="D52" t="s">
        <v>1710</v>
      </c>
    </row>
    <row r="53" spans="1:4">
      <c r="A53" t="s">
        <v>1683</v>
      </c>
      <c r="B53" s="159" t="s">
        <v>1684</v>
      </c>
      <c r="C53" s="177"/>
      <c r="D53" t="s">
        <v>960</v>
      </c>
    </row>
    <row r="54" spans="1:4">
      <c r="A54" t="s">
        <v>1688</v>
      </c>
      <c r="B54" s="18" t="s">
        <v>1689</v>
      </c>
      <c r="C54" s="247"/>
      <c r="D54" t="s">
        <v>3984</v>
      </c>
    </row>
    <row r="56" spans="1:4">
      <c r="A56" s="40" t="s">
        <v>1711</v>
      </c>
      <c r="B56" s="157"/>
      <c r="C56" s="147"/>
      <c r="D56" s="147"/>
    </row>
    <row r="57" spans="1:4">
      <c r="A57" s="7" t="s">
        <v>1626</v>
      </c>
      <c r="B57" s="158" t="s">
        <v>1627</v>
      </c>
      <c r="C57" s="7" t="s">
        <v>1628</v>
      </c>
      <c r="D57" s="7" t="s">
        <v>1629</v>
      </c>
    </row>
    <row r="58" spans="1:4">
      <c r="A58" t="s">
        <v>1690</v>
      </c>
      <c r="B58" s="159" t="s">
        <v>1691</v>
      </c>
      <c r="C58" s="162"/>
      <c r="D58" t="s">
        <v>1712</v>
      </c>
    </row>
    <row r="59" spans="1:4">
      <c r="A59" t="s">
        <v>1700</v>
      </c>
      <c r="B59" s="18">
        <v>969696</v>
      </c>
      <c r="C59" s="161"/>
      <c r="D59" t="s">
        <v>836</v>
      </c>
    </row>
    <row r="60" spans="1:4">
      <c r="A60" t="s">
        <v>1657</v>
      </c>
      <c r="B60" s="18" t="s">
        <v>1658</v>
      </c>
      <c r="C60" s="163"/>
      <c r="D60" t="s">
        <v>1713</v>
      </c>
    </row>
    <row r="61" spans="1:4">
      <c r="A61" t="s">
        <v>1683</v>
      </c>
      <c r="B61" s="159" t="s">
        <v>1684</v>
      </c>
      <c r="C61" s="177"/>
      <c r="D61" t="s">
        <v>1714</v>
      </c>
    </row>
    <row r="63" spans="1:4">
      <c r="A63" s="40" t="s">
        <v>1715</v>
      </c>
      <c r="B63" s="157"/>
      <c r="C63" s="147"/>
      <c r="D63" s="147"/>
    </row>
    <row r="64" spans="1:4">
      <c r="A64" s="7" t="s">
        <v>1626</v>
      </c>
      <c r="B64" s="158" t="s">
        <v>1627</v>
      </c>
      <c r="C64" s="7" t="s">
        <v>1628</v>
      </c>
      <c r="D64" s="7" t="s">
        <v>1629</v>
      </c>
    </row>
    <row r="65" spans="1:4">
      <c r="A65" t="s">
        <v>1657</v>
      </c>
      <c r="B65" s="18" t="s">
        <v>1658</v>
      </c>
      <c r="C65" s="163"/>
      <c r="D65" t="s">
        <v>681</v>
      </c>
    </row>
    <row r="66" spans="1:4">
      <c r="A66" t="s">
        <v>1680</v>
      </c>
      <c r="B66" s="159" t="s">
        <v>1681</v>
      </c>
      <c r="C66" s="155"/>
      <c r="D66" t="s">
        <v>1716</v>
      </c>
    </row>
    <row r="67" spans="1:4">
      <c r="A67" t="s">
        <v>1690</v>
      </c>
      <c r="B67" s="159" t="s">
        <v>1691</v>
      </c>
      <c r="C67" s="162"/>
      <c r="D67" t="s">
        <v>679</v>
      </c>
    </row>
    <row r="68" spans="1:4">
      <c r="A68" t="s">
        <v>1700</v>
      </c>
      <c r="B68" s="159" t="s">
        <v>1701</v>
      </c>
      <c r="C68" s="161"/>
      <c r="D68" t="s">
        <v>1135</v>
      </c>
    </row>
    <row r="69" spans="1:4">
      <c r="B69" s="159"/>
    </row>
    <row r="70" spans="1:4">
      <c r="A70" s="40" t="s">
        <v>1717</v>
      </c>
      <c r="B70" s="157"/>
      <c r="C70" s="147"/>
      <c r="D70" s="147"/>
    </row>
    <row r="71" spans="1:4">
      <c r="A71" s="7" t="s">
        <v>1626</v>
      </c>
      <c r="B71" s="158" t="s">
        <v>1627</v>
      </c>
      <c r="C71" s="7" t="s">
        <v>1628</v>
      </c>
      <c r="D71" s="7" t="s">
        <v>1629</v>
      </c>
    </row>
    <row r="72" spans="1:4">
      <c r="A72" t="s">
        <v>1690</v>
      </c>
      <c r="B72" s="159" t="s">
        <v>1691</v>
      </c>
      <c r="C72" s="162"/>
      <c r="D72" t="s">
        <v>1718</v>
      </c>
    </row>
    <row r="73" spans="1:4">
      <c r="A73" t="s">
        <v>1668</v>
      </c>
      <c r="B73" s="18" t="s">
        <v>1669</v>
      </c>
      <c r="C73" s="167"/>
      <c r="D73" t="s">
        <v>1719</v>
      </c>
    </row>
    <row r="74" spans="1:4">
      <c r="A74" t="s">
        <v>1661</v>
      </c>
      <c r="B74" s="18" t="s">
        <v>1589</v>
      </c>
      <c r="C74" s="168"/>
      <c r="D74" t="s">
        <v>1720</v>
      </c>
    </row>
    <row r="75" spans="1:4">
      <c r="A75" t="s">
        <v>1657</v>
      </c>
      <c r="B75" s="159" t="s">
        <v>1658</v>
      </c>
      <c r="C75" s="163"/>
      <c r="D75" t="s">
        <v>1721</v>
      </c>
    </row>
    <row r="76" spans="1:4">
      <c r="A76" t="s">
        <v>1680</v>
      </c>
      <c r="B76" s="159" t="s">
        <v>1681</v>
      </c>
      <c r="C76" s="155"/>
      <c r="D76" t="s">
        <v>1174</v>
      </c>
    </row>
    <row r="78" spans="1:4">
      <c r="A78" s="40" t="s">
        <v>1722</v>
      </c>
      <c r="B78" s="157"/>
      <c r="C78" s="147"/>
      <c r="D78" s="147"/>
    </row>
    <row r="79" spans="1:4">
      <c r="A79" s="7" t="s">
        <v>1626</v>
      </c>
      <c r="B79" s="158" t="s">
        <v>1627</v>
      </c>
      <c r="C79" s="7" t="s">
        <v>1628</v>
      </c>
      <c r="D79" s="7" t="s">
        <v>1629</v>
      </c>
    </row>
    <row r="80" spans="1:4">
      <c r="A80" t="s">
        <v>1668</v>
      </c>
      <c r="B80" s="18" t="s">
        <v>1669</v>
      </c>
      <c r="C80" s="167"/>
      <c r="D80" t="s">
        <v>1723</v>
      </c>
    </row>
    <row r="81" spans="1:4">
      <c r="A81" t="s">
        <v>1690</v>
      </c>
      <c r="B81" s="159" t="s">
        <v>1691</v>
      </c>
      <c r="C81" s="162"/>
      <c r="D81" t="s">
        <v>1724</v>
      </c>
    </row>
    <row r="82" spans="1:4">
      <c r="A82" t="s">
        <v>1653</v>
      </c>
      <c r="B82" s="18" t="s">
        <v>1654</v>
      </c>
      <c r="C82" s="166"/>
      <c r="D82" t="s">
        <v>1725</v>
      </c>
    </row>
    <row r="83" spans="1:4">
      <c r="A83" t="s">
        <v>1633</v>
      </c>
      <c r="B83" s="18" t="s">
        <v>1634</v>
      </c>
      <c r="C83" s="176"/>
      <c r="D83" t="s">
        <v>1726</v>
      </c>
    </row>
    <row r="84" spans="1:4">
      <c r="A84" t="s">
        <v>1686</v>
      </c>
      <c r="B84" s="18" t="s">
        <v>1687</v>
      </c>
      <c r="C84" s="170"/>
      <c r="D84" t="s">
        <v>1727</v>
      </c>
    </row>
    <row r="86" spans="1:4">
      <c r="A86" s="40" t="s">
        <v>1728</v>
      </c>
      <c r="B86" s="157"/>
      <c r="C86" s="147"/>
      <c r="D86" s="147"/>
    </row>
    <row r="87" spans="1:4">
      <c r="A87" s="7" t="s">
        <v>1626</v>
      </c>
      <c r="B87" s="158" t="s">
        <v>1627</v>
      </c>
      <c r="C87" s="7" t="s">
        <v>1628</v>
      </c>
      <c r="D87" s="7" t="s">
        <v>1629</v>
      </c>
    </row>
    <row r="88" spans="1:4">
      <c r="A88" t="s">
        <v>1683</v>
      </c>
      <c r="B88" s="159" t="s">
        <v>1684</v>
      </c>
      <c r="C88" s="177"/>
      <c r="D88" t="s">
        <v>618</v>
      </c>
    </row>
    <row r="89" spans="1:4">
      <c r="A89" t="s">
        <v>1668</v>
      </c>
      <c r="B89" s="18" t="s">
        <v>1669</v>
      </c>
      <c r="C89" s="167"/>
      <c r="D89" t="s">
        <v>624</v>
      </c>
    </row>
    <row r="90" spans="1:4">
      <c r="A90" t="s">
        <v>1686</v>
      </c>
      <c r="B90" s="18" t="s">
        <v>1687</v>
      </c>
      <c r="C90" s="170"/>
      <c r="D90" t="s">
        <v>1729</v>
      </c>
    </row>
    <row r="91" spans="1:4">
      <c r="A91" t="s">
        <v>1633</v>
      </c>
      <c r="B91" s="18" t="s">
        <v>1634</v>
      </c>
      <c r="C91" s="176"/>
      <c r="D91" t="s">
        <v>629</v>
      </c>
    </row>
    <row r="92" spans="1:4">
      <c r="A92" t="s">
        <v>1659</v>
      </c>
      <c r="B92" s="18" t="s">
        <v>1660</v>
      </c>
      <c r="C92" s="173"/>
      <c r="D92" t="s">
        <v>643</v>
      </c>
    </row>
    <row r="93" spans="1:4">
      <c r="A93" t="s">
        <v>1674</v>
      </c>
      <c r="B93" s="18" t="s">
        <v>1675</v>
      </c>
      <c r="C93" s="169"/>
      <c r="D93" t="s">
        <v>632</v>
      </c>
    </row>
    <row r="94" spans="1:4">
      <c r="A94" t="s">
        <v>1661</v>
      </c>
      <c r="B94" s="18" t="s">
        <v>1589</v>
      </c>
      <c r="C94" s="168"/>
      <c r="D94" t="s">
        <v>635</v>
      </c>
    </row>
    <row r="95" spans="1:4">
      <c r="A95" t="s">
        <v>1700</v>
      </c>
      <c r="B95" s="159" t="s">
        <v>1701</v>
      </c>
      <c r="C95" s="161"/>
      <c r="D95" t="s">
        <v>181</v>
      </c>
    </row>
    <row r="96" spans="1:4">
      <c r="A96" t="s">
        <v>1690</v>
      </c>
      <c r="B96" s="159" t="s">
        <v>1691</v>
      </c>
      <c r="C96" s="162"/>
      <c r="D96" t="s">
        <v>640</v>
      </c>
    </row>
    <row r="97" spans="1:4">
      <c r="A97" t="s">
        <v>1657</v>
      </c>
      <c r="B97" s="159" t="s">
        <v>1658</v>
      </c>
      <c r="C97" s="163"/>
      <c r="D97" t="s">
        <v>646</v>
      </c>
    </row>
    <row r="98" spans="1:4">
      <c r="A98" t="s">
        <v>1653</v>
      </c>
      <c r="B98" s="18" t="s">
        <v>1654</v>
      </c>
      <c r="C98" s="166"/>
      <c r="D98" t="s">
        <v>649</v>
      </c>
    </row>
    <row r="99" spans="1:4">
      <c r="A99" t="s">
        <v>1680</v>
      </c>
      <c r="B99" s="159" t="s">
        <v>1681</v>
      </c>
      <c r="C99" s="155"/>
      <c r="D99" t="s">
        <v>1174</v>
      </c>
    </row>
    <row r="100" spans="1:4">
      <c r="B100" s="159"/>
    </row>
    <row r="101" spans="1:4">
      <c r="A101" s="40" t="s">
        <v>3985</v>
      </c>
      <c r="B101" s="157"/>
      <c r="C101" s="147"/>
      <c r="D101" s="147"/>
    </row>
    <row r="102" spans="1:4">
      <c r="A102" s="7" t="s">
        <v>1626</v>
      </c>
      <c r="B102" s="158" t="s">
        <v>1627</v>
      </c>
      <c r="C102" s="7" t="s">
        <v>1628</v>
      </c>
      <c r="D102" s="7" t="s">
        <v>1629</v>
      </c>
    </row>
    <row r="103" spans="1:4">
      <c r="A103" t="s">
        <v>1674</v>
      </c>
      <c r="B103" s="18" t="s">
        <v>1675</v>
      </c>
      <c r="C103" s="169"/>
      <c r="D103" t="s">
        <v>3986</v>
      </c>
    </row>
    <row r="104" spans="1:4">
      <c r="A104" t="s">
        <v>1661</v>
      </c>
      <c r="B104" s="18" t="s">
        <v>1589</v>
      </c>
      <c r="C104" s="168"/>
      <c r="D104" t="s">
        <v>3987</v>
      </c>
    </row>
    <row r="105" spans="1:4">
      <c r="A105" t="s">
        <v>1700</v>
      </c>
      <c r="B105" s="159" t="s">
        <v>1701</v>
      </c>
      <c r="C105" s="161"/>
      <c r="D105" t="s">
        <v>3988</v>
      </c>
    </row>
    <row r="106" spans="1:4">
      <c r="A106" t="s">
        <v>1690</v>
      </c>
      <c r="B106" s="159" t="s">
        <v>1691</v>
      </c>
      <c r="C106" s="162"/>
      <c r="D106" t="s">
        <v>3989</v>
      </c>
    </row>
    <row r="107" spans="1:4">
      <c r="A107" t="s">
        <v>1657</v>
      </c>
      <c r="B107" s="159" t="s">
        <v>1658</v>
      </c>
      <c r="C107" s="163"/>
      <c r="D107" t="s">
        <v>3990</v>
      </c>
    </row>
    <row r="108" spans="1:4">
      <c r="A108" t="s">
        <v>1653</v>
      </c>
      <c r="B108" s="18" t="s">
        <v>1654</v>
      </c>
      <c r="C108" s="166"/>
      <c r="D108" t="s">
        <v>3991</v>
      </c>
    </row>
    <row r="109" spans="1:4">
      <c r="B109" s="159"/>
    </row>
    <row r="110" spans="1:4">
      <c r="A110" s="40" t="s">
        <v>1730</v>
      </c>
      <c r="B110" s="157"/>
      <c r="C110" s="147"/>
      <c r="D110" s="147"/>
    </row>
    <row r="111" spans="1:4">
      <c r="A111" s="7" t="s">
        <v>1626</v>
      </c>
      <c r="B111" s="158" t="s">
        <v>1627</v>
      </c>
      <c r="C111" s="7" t="s">
        <v>1628</v>
      </c>
      <c r="D111" s="7" t="s">
        <v>1629</v>
      </c>
    </row>
    <row r="112" spans="1:4">
      <c r="A112" t="s">
        <v>1690</v>
      </c>
      <c r="B112" s="159" t="s">
        <v>1691</v>
      </c>
      <c r="C112" s="162"/>
      <c r="D112" t="s">
        <v>1731</v>
      </c>
    </row>
    <row r="113" spans="1:4">
      <c r="A113" t="s">
        <v>1668</v>
      </c>
      <c r="B113" s="18" t="s">
        <v>1669</v>
      </c>
      <c r="C113" s="167"/>
      <c r="D113" t="s">
        <v>1732</v>
      </c>
    </row>
    <row r="114" spans="1:4">
      <c r="A114" t="s">
        <v>1661</v>
      </c>
      <c r="B114" s="18" t="s">
        <v>1589</v>
      </c>
      <c r="C114" s="168"/>
      <c r="D114" t="s">
        <v>1733</v>
      </c>
    </row>
    <row r="115" spans="1:4">
      <c r="A115" t="s">
        <v>1680</v>
      </c>
      <c r="B115" s="159" t="s">
        <v>1681</v>
      </c>
      <c r="C115" s="155"/>
      <c r="D115" t="s">
        <v>1174</v>
      </c>
    </row>
    <row r="117" spans="1:4">
      <c r="A117" s="40" t="s">
        <v>1207</v>
      </c>
      <c r="B117" s="157"/>
      <c r="C117" s="147"/>
      <c r="D117" s="147"/>
    </row>
    <row r="118" spans="1:4">
      <c r="A118" s="7" t="s">
        <v>1626</v>
      </c>
      <c r="B118" s="158" t="s">
        <v>1627</v>
      </c>
      <c r="C118" s="7" t="s">
        <v>1628</v>
      </c>
      <c r="D118" s="7" t="s">
        <v>1629</v>
      </c>
    </row>
    <row r="119" spans="1:4">
      <c r="A119" t="s">
        <v>1659</v>
      </c>
      <c r="B119" s="18" t="s">
        <v>1660</v>
      </c>
      <c r="C119" s="173"/>
      <c r="D119" t="s">
        <v>1734</v>
      </c>
    </row>
    <row r="120" spans="1:4">
      <c r="A120" t="s">
        <v>1657</v>
      </c>
      <c r="B120" s="159" t="s">
        <v>1658</v>
      </c>
      <c r="C120" s="163"/>
      <c r="D120" t="s">
        <v>1735</v>
      </c>
    </row>
    <row r="122" spans="1:4">
      <c r="A122" s="40" t="s">
        <v>1213</v>
      </c>
      <c r="B122" s="157"/>
      <c r="C122" s="147"/>
      <c r="D122" s="147"/>
    </row>
    <row r="123" spans="1:4">
      <c r="A123" s="7" t="s">
        <v>1626</v>
      </c>
      <c r="B123" s="158" t="s">
        <v>1627</v>
      </c>
      <c r="C123" s="7" t="s">
        <v>1628</v>
      </c>
      <c r="D123" s="7" t="s">
        <v>1629</v>
      </c>
    </row>
    <row r="124" spans="1:4">
      <c r="A124" t="s">
        <v>1690</v>
      </c>
      <c r="B124" s="159" t="s">
        <v>1691</v>
      </c>
      <c r="C124" s="162"/>
      <c r="D124" t="s">
        <v>1736</v>
      </c>
    </row>
    <row r="125" spans="1:4">
      <c r="A125" t="s">
        <v>1661</v>
      </c>
      <c r="B125" s="18" t="s">
        <v>1589</v>
      </c>
      <c r="C125" s="168"/>
      <c r="D125" t="s">
        <v>1737</v>
      </c>
    </row>
    <row r="126" spans="1:4">
      <c r="A126" t="s">
        <v>1657</v>
      </c>
      <c r="B126" s="159" t="s">
        <v>1658</v>
      </c>
      <c r="C126" s="163"/>
      <c r="D126" t="s">
        <v>1738</v>
      </c>
    </row>
    <row r="127" spans="1:4">
      <c r="A127" t="s">
        <v>1668</v>
      </c>
      <c r="B127" s="18" t="s">
        <v>1669</v>
      </c>
      <c r="C127" s="167"/>
      <c r="D127" t="s">
        <v>1739</v>
      </c>
    </row>
    <row r="129" spans="1:4">
      <c r="A129" s="40" t="s">
        <v>1219</v>
      </c>
      <c r="B129" s="157"/>
      <c r="C129" s="147"/>
      <c r="D129" s="147"/>
    </row>
    <row r="130" spans="1:4">
      <c r="A130" s="7" t="s">
        <v>1626</v>
      </c>
      <c r="B130" s="158" t="s">
        <v>1627</v>
      </c>
      <c r="C130" s="7" t="s">
        <v>1628</v>
      </c>
      <c r="D130" s="7" t="s">
        <v>1629</v>
      </c>
    </row>
    <row r="131" spans="1:4">
      <c r="A131" t="s">
        <v>1633</v>
      </c>
      <c r="B131" s="18" t="s">
        <v>1634</v>
      </c>
      <c r="C131" s="176"/>
      <c r="D131" t="s">
        <v>1740</v>
      </c>
    </row>
    <row r="132" spans="1:4">
      <c r="A132" t="s">
        <v>1674</v>
      </c>
      <c r="B132" s="18" t="s">
        <v>1675</v>
      </c>
      <c r="C132" s="169"/>
      <c r="D132" t="s">
        <v>1741</v>
      </c>
    </row>
    <row r="134" spans="1:4">
      <c r="A134" s="40" t="s">
        <v>1225</v>
      </c>
      <c r="B134" s="157"/>
      <c r="C134" s="147"/>
      <c r="D134" s="147"/>
    </row>
    <row r="135" spans="1:4">
      <c r="A135" s="7" t="s">
        <v>1626</v>
      </c>
      <c r="B135" s="158" t="s">
        <v>1627</v>
      </c>
      <c r="C135" s="7" t="s">
        <v>1628</v>
      </c>
      <c r="D135" s="7" t="s">
        <v>1629</v>
      </c>
    </row>
    <row r="136" spans="1:4">
      <c r="A136" t="s">
        <v>1659</v>
      </c>
      <c r="B136" s="18" t="s">
        <v>1660</v>
      </c>
      <c r="C136" s="173"/>
      <c r="D136" t="s">
        <v>1742</v>
      </c>
    </row>
    <row r="137" spans="1:4">
      <c r="A137" t="s">
        <v>1668</v>
      </c>
      <c r="B137" s="18" t="s">
        <v>1669</v>
      </c>
      <c r="C137" s="167"/>
      <c r="D137" t="s">
        <v>1743</v>
      </c>
    </row>
    <row r="138" spans="1:4">
      <c r="A138" t="s">
        <v>1686</v>
      </c>
      <c r="B138" s="18" t="s">
        <v>1687</v>
      </c>
      <c r="C138" s="170"/>
      <c r="D138" t="s">
        <v>1744</v>
      </c>
    </row>
    <row r="139" spans="1:4">
      <c r="A139" t="s">
        <v>1657</v>
      </c>
      <c r="B139" s="159" t="s">
        <v>1658</v>
      </c>
      <c r="C139" s="163"/>
      <c r="D139" t="s">
        <v>1745</v>
      </c>
    </row>
    <row r="140" spans="1:4">
      <c r="A140" t="s">
        <v>1661</v>
      </c>
      <c r="B140" s="18" t="s">
        <v>1589</v>
      </c>
      <c r="C140" s="168"/>
      <c r="D140" t="s">
        <v>1746</v>
      </c>
    </row>
    <row r="141" spans="1:4">
      <c r="A141" t="s">
        <v>1700</v>
      </c>
      <c r="B141" s="159" t="s">
        <v>1701</v>
      </c>
      <c r="C141" s="161"/>
      <c r="D141" t="s">
        <v>1747</v>
      </c>
    </row>
    <row r="142" spans="1:4">
      <c r="A142" t="s">
        <v>1690</v>
      </c>
      <c r="B142" s="159" t="s">
        <v>1691</v>
      </c>
      <c r="C142" s="162"/>
      <c r="D142" t="s">
        <v>1748</v>
      </c>
    </row>
    <row r="144" spans="1:4">
      <c r="A144" s="40" t="s">
        <v>1749</v>
      </c>
      <c r="B144" s="157"/>
      <c r="C144" s="147"/>
      <c r="D144" s="147"/>
    </row>
    <row r="145" spans="1:4">
      <c r="A145" s="7" t="s">
        <v>1626</v>
      </c>
      <c r="B145" s="158" t="s">
        <v>1627</v>
      </c>
      <c r="C145" s="7" t="s">
        <v>1628</v>
      </c>
      <c r="D145" s="7" t="s">
        <v>1629</v>
      </c>
    </row>
    <row r="146" spans="1:4">
      <c r="A146" t="s">
        <v>1668</v>
      </c>
      <c r="B146" s="18" t="s">
        <v>1669</v>
      </c>
      <c r="C146" s="167"/>
      <c r="D146" t="s">
        <v>1750</v>
      </c>
    </row>
    <row r="147" spans="1:4">
      <c r="A147" t="s">
        <v>1657</v>
      </c>
      <c r="B147" s="159" t="s">
        <v>1658</v>
      </c>
      <c r="C147" s="163"/>
      <c r="D147" t="s">
        <v>1751</v>
      </c>
    </row>
    <row r="148" spans="1:4">
      <c r="A148" t="s">
        <v>1680</v>
      </c>
      <c r="B148" s="159" t="s">
        <v>1681</v>
      </c>
      <c r="C148" s="155"/>
      <c r="D148" t="s">
        <v>1174</v>
      </c>
    </row>
    <row r="149" spans="1:4">
      <c r="B149" s="159"/>
    </row>
    <row r="150" spans="1:4">
      <c r="A150" s="40" t="s">
        <v>1752</v>
      </c>
      <c r="B150" s="157"/>
      <c r="C150" s="147"/>
      <c r="D150" s="147"/>
    </row>
    <row r="151" spans="1:4">
      <c r="A151" s="7" t="s">
        <v>1626</v>
      </c>
      <c r="B151" s="158" t="s">
        <v>1627</v>
      </c>
      <c r="C151" s="7" t="s">
        <v>1628</v>
      </c>
      <c r="D151" s="7" t="s">
        <v>1629</v>
      </c>
    </row>
    <row r="152" spans="1:4">
      <c r="A152" t="s">
        <v>1690</v>
      </c>
      <c r="B152" s="159" t="s">
        <v>1691</v>
      </c>
      <c r="C152" s="162"/>
      <c r="D152" t="s">
        <v>1753</v>
      </c>
    </row>
    <row r="153" spans="1:4">
      <c r="A153" t="s">
        <v>1633</v>
      </c>
      <c r="B153" s="18" t="s">
        <v>1634</v>
      </c>
      <c r="C153" s="176"/>
      <c r="D153" t="s">
        <v>1754</v>
      </c>
    </row>
    <row r="154" spans="1:4">
      <c r="A154" t="s">
        <v>1686</v>
      </c>
      <c r="B154" s="18" t="s">
        <v>1687</v>
      </c>
      <c r="C154" s="170"/>
      <c r="D154" t="s">
        <v>1755</v>
      </c>
    </row>
    <row r="155" spans="1:4">
      <c r="A155" t="s">
        <v>1680</v>
      </c>
      <c r="B155" s="159" t="s">
        <v>1681</v>
      </c>
      <c r="C155" s="155"/>
      <c r="D155" t="s">
        <v>1174</v>
      </c>
    </row>
    <row r="157" spans="1:4">
      <c r="A157" s="40" t="s">
        <v>1756</v>
      </c>
      <c r="B157" s="157"/>
      <c r="C157" s="147"/>
      <c r="D157" s="147"/>
    </row>
    <row r="158" spans="1:4">
      <c r="A158" s="7" t="s">
        <v>1626</v>
      </c>
      <c r="B158" s="158" t="s">
        <v>1627</v>
      </c>
      <c r="C158" s="7" t="s">
        <v>1628</v>
      </c>
      <c r="D158" s="7" t="s">
        <v>1629</v>
      </c>
    </row>
    <row r="159" spans="1:4">
      <c r="A159" t="s">
        <v>1680</v>
      </c>
      <c r="B159" s="159" t="s">
        <v>1681</v>
      </c>
      <c r="C159" s="155"/>
      <c r="D159" t="s">
        <v>1757</v>
      </c>
    </row>
    <row r="160" spans="1:4">
      <c r="A160" t="s">
        <v>1668</v>
      </c>
      <c r="B160" s="18" t="s">
        <v>1669</v>
      </c>
      <c r="C160" s="167"/>
      <c r="D160" t="s">
        <v>1758</v>
      </c>
    </row>
    <row r="161" spans="1:4">
      <c r="A161" t="s">
        <v>1686</v>
      </c>
      <c r="B161" s="18" t="s">
        <v>1687</v>
      </c>
      <c r="C161" s="170"/>
      <c r="D161" t="s">
        <v>1759</v>
      </c>
    </row>
    <row r="162" spans="1:4">
      <c r="A162" t="s">
        <v>1674</v>
      </c>
      <c r="B162" s="18" t="s">
        <v>1675</v>
      </c>
      <c r="C162" s="169"/>
      <c r="D162" t="s">
        <v>1760</v>
      </c>
    </row>
    <row r="163" spans="1:4">
      <c r="A163" t="s">
        <v>1661</v>
      </c>
      <c r="B163" s="18" t="s">
        <v>1589</v>
      </c>
      <c r="C163" s="168"/>
      <c r="D163" t="s">
        <v>1761</v>
      </c>
    </row>
    <row r="164" spans="1:4">
      <c r="A164" t="s">
        <v>1700</v>
      </c>
      <c r="B164" s="159" t="s">
        <v>1701</v>
      </c>
      <c r="C164" s="161"/>
      <c r="D164" t="s">
        <v>1762</v>
      </c>
    </row>
    <row r="165" spans="1:4">
      <c r="A165" t="s">
        <v>1690</v>
      </c>
      <c r="B165" s="159" t="s">
        <v>1691</v>
      </c>
      <c r="C165" s="162"/>
      <c r="D165" t="s">
        <v>1763</v>
      </c>
    </row>
    <row r="166" spans="1:4">
      <c r="A166" t="s">
        <v>1657</v>
      </c>
      <c r="B166" s="159" t="s">
        <v>1658</v>
      </c>
      <c r="C166" s="163"/>
      <c r="D166" t="s">
        <v>1764</v>
      </c>
    </row>
    <row r="167" spans="1:4">
      <c r="A167" t="s">
        <v>1653</v>
      </c>
      <c r="B167" s="18" t="s">
        <v>1654</v>
      </c>
      <c r="C167" s="166"/>
      <c r="D167" t="s">
        <v>1765</v>
      </c>
    </row>
    <row r="169" spans="1:4">
      <c r="A169" s="40" t="s">
        <v>1766</v>
      </c>
      <c r="B169" s="157"/>
      <c r="C169" s="147"/>
      <c r="D169" s="147"/>
    </row>
    <row r="170" spans="1:4">
      <c r="A170" s="7" t="s">
        <v>1626</v>
      </c>
      <c r="B170" s="158" t="s">
        <v>1627</v>
      </c>
      <c r="C170" s="7" t="s">
        <v>1628</v>
      </c>
      <c r="D170" s="7" t="s">
        <v>1629</v>
      </c>
    </row>
    <row r="171" spans="1:4">
      <c r="A171" t="s">
        <v>1657</v>
      </c>
      <c r="B171" s="159" t="s">
        <v>1658</v>
      </c>
      <c r="C171" s="163"/>
      <c r="D171" t="s">
        <v>1767</v>
      </c>
    </row>
    <row r="172" spans="1:4">
      <c r="A172" t="s">
        <v>1661</v>
      </c>
      <c r="B172" s="18" t="s">
        <v>1589</v>
      </c>
      <c r="C172" s="168"/>
      <c r="D172" t="s">
        <v>1768</v>
      </c>
    </row>
    <row r="173" spans="1:4">
      <c r="A173" t="s">
        <v>1690</v>
      </c>
      <c r="B173" s="159" t="s">
        <v>1691</v>
      </c>
      <c r="C173" s="162"/>
      <c r="D173" t="s">
        <v>1769</v>
      </c>
    </row>
    <row r="174" spans="1:4">
      <c r="A174" t="s">
        <v>1668</v>
      </c>
      <c r="B174" s="18" t="s">
        <v>1669</v>
      </c>
      <c r="C174" s="167"/>
      <c r="D174" t="s">
        <v>1770</v>
      </c>
    </row>
    <row r="175" spans="1:4">
      <c r="A175" t="s">
        <v>1680</v>
      </c>
      <c r="B175" s="159" t="s">
        <v>1681</v>
      </c>
      <c r="C175" s="155"/>
      <c r="D175" t="s">
        <v>1174</v>
      </c>
    </row>
    <row r="177" spans="1:4">
      <c r="A177" s="40" t="s">
        <v>1771</v>
      </c>
      <c r="B177" s="157"/>
      <c r="C177" s="147"/>
      <c r="D177" s="147"/>
    </row>
    <row r="178" spans="1:4">
      <c r="A178" s="7" t="s">
        <v>1626</v>
      </c>
      <c r="B178" s="158" t="s">
        <v>1627</v>
      </c>
      <c r="C178" s="7" t="s">
        <v>1628</v>
      </c>
      <c r="D178" s="7" t="s">
        <v>1629</v>
      </c>
    </row>
    <row r="179" spans="1:4">
      <c r="A179" t="s">
        <v>1661</v>
      </c>
      <c r="B179" s="18" t="s">
        <v>1589</v>
      </c>
      <c r="C179" s="168"/>
      <c r="D179" t="s">
        <v>692</v>
      </c>
    </row>
    <row r="180" spans="1:4">
      <c r="A180" t="s">
        <v>1700</v>
      </c>
      <c r="B180" s="159" t="s">
        <v>1701</v>
      </c>
      <c r="C180" s="161"/>
      <c r="D180" t="s">
        <v>697</v>
      </c>
    </row>
    <row r="181" spans="1:4">
      <c r="A181" t="s">
        <v>1690</v>
      </c>
      <c r="B181" s="159" t="s">
        <v>1691</v>
      </c>
      <c r="C181" s="162"/>
      <c r="D181" t="s">
        <v>695</v>
      </c>
    </row>
    <row r="182" spans="1:4">
      <c r="A182" t="s">
        <v>1653</v>
      </c>
      <c r="B182" s="18" t="s">
        <v>1654</v>
      </c>
      <c r="C182" s="164"/>
      <c r="D182" t="s">
        <v>704</v>
      </c>
    </row>
    <row r="183" spans="1:4">
      <c r="A183" t="s">
        <v>1668</v>
      </c>
      <c r="B183" s="18" t="s">
        <v>1669</v>
      </c>
      <c r="C183" s="167"/>
      <c r="D183" t="s">
        <v>703</v>
      </c>
    </row>
    <row r="184" spans="1:4">
      <c r="A184" t="s">
        <v>1680</v>
      </c>
      <c r="B184" s="159" t="s">
        <v>1681</v>
      </c>
      <c r="C184" s="155"/>
      <c r="D184" t="s">
        <v>699</v>
      </c>
    </row>
    <row r="185" spans="1:4">
      <c r="A185" t="s">
        <v>1657</v>
      </c>
      <c r="B185" s="159" t="s">
        <v>1658</v>
      </c>
      <c r="C185" s="163"/>
      <c r="D185" t="s">
        <v>1772</v>
      </c>
    </row>
    <row r="187" spans="1:4">
      <c r="A187" s="40" t="s">
        <v>1773</v>
      </c>
      <c r="B187" s="157"/>
      <c r="C187" s="147"/>
      <c r="D187" s="147"/>
    </row>
    <row r="188" spans="1:4">
      <c r="A188" s="7" t="s">
        <v>1626</v>
      </c>
      <c r="B188" s="158" t="s">
        <v>1627</v>
      </c>
      <c r="C188" s="7" t="s">
        <v>1628</v>
      </c>
      <c r="D188" s="7" t="s">
        <v>1629</v>
      </c>
    </row>
    <row r="189" spans="1:4">
      <c r="A189" t="s">
        <v>1690</v>
      </c>
      <c r="B189" s="159" t="s">
        <v>1691</v>
      </c>
      <c r="C189" s="162"/>
      <c r="D189" t="s">
        <v>710</v>
      </c>
    </row>
    <row r="190" spans="1:4">
      <c r="A190" t="s">
        <v>1670</v>
      </c>
      <c r="B190" s="160" t="s">
        <v>1671</v>
      </c>
      <c r="C190" s="156"/>
      <c r="D190" t="s">
        <v>1774</v>
      </c>
    </row>
    <row r="191" spans="1:4">
      <c r="A191" t="s">
        <v>1633</v>
      </c>
      <c r="B191" s="18" t="s">
        <v>1634</v>
      </c>
      <c r="C191" s="176"/>
      <c r="D191" t="s">
        <v>1775</v>
      </c>
    </row>
    <row r="192" spans="1:4">
      <c r="A192" t="s">
        <v>1657</v>
      </c>
      <c r="B192" s="159" t="s">
        <v>1658</v>
      </c>
      <c r="C192" s="163"/>
      <c r="D192" t="s">
        <v>1776</v>
      </c>
    </row>
    <row r="193" spans="1:4">
      <c r="A193" t="s">
        <v>1674</v>
      </c>
      <c r="B193" s="18" t="s">
        <v>1675</v>
      </c>
      <c r="C193" s="169"/>
      <c r="D193" t="s">
        <v>1777</v>
      </c>
    </row>
    <row r="194" spans="1:4">
      <c r="A194" t="s">
        <v>1668</v>
      </c>
      <c r="B194" s="18" t="s">
        <v>1669</v>
      </c>
      <c r="C194" s="167"/>
      <c r="D194" t="s">
        <v>1778</v>
      </c>
    </row>
    <row r="195" spans="1:4">
      <c r="A195" t="s">
        <v>1666</v>
      </c>
      <c r="B195" s="18" t="s">
        <v>1667</v>
      </c>
      <c r="C195" s="175"/>
      <c r="D195" t="s">
        <v>1779</v>
      </c>
    </row>
    <row r="196" spans="1:4">
      <c r="A196" t="s">
        <v>1680</v>
      </c>
      <c r="B196" s="159" t="s">
        <v>1681</v>
      </c>
      <c r="C196" s="155"/>
      <c r="D196" t="s">
        <v>1780</v>
      </c>
    </row>
    <row r="197" spans="1:4">
      <c r="A197" t="s">
        <v>1661</v>
      </c>
      <c r="B197" s="18" t="s">
        <v>1589</v>
      </c>
      <c r="C197" s="168"/>
      <c r="D197" t="s">
        <v>706</v>
      </c>
    </row>
    <row r="198" spans="1:4">
      <c r="A198" t="s">
        <v>1686</v>
      </c>
      <c r="B198" s="18" t="s">
        <v>1687</v>
      </c>
      <c r="C198" s="170"/>
      <c r="D198" t="s">
        <v>1781</v>
      </c>
    </row>
    <row r="199" spans="1:4">
      <c r="A199" t="s">
        <v>1700</v>
      </c>
      <c r="B199" s="159" t="s">
        <v>1701</v>
      </c>
      <c r="C199" s="161"/>
      <c r="D199" t="s">
        <v>1782</v>
      </c>
    </row>
    <row r="201" spans="1:4">
      <c r="A201" s="40" t="s">
        <v>1783</v>
      </c>
      <c r="B201" s="157"/>
      <c r="C201" s="147"/>
      <c r="D201" s="147"/>
    </row>
    <row r="202" spans="1:4">
      <c r="A202" s="7" t="s">
        <v>1626</v>
      </c>
      <c r="B202" s="158" t="s">
        <v>1627</v>
      </c>
      <c r="C202" s="7" t="s">
        <v>1628</v>
      </c>
      <c r="D202" s="7" t="s">
        <v>1629</v>
      </c>
    </row>
    <row r="203" spans="1:4">
      <c r="A203" t="s">
        <v>1700</v>
      </c>
      <c r="B203" s="159" t="s">
        <v>1701</v>
      </c>
      <c r="C203" s="161"/>
      <c r="D203" t="s">
        <v>787</v>
      </c>
    </row>
    <row r="204" spans="1:4">
      <c r="A204" t="s">
        <v>1690</v>
      </c>
      <c r="B204" s="159" t="s">
        <v>1691</v>
      </c>
      <c r="C204" s="162"/>
      <c r="D204" t="s">
        <v>789</v>
      </c>
    </row>
    <row r="205" spans="1:4">
      <c r="A205" t="s">
        <v>1653</v>
      </c>
      <c r="B205" s="18" t="s">
        <v>1654</v>
      </c>
      <c r="C205" s="164"/>
      <c r="D205" t="s">
        <v>791</v>
      </c>
    </row>
    <row r="206" spans="1:4">
      <c r="A206" t="s">
        <v>1659</v>
      </c>
      <c r="B206" s="18" t="s">
        <v>1660</v>
      </c>
      <c r="C206" s="173"/>
      <c r="D206" t="s">
        <v>793</v>
      </c>
    </row>
    <row r="207" spans="1:4">
      <c r="A207" t="s">
        <v>1663</v>
      </c>
      <c r="B207" s="18" t="s">
        <v>1664</v>
      </c>
      <c r="C207" s="172"/>
      <c r="D207" t="s">
        <v>795</v>
      </c>
    </row>
    <row r="208" spans="1:4">
      <c r="A208" t="s">
        <v>1657</v>
      </c>
      <c r="B208" s="159" t="s">
        <v>1658</v>
      </c>
      <c r="C208" s="163"/>
      <c r="D208" t="s">
        <v>797</v>
      </c>
    </row>
    <row r="209" spans="1:4">
      <c r="A209" t="s">
        <v>1674</v>
      </c>
      <c r="B209" s="18" t="s">
        <v>1675</v>
      </c>
      <c r="C209" s="169"/>
      <c r="D209" t="s">
        <v>799</v>
      </c>
    </row>
    <row r="210" spans="1:4">
      <c r="A210" t="s">
        <v>1680</v>
      </c>
      <c r="B210" s="159" t="s">
        <v>1681</v>
      </c>
      <c r="C210" s="155"/>
      <c r="D210" t="s">
        <v>801</v>
      </c>
    </row>
    <row r="211" spans="1:4">
      <c r="A211" t="s">
        <v>1661</v>
      </c>
      <c r="B211" s="18" t="s">
        <v>1589</v>
      </c>
      <c r="C211" s="168"/>
      <c r="D211" t="s">
        <v>803</v>
      </c>
    </row>
    <row r="212" spans="1:4">
      <c r="A212" t="s">
        <v>1678</v>
      </c>
      <c r="B212" s="18" t="s">
        <v>1679</v>
      </c>
      <c r="C212" s="174"/>
      <c r="D212" t="s">
        <v>805</v>
      </c>
    </row>
    <row r="213" spans="1:4">
      <c r="A213" t="s">
        <v>1683</v>
      </c>
      <c r="B213" s="159" t="s">
        <v>1684</v>
      </c>
      <c r="C213" s="177"/>
      <c r="D213" t="s">
        <v>807</v>
      </c>
    </row>
    <row r="214" spans="1:4">
      <c r="A214" t="s">
        <v>1666</v>
      </c>
      <c r="B214" s="18" t="s">
        <v>1667</v>
      </c>
      <c r="C214" s="175"/>
      <c r="D214" t="s">
        <v>809</v>
      </c>
    </row>
    <row r="215" spans="1:4">
      <c r="A215" t="s">
        <v>1670</v>
      </c>
      <c r="B215" s="160" t="s">
        <v>1671</v>
      </c>
      <c r="C215" s="156"/>
      <c r="D215" t="s">
        <v>811</v>
      </c>
    </row>
    <row r="216" spans="1:4">
      <c r="A216" t="s">
        <v>1668</v>
      </c>
      <c r="B216" s="18" t="s">
        <v>1669</v>
      </c>
      <c r="C216" s="167"/>
      <c r="D216" t="s">
        <v>813</v>
      </c>
    </row>
    <row r="217" spans="1:4">
      <c r="A217" t="s">
        <v>1685</v>
      </c>
      <c r="B217" s="159">
        <v>740000</v>
      </c>
      <c r="C217" s="178"/>
      <c r="D217" t="s">
        <v>815</v>
      </c>
    </row>
    <row r="218" spans="1:4">
      <c r="A218" t="s">
        <v>1686</v>
      </c>
      <c r="B218" s="18" t="s">
        <v>1687</v>
      </c>
      <c r="C218" s="170"/>
      <c r="D218" t="s">
        <v>817</v>
      </c>
    </row>
    <row r="219" spans="1:4">
      <c r="A219" t="s">
        <v>1696</v>
      </c>
      <c r="B219" s="18" t="s">
        <v>1697</v>
      </c>
      <c r="C219" s="171"/>
      <c r="D219" t="s">
        <v>819</v>
      </c>
    </row>
    <row r="220" spans="1:4">
      <c r="A220" t="s">
        <v>1633</v>
      </c>
      <c r="B220" s="18" t="s">
        <v>1634</v>
      </c>
      <c r="C220" s="176"/>
      <c r="D220" t="s">
        <v>821</v>
      </c>
    </row>
    <row r="221" spans="1:4">
      <c r="A221" t="s">
        <v>1676</v>
      </c>
      <c r="B221" s="159" t="s">
        <v>1677</v>
      </c>
      <c r="C221" s="165"/>
      <c r="D221" t="s">
        <v>823</v>
      </c>
    </row>
    <row r="222" spans="1:4">
      <c r="A222" t="s">
        <v>1698</v>
      </c>
      <c r="B222" s="192" t="s">
        <v>1699</v>
      </c>
      <c r="C222" s="191"/>
      <c r="D222" t="s">
        <v>825</v>
      </c>
    </row>
    <row r="223" spans="1:4">
      <c r="A223" t="s">
        <v>1784</v>
      </c>
      <c r="B223" s="159" t="s">
        <v>1785</v>
      </c>
      <c r="C223" s="193"/>
      <c r="D223" t="s">
        <v>827</v>
      </c>
    </row>
    <row r="224" spans="1:4">
      <c r="A224" t="s">
        <v>1672</v>
      </c>
      <c r="B224" t="s">
        <v>1786</v>
      </c>
      <c r="C224" s="194"/>
      <c r="D224" t="s">
        <v>829</v>
      </c>
    </row>
    <row r="225" spans="1:4">
      <c r="A225" t="s">
        <v>1694</v>
      </c>
      <c r="B225" s="15" t="s">
        <v>1787</v>
      </c>
      <c r="C225" s="195"/>
      <c r="D225" t="s">
        <v>833</v>
      </c>
    </row>
    <row r="227" spans="1:4">
      <c r="A227" s="40" t="s">
        <v>1788</v>
      </c>
      <c r="B227" s="157"/>
      <c r="C227" s="147"/>
      <c r="D227" s="147"/>
    </row>
    <row r="228" spans="1:4">
      <c r="A228" s="7" t="s">
        <v>1626</v>
      </c>
      <c r="B228" s="158" t="s">
        <v>1627</v>
      </c>
      <c r="C228" s="7" t="s">
        <v>1628</v>
      </c>
      <c r="D228" s="7" t="s">
        <v>1629</v>
      </c>
    </row>
    <row r="229" spans="1:4">
      <c r="A229" t="s">
        <v>1680</v>
      </c>
      <c r="B229" s="159" t="s">
        <v>1681</v>
      </c>
      <c r="C229" s="155"/>
      <c r="D229" t="s">
        <v>729</v>
      </c>
    </row>
    <row r="230" spans="1:4">
      <c r="A230" t="s">
        <v>1657</v>
      </c>
      <c r="B230" s="159" t="s">
        <v>1658</v>
      </c>
      <c r="C230" s="163"/>
      <c r="D230" t="s">
        <v>727</v>
      </c>
    </row>
    <row r="231" spans="1:4">
      <c r="A231" t="s">
        <v>1661</v>
      </c>
      <c r="B231" s="18" t="s">
        <v>1589</v>
      </c>
      <c r="C231" s="168"/>
      <c r="D231" t="s">
        <v>725</v>
      </c>
    </row>
    <row r="232" spans="1:4">
      <c r="A232" t="s">
        <v>1668</v>
      </c>
      <c r="B232" s="18" t="s">
        <v>1669</v>
      </c>
      <c r="C232" s="167"/>
      <c r="D232" t="s">
        <v>723</v>
      </c>
    </row>
    <row r="233" spans="1:4">
      <c r="A233" t="s">
        <v>1690</v>
      </c>
      <c r="B233" s="159" t="s">
        <v>1691</v>
      </c>
      <c r="C233" s="162"/>
      <c r="D233" t="s">
        <v>720</v>
      </c>
    </row>
    <row r="235" spans="1:4">
      <c r="A235" s="40" t="s">
        <v>1789</v>
      </c>
      <c r="B235" s="157"/>
      <c r="C235" s="147"/>
      <c r="D235" s="147"/>
    </row>
    <row r="236" spans="1:4">
      <c r="A236" s="7" t="s">
        <v>1626</v>
      </c>
      <c r="B236" s="158" t="s">
        <v>1627</v>
      </c>
      <c r="C236" s="7" t="s">
        <v>1628</v>
      </c>
      <c r="D236" s="7" t="s">
        <v>1629</v>
      </c>
    </row>
    <row r="237" spans="1:4">
      <c r="A237" t="s">
        <v>1670</v>
      </c>
      <c r="B237" s="160" t="s">
        <v>1671</v>
      </c>
      <c r="C237" s="156"/>
      <c r="D237" t="s">
        <v>733</v>
      </c>
    </row>
    <row r="238" spans="1:4">
      <c r="A238" t="s">
        <v>1657</v>
      </c>
      <c r="B238" s="159" t="s">
        <v>1658</v>
      </c>
      <c r="C238" s="163"/>
      <c r="D238" t="s">
        <v>731</v>
      </c>
    </row>
    <row r="239" spans="1:4">
      <c r="A239" t="s">
        <v>1700</v>
      </c>
      <c r="B239" s="159" t="s">
        <v>1701</v>
      </c>
      <c r="C239" s="161"/>
      <c r="D239" t="s">
        <v>721</v>
      </c>
    </row>
    <row r="241" spans="1:4">
      <c r="A241" s="40" t="s">
        <v>1790</v>
      </c>
      <c r="B241" s="157"/>
      <c r="C241" s="147"/>
      <c r="D241" s="147"/>
    </row>
    <row r="242" spans="1:4">
      <c r="A242" s="7" t="s">
        <v>1626</v>
      </c>
      <c r="B242" s="158" t="s">
        <v>1627</v>
      </c>
      <c r="C242" s="7" t="s">
        <v>1628</v>
      </c>
      <c r="D242" s="7" t="s">
        <v>1629</v>
      </c>
    </row>
    <row r="243" spans="1:4">
      <c r="A243" t="s">
        <v>1653</v>
      </c>
      <c r="B243" s="18" t="s">
        <v>1654</v>
      </c>
      <c r="C243" s="164"/>
      <c r="D243" t="s">
        <v>953</v>
      </c>
    </row>
    <row r="244" spans="1:4">
      <c r="A244" t="s">
        <v>1661</v>
      </c>
      <c r="B244" s="18" t="s">
        <v>1589</v>
      </c>
      <c r="C244" s="168"/>
      <c r="D244" t="s">
        <v>935</v>
      </c>
    </row>
    <row r="245" spans="1:4">
      <c r="A245" t="s">
        <v>1690</v>
      </c>
      <c r="B245" s="159" t="s">
        <v>1691</v>
      </c>
      <c r="C245" s="162"/>
      <c r="D245" t="s">
        <v>909</v>
      </c>
    </row>
    <row r="246" spans="1:4">
      <c r="A246" t="s">
        <v>1666</v>
      </c>
      <c r="B246" s="18" t="s">
        <v>1667</v>
      </c>
      <c r="C246" s="175"/>
      <c r="D246" t="s">
        <v>1791</v>
      </c>
    </row>
    <row r="247" spans="1:4">
      <c r="A247" t="s">
        <v>1668</v>
      </c>
      <c r="B247" s="18" t="s">
        <v>1669</v>
      </c>
      <c r="C247" s="167"/>
      <c r="D247" t="s">
        <v>1792</v>
      </c>
    </row>
    <row r="248" spans="1:4">
      <c r="A248" t="s">
        <v>1657</v>
      </c>
      <c r="B248" s="159" t="s">
        <v>1658</v>
      </c>
      <c r="C248" s="163"/>
      <c r="D248" t="s">
        <v>947</v>
      </c>
    </row>
    <row r="249" spans="1:4">
      <c r="A249" t="s">
        <v>1674</v>
      </c>
      <c r="B249" s="18" t="s">
        <v>1675</v>
      </c>
      <c r="C249" s="169"/>
      <c r="D249" t="s">
        <v>945</v>
      </c>
    </row>
    <row r="250" spans="1:4">
      <c r="A250" t="s">
        <v>1680</v>
      </c>
      <c r="B250" s="159" t="s">
        <v>1681</v>
      </c>
      <c r="C250" s="155"/>
      <c r="D250" t="s">
        <v>913</v>
      </c>
    </row>
    <row r="251" spans="1:4">
      <c r="A251" t="s">
        <v>1700</v>
      </c>
      <c r="B251" s="159" t="s">
        <v>1701</v>
      </c>
      <c r="C251" s="161"/>
      <c r="D251" t="s">
        <v>911</v>
      </c>
    </row>
    <row r="253" spans="1:4">
      <c r="A253" s="40" t="s">
        <v>1793</v>
      </c>
      <c r="B253" s="157"/>
      <c r="C253" s="147"/>
      <c r="D253" s="147"/>
    </row>
    <row r="254" spans="1:4">
      <c r="A254" s="7" t="s">
        <v>1626</v>
      </c>
      <c r="B254" s="158" t="s">
        <v>1627</v>
      </c>
      <c r="C254" s="7" t="s">
        <v>1628</v>
      </c>
      <c r="D254" s="7" t="s">
        <v>1629</v>
      </c>
    </row>
    <row r="255" spans="1:4">
      <c r="A255" t="s">
        <v>1653</v>
      </c>
      <c r="B255" s="18" t="s">
        <v>1654</v>
      </c>
      <c r="C255" s="164"/>
      <c r="D255" t="s">
        <v>953</v>
      </c>
    </row>
    <row r="256" spans="1:4">
      <c r="A256" t="s">
        <v>1686</v>
      </c>
      <c r="B256" s="18" t="s">
        <v>1687</v>
      </c>
      <c r="C256" s="170"/>
      <c r="D256" t="s">
        <v>1794</v>
      </c>
    </row>
    <row r="257" spans="1:4">
      <c r="A257" t="s">
        <v>1657</v>
      </c>
      <c r="B257" s="159" t="s">
        <v>1658</v>
      </c>
      <c r="C257" s="163"/>
      <c r="D257" t="s">
        <v>753</v>
      </c>
    </row>
    <row r="258" spans="1:4">
      <c r="A258" t="s">
        <v>1661</v>
      </c>
      <c r="B258" s="18" t="s">
        <v>1589</v>
      </c>
      <c r="C258" s="168"/>
      <c r="D258" t="s">
        <v>935</v>
      </c>
    </row>
    <row r="259" spans="1:4">
      <c r="A259" t="s">
        <v>1690</v>
      </c>
      <c r="B259" s="159" t="s">
        <v>1691</v>
      </c>
      <c r="C259" s="162"/>
      <c r="D259" t="s">
        <v>909</v>
      </c>
    </row>
    <row r="260" spans="1:4">
      <c r="A260" t="s">
        <v>1668</v>
      </c>
      <c r="B260" s="18" t="s">
        <v>1669</v>
      </c>
      <c r="C260" s="167"/>
      <c r="D260" t="s">
        <v>1795</v>
      </c>
    </row>
    <row r="261" spans="1:4">
      <c r="A261" t="s">
        <v>1700</v>
      </c>
      <c r="B261" s="159" t="s">
        <v>1701</v>
      </c>
      <c r="C261" s="161"/>
      <c r="D261" t="s">
        <v>737</v>
      </c>
    </row>
    <row r="262" spans="1:4">
      <c r="A262" t="s">
        <v>1683</v>
      </c>
      <c r="B262" s="159" t="s">
        <v>1684</v>
      </c>
      <c r="C262" s="177"/>
      <c r="D262" t="s">
        <v>767</v>
      </c>
    </row>
    <row r="263" spans="1:4">
      <c r="A263" t="s">
        <v>1685</v>
      </c>
      <c r="B263" s="159">
        <v>740000</v>
      </c>
      <c r="C263" s="178"/>
      <c r="D263" t="s">
        <v>765</v>
      </c>
    </row>
    <row r="264" spans="1:4">
      <c r="A264" t="s">
        <v>1680</v>
      </c>
      <c r="B264" s="159" t="s">
        <v>1681</v>
      </c>
      <c r="C264" s="155"/>
      <c r="D264" t="s">
        <v>1682</v>
      </c>
    </row>
    <row r="266" spans="1:4">
      <c r="A266" s="40" t="s">
        <v>1796</v>
      </c>
      <c r="B266" s="157"/>
      <c r="C266" s="147"/>
      <c r="D266" s="147"/>
    </row>
    <row r="267" spans="1:4">
      <c r="A267" s="7" t="s">
        <v>1626</v>
      </c>
      <c r="B267" s="158" t="s">
        <v>1627</v>
      </c>
      <c r="C267" s="7" t="s">
        <v>1628</v>
      </c>
      <c r="D267" s="7" t="s">
        <v>1629</v>
      </c>
    </row>
    <row r="268" spans="1:4">
      <c r="A268" t="s">
        <v>1663</v>
      </c>
      <c r="B268" s="18" t="s">
        <v>1664</v>
      </c>
      <c r="C268" s="172"/>
      <c r="D268" t="s">
        <v>839</v>
      </c>
    </row>
    <row r="269" spans="1:4">
      <c r="A269" t="s">
        <v>1661</v>
      </c>
      <c r="B269" s="18" t="s">
        <v>1589</v>
      </c>
      <c r="C269" s="168"/>
      <c r="D269" t="s">
        <v>841</v>
      </c>
    </row>
    <row r="270" spans="1:4">
      <c r="A270" t="s">
        <v>1659</v>
      </c>
      <c r="B270" s="18" t="s">
        <v>1660</v>
      </c>
      <c r="C270" s="173"/>
      <c r="D270" t="s">
        <v>843</v>
      </c>
    </row>
    <row r="271" spans="1:4">
      <c r="A271" t="s">
        <v>1690</v>
      </c>
      <c r="B271" s="159" t="s">
        <v>1691</v>
      </c>
      <c r="C271" s="162"/>
      <c r="D271" t="s">
        <v>845</v>
      </c>
    </row>
    <row r="272" spans="1:4">
      <c r="A272" t="s">
        <v>1668</v>
      </c>
      <c r="B272" s="18" t="s">
        <v>1669</v>
      </c>
      <c r="C272" s="167"/>
      <c r="D272" t="s">
        <v>847</v>
      </c>
    </row>
    <row r="273" spans="1:4">
      <c r="A273" t="s">
        <v>1700</v>
      </c>
      <c r="B273" s="159" t="s">
        <v>1701</v>
      </c>
      <c r="C273" s="161"/>
      <c r="D273" t="s">
        <v>849</v>
      </c>
    </row>
    <row r="274" spans="1:4">
      <c r="A274" t="s">
        <v>1674</v>
      </c>
      <c r="B274" s="18" t="s">
        <v>1675</v>
      </c>
      <c r="C274" s="169"/>
      <c r="D274" t="s">
        <v>851</v>
      </c>
    </row>
    <row r="275" spans="1:4">
      <c r="A275" t="s">
        <v>1633</v>
      </c>
      <c r="B275" s="18" t="s">
        <v>1634</v>
      </c>
      <c r="C275" s="176"/>
      <c r="D275" t="s">
        <v>1797</v>
      </c>
    </row>
    <row r="277" spans="1:4">
      <c r="A277" s="40" t="s">
        <v>1798</v>
      </c>
      <c r="B277" s="157"/>
      <c r="C277" s="147"/>
      <c r="D277" s="147"/>
    </row>
    <row r="278" spans="1:4">
      <c r="A278" s="7" t="s">
        <v>1626</v>
      </c>
      <c r="B278" s="158" t="s">
        <v>1627</v>
      </c>
      <c r="C278" s="7" t="s">
        <v>1628</v>
      </c>
      <c r="D278" s="7" t="s">
        <v>1629</v>
      </c>
    </row>
    <row r="279" spans="1:4">
      <c r="A279" t="s">
        <v>1653</v>
      </c>
      <c r="B279" s="18" t="s">
        <v>1654</v>
      </c>
      <c r="C279" s="164"/>
      <c r="D279" t="s">
        <v>953</v>
      </c>
    </row>
    <row r="280" spans="1:4">
      <c r="A280" t="s">
        <v>1700</v>
      </c>
      <c r="B280" s="159" t="s">
        <v>1701</v>
      </c>
      <c r="C280" s="161"/>
      <c r="D280" t="s">
        <v>737</v>
      </c>
    </row>
    <row r="281" spans="1:4">
      <c r="A281" t="s">
        <v>1686</v>
      </c>
      <c r="B281" s="18" t="s">
        <v>1687</v>
      </c>
      <c r="C281" s="170"/>
      <c r="D281" t="s">
        <v>1794</v>
      </c>
    </row>
    <row r="282" spans="1:4">
      <c r="A282" t="s">
        <v>1657</v>
      </c>
      <c r="B282" s="159" t="s">
        <v>1658</v>
      </c>
      <c r="C282" s="163"/>
      <c r="D282" t="s">
        <v>753</v>
      </c>
    </row>
    <row r="283" spans="1:4">
      <c r="A283" t="s">
        <v>1666</v>
      </c>
      <c r="B283" s="18" t="s">
        <v>1667</v>
      </c>
      <c r="C283" s="175"/>
      <c r="D283" t="s">
        <v>1799</v>
      </c>
    </row>
    <row r="284" spans="1:4">
      <c r="A284" t="s">
        <v>1683</v>
      </c>
      <c r="B284" s="159" t="s">
        <v>1684</v>
      </c>
      <c r="C284" s="177"/>
      <c r="D284" t="s">
        <v>767</v>
      </c>
    </row>
    <row r="285" spans="1:4">
      <c r="A285" t="s">
        <v>1680</v>
      </c>
      <c r="B285" s="159" t="s">
        <v>1681</v>
      </c>
      <c r="C285" s="155"/>
      <c r="D285" t="s">
        <v>1682</v>
      </c>
    </row>
    <row r="286" spans="1:4">
      <c r="A286" t="s">
        <v>1668</v>
      </c>
      <c r="B286" s="18" t="s">
        <v>1669</v>
      </c>
      <c r="C286" s="167"/>
      <c r="D286" t="s">
        <v>1795</v>
      </c>
    </row>
    <row r="287" spans="1:4">
      <c r="A287" t="s">
        <v>1690</v>
      </c>
      <c r="B287" s="159" t="s">
        <v>1691</v>
      </c>
      <c r="C287" s="162"/>
      <c r="D287" t="s">
        <v>909</v>
      </c>
    </row>
    <row r="288" spans="1:4">
      <c r="A288" t="s">
        <v>1661</v>
      </c>
      <c r="B288" s="18" t="s">
        <v>1589</v>
      </c>
      <c r="C288" s="168"/>
      <c r="D288" t="s">
        <v>935</v>
      </c>
    </row>
    <row r="290" spans="1:4">
      <c r="A290" s="40" t="s">
        <v>1800</v>
      </c>
      <c r="B290" s="157"/>
      <c r="C290" s="147"/>
      <c r="D290" s="147"/>
    </row>
    <row r="291" spans="1:4">
      <c r="A291" s="7" t="s">
        <v>1626</v>
      </c>
      <c r="B291" s="158" t="s">
        <v>1627</v>
      </c>
      <c r="C291" s="7" t="s">
        <v>1628</v>
      </c>
      <c r="D291" s="7" t="s">
        <v>1629</v>
      </c>
    </row>
    <row r="292" spans="1:4">
      <c r="A292" t="s">
        <v>1653</v>
      </c>
      <c r="B292" s="18" t="s">
        <v>1654</v>
      </c>
      <c r="C292" s="164"/>
      <c r="D292" t="s">
        <v>755</v>
      </c>
    </row>
    <row r="293" spans="1:4">
      <c r="A293" t="s">
        <v>1678</v>
      </c>
      <c r="B293" s="18" t="s">
        <v>1679</v>
      </c>
      <c r="C293" s="174"/>
      <c r="D293" t="s">
        <v>769</v>
      </c>
    </row>
    <row r="294" spans="1:4">
      <c r="A294" t="s">
        <v>1657</v>
      </c>
      <c r="B294" s="159" t="s">
        <v>1658</v>
      </c>
      <c r="C294" s="163"/>
      <c r="D294" t="s">
        <v>753</v>
      </c>
    </row>
    <row r="295" spans="1:4">
      <c r="A295" t="s">
        <v>1661</v>
      </c>
      <c r="B295" s="18" t="s">
        <v>1589</v>
      </c>
      <c r="C295" s="168"/>
      <c r="D295" t="s">
        <v>1801</v>
      </c>
    </row>
    <row r="296" spans="1:4">
      <c r="A296" t="s">
        <v>1666</v>
      </c>
      <c r="B296" s="18" t="s">
        <v>1667</v>
      </c>
      <c r="C296" s="175"/>
      <c r="D296" t="s">
        <v>1802</v>
      </c>
    </row>
    <row r="297" spans="1:4">
      <c r="A297" t="s">
        <v>1670</v>
      </c>
      <c r="B297" s="160" t="s">
        <v>1671</v>
      </c>
      <c r="C297" s="156"/>
      <c r="D297" t="s">
        <v>745</v>
      </c>
    </row>
    <row r="298" spans="1:4">
      <c r="A298" t="s">
        <v>1674</v>
      </c>
      <c r="B298" s="18" t="s">
        <v>1675</v>
      </c>
      <c r="C298" s="169"/>
      <c r="D298" t="s">
        <v>937</v>
      </c>
    </row>
    <row r="299" spans="1:4">
      <c r="A299" t="s">
        <v>1690</v>
      </c>
      <c r="B299" s="159" t="s">
        <v>1691</v>
      </c>
      <c r="C299" s="162"/>
      <c r="D299" t="s">
        <v>909</v>
      </c>
    </row>
    <row r="300" spans="1:4">
      <c r="A300" t="s">
        <v>1696</v>
      </c>
      <c r="B300" s="18" t="s">
        <v>1697</v>
      </c>
      <c r="C300" s="171"/>
      <c r="D300" t="s">
        <v>761</v>
      </c>
    </row>
    <row r="301" spans="1:4">
      <c r="A301" t="s">
        <v>1700</v>
      </c>
      <c r="B301" s="159" t="s">
        <v>1701</v>
      </c>
      <c r="C301" s="161"/>
      <c r="D301" t="s">
        <v>737</v>
      </c>
    </row>
    <row r="302" spans="1:4">
      <c r="A302" t="s">
        <v>1685</v>
      </c>
      <c r="B302" s="159">
        <v>740000</v>
      </c>
      <c r="C302" s="178"/>
      <c r="D302" t="s">
        <v>765</v>
      </c>
    </row>
    <row r="303" spans="1:4">
      <c r="B303" s="159"/>
    </row>
    <row r="304" spans="1:4">
      <c r="A304" s="40" t="s">
        <v>1800</v>
      </c>
      <c r="B304" s="157"/>
      <c r="C304" s="147"/>
      <c r="D304" s="147"/>
    </row>
    <row r="305" spans="1:4">
      <c r="A305" s="7" t="s">
        <v>1626</v>
      </c>
      <c r="B305" s="158" t="s">
        <v>1627</v>
      </c>
      <c r="C305" s="7" t="s">
        <v>1628</v>
      </c>
      <c r="D305" s="7" t="s">
        <v>1629</v>
      </c>
    </row>
    <row r="306" spans="1:4">
      <c r="A306" t="s">
        <v>1653</v>
      </c>
      <c r="B306" s="18" t="s">
        <v>1654</v>
      </c>
      <c r="C306" s="164"/>
      <c r="D306" s="423" t="s">
        <v>953</v>
      </c>
    </row>
    <row r="307" spans="1:4">
      <c r="A307" t="s">
        <v>1633</v>
      </c>
      <c r="B307" s="18" t="s">
        <v>1634</v>
      </c>
      <c r="C307" s="176"/>
      <c r="D307" t="s">
        <v>1803</v>
      </c>
    </row>
    <row r="308" spans="1:4">
      <c r="A308" t="s">
        <v>1657</v>
      </c>
      <c r="B308" s="159" t="s">
        <v>1658</v>
      </c>
      <c r="C308" s="163"/>
      <c r="D308" t="s">
        <v>753</v>
      </c>
    </row>
    <row r="309" spans="1:4">
      <c r="A309" t="s">
        <v>1680</v>
      </c>
      <c r="B309" s="159" t="s">
        <v>1681</v>
      </c>
      <c r="C309" s="155"/>
      <c r="D309" t="s">
        <v>1804</v>
      </c>
    </row>
    <row r="310" spans="1:4">
      <c r="A310" t="s">
        <v>1690</v>
      </c>
      <c r="B310" s="159" t="s">
        <v>1691</v>
      </c>
      <c r="C310" s="162"/>
      <c r="D310" t="s">
        <v>909</v>
      </c>
    </row>
    <row r="311" spans="1:4">
      <c r="A311" t="s">
        <v>1696</v>
      </c>
      <c r="B311" s="18" t="s">
        <v>1697</v>
      </c>
      <c r="C311" s="171"/>
      <c r="D311" t="s">
        <v>761</v>
      </c>
    </row>
    <row r="312" spans="1:4">
      <c r="A312" t="s">
        <v>1700</v>
      </c>
      <c r="B312" s="159" t="s">
        <v>1701</v>
      </c>
      <c r="C312" s="161"/>
      <c r="D312" t="s">
        <v>737</v>
      </c>
    </row>
    <row r="313" spans="1:4">
      <c r="A313" t="s">
        <v>1685</v>
      </c>
      <c r="B313" s="159">
        <v>740000</v>
      </c>
      <c r="C313" s="178"/>
      <c r="D313" t="s">
        <v>765</v>
      </c>
    </row>
    <row r="314" spans="1:4">
      <c r="A314" t="s">
        <v>1686</v>
      </c>
      <c r="B314" s="18" t="s">
        <v>1687</v>
      </c>
      <c r="C314" s="170"/>
      <c r="D314" t="s">
        <v>1794</v>
      </c>
    </row>
    <row r="315" spans="1:4">
      <c r="A315" t="s">
        <v>1661</v>
      </c>
      <c r="B315" s="18" t="s">
        <v>1589</v>
      </c>
      <c r="C315" s="168"/>
      <c r="D315" t="s">
        <v>935</v>
      </c>
    </row>
    <row r="316" spans="1:4">
      <c r="B316"/>
    </row>
    <row r="317" spans="1:4">
      <c r="A317" s="40" t="s">
        <v>1805</v>
      </c>
      <c r="B317" s="157"/>
      <c r="C317" s="147"/>
      <c r="D317" s="147"/>
    </row>
    <row r="318" spans="1:4">
      <c r="A318" s="7" t="s">
        <v>1626</v>
      </c>
      <c r="B318" s="158" t="s">
        <v>1627</v>
      </c>
      <c r="C318" s="7" t="s">
        <v>1628</v>
      </c>
      <c r="D318" s="7" t="s">
        <v>1629</v>
      </c>
    </row>
    <row r="319" spans="1:4">
      <c r="A319" t="s">
        <v>1653</v>
      </c>
      <c r="B319" s="18" t="s">
        <v>1654</v>
      </c>
      <c r="C319" s="164"/>
      <c r="D319" t="s">
        <v>953</v>
      </c>
    </row>
    <row r="320" spans="1:4">
      <c r="A320" t="s">
        <v>1661</v>
      </c>
      <c r="B320" s="18" t="s">
        <v>1589</v>
      </c>
      <c r="C320" s="168"/>
      <c r="D320" t="s">
        <v>935</v>
      </c>
    </row>
    <row r="321" spans="1:4">
      <c r="A321" t="s">
        <v>1686</v>
      </c>
      <c r="B321" s="18" t="s">
        <v>1687</v>
      </c>
      <c r="C321" s="170"/>
      <c r="D321" t="s">
        <v>1794</v>
      </c>
    </row>
    <row r="322" spans="1:4">
      <c r="A322" t="s">
        <v>1678</v>
      </c>
      <c r="B322" s="18" t="s">
        <v>1679</v>
      </c>
      <c r="C322" s="174"/>
      <c r="D322" t="s">
        <v>769</v>
      </c>
    </row>
    <row r="323" spans="1:4">
      <c r="A323" t="s">
        <v>1633</v>
      </c>
      <c r="B323" s="18" t="s">
        <v>1634</v>
      </c>
      <c r="C323" s="176"/>
      <c r="D323" t="s">
        <v>1803</v>
      </c>
    </row>
    <row r="324" spans="1:4">
      <c r="A324" t="s">
        <v>1657</v>
      </c>
      <c r="B324" s="159" t="s">
        <v>1658</v>
      </c>
      <c r="C324" s="163"/>
      <c r="D324" t="s">
        <v>753</v>
      </c>
    </row>
    <row r="325" spans="1:4">
      <c r="A325" t="s">
        <v>1674</v>
      </c>
      <c r="B325" s="18" t="s">
        <v>1675</v>
      </c>
      <c r="C325" s="169"/>
      <c r="D325" t="s">
        <v>1806</v>
      </c>
    </row>
    <row r="326" spans="1:4">
      <c r="A326" t="s">
        <v>1700</v>
      </c>
      <c r="B326" s="159" t="s">
        <v>1701</v>
      </c>
      <c r="C326" s="161"/>
      <c r="D326" t="s">
        <v>1807</v>
      </c>
    </row>
    <row r="327" spans="1:4">
      <c r="A327" t="s">
        <v>1690</v>
      </c>
      <c r="B327" s="159" t="s">
        <v>1691</v>
      </c>
      <c r="C327" s="162"/>
      <c r="D327" t="s">
        <v>909</v>
      </c>
    </row>
    <row r="328" spans="1:4">
      <c r="A328" t="s">
        <v>1680</v>
      </c>
      <c r="B328" s="159" t="s">
        <v>1681</v>
      </c>
      <c r="C328" s="155"/>
      <c r="D328" t="s">
        <v>1804</v>
      </c>
    </row>
    <row r="329" spans="1:4">
      <c r="A329" t="s">
        <v>1685</v>
      </c>
      <c r="B329" s="159">
        <v>740000</v>
      </c>
      <c r="C329" s="178"/>
      <c r="D329" t="s">
        <v>765</v>
      </c>
    </row>
    <row r="331" spans="1:4">
      <c r="A331" s="40" t="s">
        <v>1808</v>
      </c>
      <c r="B331" s="157"/>
      <c r="C331" s="147"/>
      <c r="D331" s="147"/>
    </row>
    <row r="332" spans="1:4">
      <c r="A332" s="7" t="s">
        <v>1626</v>
      </c>
      <c r="B332" s="158" t="s">
        <v>1627</v>
      </c>
      <c r="C332" s="7" t="s">
        <v>1628</v>
      </c>
      <c r="D332" s="7" t="s">
        <v>1629</v>
      </c>
    </row>
    <row r="333" spans="1:4">
      <c r="A333" t="s">
        <v>1661</v>
      </c>
      <c r="B333" s="18" t="s">
        <v>1589</v>
      </c>
      <c r="C333" s="168"/>
      <c r="D333" t="s">
        <v>1809</v>
      </c>
    </row>
    <row r="334" spans="1:4">
      <c r="A334" t="s">
        <v>1810</v>
      </c>
      <c r="B334" s="18" t="s">
        <v>1811</v>
      </c>
      <c r="C334" s="147"/>
      <c r="D334" t="s">
        <v>1812</v>
      </c>
    </row>
    <row r="335" spans="1:4">
      <c r="A335" t="s">
        <v>1680</v>
      </c>
      <c r="B335" s="159" t="s">
        <v>1681</v>
      </c>
      <c r="C335" s="155"/>
      <c r="D335" t="s">
        <v>1813</v>
      </c>
    </row>
    <row r="336" spans="1:4">
      <c r="A336" t="s">
        <v>1683</v>
      </c>
      <c r="B336" s="159" t="s">
        <v>1684</v>
      </c>
      <c r="C336" s="177"/>
      <c r="D336" t="s">
        <v>1814</v>
      </c>
    </row>
    <row r="337" spans="1:4">
      <c r="A337" t="s">
        <v>1815</v>
      </c>
      <c r="B337" s="159">
        <v>808080</v>
      </c>
      <c r="C337" s="270"/>
      <c r="D337" t="s">
        <v>1816</v>
      </c>
    </row>
    <row r="338" spans="1:4">
      <c r="A338" t="s">
        <v>1657</v>
      </c>
      <c r="B338" s="159" t="s">
        <v>1658</v>
      </c>
      <c r="C338" s="163"/>
      <c r="D338" t="s">
        <v>1817</v>
      </c>
    </row>
    <row r="339" spans="1:4">
      <c r="A339" t="s">
        <v>1668</v>
      </c>
      <c r="B339" s="18" t="s">
        <v>1669</v>
      </c>
      <c r="C339" s="167"/>
      <c r="D339" t="s">
        <v>1818</v>
      </c>
    </row>
  </sheetData>
  <phoneticPr fontId="119"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C14" sqref="C14"/>
    </sheetView>
  </sheetViews>
  <sheetFormatPr baseColWidth="10" defaultColWidth="8.83203125" defaultRowHeight="15"/>
  <cols>
    <col min="1" max="1" width="31.5" customWidth="1"/>
    <col min="2" max="2" width="28.1640625" customWidth="1"/>
    <col min="3" max="3" width="85.5" customWidth="1"/>
  </cols>
  <sheetData>
    <row r="1" spans="1:3">
      <c r="A1" s="40" t="s">
        <v>1819</v>
      </c>
      <c r="B1" s="40" t="s">
        <v>1820</v>
      </c>
    </row>
    <row r="2" spans="1:3" ht="144">
      <c r="A2" t="s">
        <v>1821</v>
      </c>
      <c r="B2" t="s">
        <v>1822</v>
      </c>
      <c r="C2" s="151" t="s">
        <v>1823</v>
      </c>
    </row>
  </sheetData>
  <phoneticPr fontId="119"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baseColWidth="10" defaultColWidth="11.5" defaultRowHeight="15"/>
  <cols>
    <col min="1" max="1" width="11.1640625" customWidth="1"/>
    <col min="2" max="2" width="25.1640625" customWidth="1"/>
    <col min="3" max="3" width="10.1640625" style="253" customWidth="1"/>
    <col min="4" max="33" width="10.1640625" customWidth="1"/>
  </cols>
  <sheetData>
    <row r="1" spans="1:33" ht="16">
      <c r="A1" s="249" t="s">
        <v>1089</v>
      </c>
      <c r="B1" s="250" t="s">
        <v>1824</v>
      </c>
      <c r="C1" s="252" t="s">
        <v>1628</v>
      </c>
      <c r="D1" s="250">
        <v>2021</v>
      </c>
      <c r="E1" s="250">
        <v>2022</v>
      </c>
      <c r="F1" s="250">
        <v>2023</v>
      </c>
      <c r="G1" s="250">
        <v>2024</v>
      </c>
      <c r="H1" s="250">
        <v>2025</v>
      </c>
      <c r="I1" s="250">
        <v>2026</v>
      </c>
      <c r="J1" s="250">
        <v>2027</v>
      </c>
      <c r="K1" s="250">
        <v>2028</v>
      </c>
      <c r="L1" s="250">
        <v>2029</v>
      </c>
      <c r="M1" s="250">
        <v>2030</v>
      </c>
      <c r="N1" s="250">
        <v>2031</v>
      </c>
      <c r="O1" s="250">
        <v>2032</v>
      </c>
      <c r="P1" s="250">
        <v>2033</v>
      </c>
      <c r="Q1" s="250">
        <v>2034</v>
      </c>
      <c r="R1" s="250">
        <v>2035</v>
      </c>
      <c r="S1" s="250">
        <v>2036</v>
      </c>
      <c r="T1" s="250">
        <v>2037</v>
      </c>
      <c r="U1" s="250">
        <v>2038</v>
      </c>
      <c r="V1" s="250">
        <v>2039</v>
      </c>
      <c r="W1" s="250">
        <v>2040</v>
      </c>
      <c r="X1" s="250">
        <v>2041</v>
      </c>
      <c r="Y1" s="250">
        <v>2042</v>
      </c>
      <c r="Z1" s="250">
        <v>2043</v>
      </c>
      <c r="AA1" s="250">
        <v>2044</v>
      </c>
      <c r="AB1" s="250">
        <v>2045</v>
      </c>
      <c r="AC1" s="250">
        <v>2046</v>
      </c>
      <c r="AD1" s="250">
        <v>2047</v>
      </c>
      <c r="AE1" s="250">
        <v>2048</v>
      </c>
      <c r="AF1" s="250">
        <v>2049</v>
      </c>
      <c r="AG1" s="250">
        <v>2050</v>
      </c>
    </row>
    <row r="2" spans="1:33">
      <c r="A2" s="1"/>
    </row>
  </sheetData>
  <phoneticPr fontId="119"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7" sqref="F17"/>
    </sheetView>
  </sheetViews>
  <sheetFormatPr baseColWidth="10" defaultColWidth="11.5" defaultRowHeight="15"/>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16">
      <c r="A1" s="249" t="s">
        <v>1089</v>
      </c>
      <c r="B1" s="250" t="s">
        <v>1825</v>
      </c>
      <c r="C1" s="250" t="s">
        <v>1826</v>
      </c>
      <c r="D1" s="250" t="s">
        <v>1827</v>
      </c>
      <c r="E1" s="250" t="s">
        <v>1828</v>
      </c>
      <c r="F1" s="251" t="s">
        <v>1829</v>
      </c>
    </row>
    <row r="2" spans="1:6" ht="16">
      <c r="A2" s="273" t="s">
        <v>1095</v>
      </c>
      <c r="B2" s="273" t="s">
        <v>1830</v>
      </c>
      <c r="C2" s="273">
        <v>2035</v>
      </c>
      <c r="D2" s="273">
        <v>323.5</v>
      </c>
      <c r="E2" s="273">
        <v>378.7</v>
      </c>
      <c r="F2" s="274" t="s">
        <v>3880</v>
      </c>
    </row>
    <row r="3" spans="1:6">
      <c r="A3" s="1"/>
      <c r="B3" s="1"/>
      <c r="C3" s="1"/>
      <c r="D3" s="4"/>
      <c r="E3" s="4"/>
    </row>
  </sheetData>
  <phoneticPr fontId="1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baseColWidth="10" defaultColWidth="8.83203125" defaultRowHeight="15"/>
  <cols>
    <col min="17" max="17" width="12" bestFit="1" customWidth="1"/>
  </cols>
  <sheetData>
    <row r="1" spans="1:35">
      <c r="A1" t="s">
        <v>1831</v>
      </c>
    </row>
    <row r="2" spans="1:35">
      <c r="A2" t="s">
        <v>1832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1833</v>
      </c>
    </row>
    <row r="3" spans="1:35">
      <c r="A3" t="s">
        <v>1135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1834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1835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1836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1837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1840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1841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1842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1843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1844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1845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1846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1847</v>
      </c>
    </row>
    <row r="18" spans="1:17">
      <c r="A18" t="s">
        <v>1848</v>
      </c>
    </row>
    <row r="19" spans="1:17">
      <c r="A19" t="s">
        <v>1849</v>
      </c>
    </row>
    <row r="20" spans="1:17">
      <c r="A20" t="s">
        <v>1850</v>
      </c>
    </row>
    <row r="21" spans="1:17">
      <c r="A21" t="s">
        <v>1851</v>
      </c>
    </row>
    <row r="24" spans="1:17">
      <c r="Q24">
        <f>1-4227/Q16</f>
        <v>0.35827172114348171</v>
      </c>
    </row>
  </sheetData>
  <phoneticPr fontId="11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baseColWidth="10" defaultColWidth="8.83203125" defaultRowHeight="15"/>
  <cols>
    <col min="1" max="1" width="49.5" style="1" customWidth="1"/>
    <col min="2" max="2" width="12.83203125" style="1" bestFit="1" customWidth="1"/>
    <col min="3" max="3" width="12.83203125" style="1" customWidth="1"/>
    <col min="4" max="4" width="13.5" style="1" customWidth="1"/>
    <col min="5" max="5" width="20.5" style="1" customWidth="1"/>
    <col min="7" max="7" width="14" customWidth="1"/>
    <col min="10" max="10" width="9.5" bestFit="1" customWidth="1"/>
    <col min="14" max="15" width="12.1640625" bestFit="1" customWidth="1"/>
    <col min="16" max="16" width="12.5" bestFit="1" customWidth="1"/>
  </cols>
  <sheetData>
    <row r="1" spans="1:8" s="1" customFormat="1">
      <c r="A1" s="3"/>
      <c r="B1" s="188"/>
      <c r="C1" s="188"/>
      <c r="D1" s="188"/>
      <c r="E1" s="3"/>
    </row>
    <row r="2" spans="1:8" ht="16">
      <c r="A2" s="428" t="s">
        <v>1852</v>
      </c>
      <c r="B2" s="428"/>
      <c r="C2" s="200"/>
      <c r="D2" s="200"/>
      <c r="E2" s="200"/>
      <c r="F2" s="200"/>
      <c r="G2" s="200"/>
      <c r="H2" s="45" t="s">
        <v>1853</v>
      </c>
    </row>
    <row r="3" spans="1:8" ht="16">
      <c r="A3" s="200" t="s">
        <v>1854</v>
      </c>
      <c r="B3" s="200"/>
      <c r="C3" s="200"/>
      <c r="D3" s="200"/>
      <c r="E3" s="200"/>
      <c r="F3" s="200"/>
      <c r="G3" s="200"/>
      <c r="H3" s="45" t="s">
        <v>1855</v>
      </c>
    </row>
    <row r="4" spans="1:8">
      <c r="A4" s="201"/>
      <c r="B4" s="201"/>
      <c r="C4" s="201"/>
      <c r="D4" s="201"/>
      <c r="E4" s="201"/>
      <c r="F4" s="201"/>
      <c r="G4" s="45"/>
      <c r="H4" s="45" t="s">
        <v>1856</v>
      </c>
    </row>
    <row r="5" spans="1:8">
      <c r="A5" s="201"/>
      <c r="B5" s="201"/>
      <c r="C5" s="201"/>
      <c r="D5" s="201"/>
      <c r="E5" s="201"/>
      <c r="F5" s="201"/>
      <c r="G5" s="201"/>
      <c r="H5" s="201"/>
    </row>
    <row r="6" spans="1:8">
      <c r="A6" s="429" t="s">
        <v>1857</v>
      </c>
      <c r="B6" s="408" t="s">
        <v>1858</v>
      </c>
      <c r="C6" s="408" t="s">
        <v>1859</v>
      </c>
      <c r="D6" s="408" t="s">
        <v>1860</v>
      </c>
      <c r="E6" s="408" t="s">
        <v>1861</v>
      </c>
      <c r="F6" s="408" t="s">
        <v>671</v>
      </c>
      <c r="G6" s="408" t="s">
        <v>1862</v>
      </c>
      <c r="H6" s="408" t="s">
        <v>1863</v>
      </c>
    </row>
    <row r="7" spans="1:8" ht="16" thickBot="1">
      <c r="A7" s="430"/>
      <c r="B7" s="431" t="s">
        <v>1864</v>
      </c>
      <c r="C7" s="432"/>
      <c r="D7" s="432"/>
      <c r="E7" s="432"/>
      <c r="F7" s="432"/>
      <c r="G7" s="432"/>
      <c r="H7" s="433"/>
    </row>
    <row r="8" spans="1:8" ht="16" thickTop="1">
      <c r="A8" s="226" t="s">
        <v>1865</v>
      </c>
      <c r="B8" s="277">
        <v>5935361.2048846316</v>
      </c>
      <c r="C8" s="277">
        <v>12331.35516763239</v>
      </c>
      <c r="D8" s="277">
        <v>255.41813011993699</v>
      </c>
      <c r="E8" s="277">
        <v>16601.736021301014</v>
      </c>
      <c r="F8" s="277">
        <v>64984.511311122282</v>
      </c>
      <c r="G8" s="277">
        <v>7345.4310275876951</v>
      </c>
      <c r="H8" s="277">
        <v>12364.091048770906</v>
      </c>
    </row>
    <row r="9" spans="1:8">
      <c r="A9" s="227" t="s">
        <v>1866</v>
      </c>
      <c r="B9" s="277">
        <v>5894246.3300794624</v>
      </c>
      <c r="C9" s="277">
        <v>474.07141405218891</v>
      </c>
      <c r="D9" s="277">
        <v>255.32625983564566</v>
      </c>
      <c r="E9" s="277">
        <v>16392.841699559172</v>
      </c>
      <c r="F9" s="277">
        <v>64879.039506516223</v>
      </c>
      <c r="G9" s="277">
        <v>6989.45692056402</v>
      </c>
      <c r="H9" s="277">
        <v>12298.979757295287</v>
      </c>
    </row>
    <row r="10" spans="1:8">
      <c r="A10" s="278" t="s">
        <v>1867</v>
      </c>
      <c r="B10" s="277">
        <v>2540094.5307982946</v>
      </c>
      <c r="C10" s="277">
        <v>37.656050059714502</v>
      </c>
      <c r="D10" s="277">
        <v>101.32241952488565</v>
      </c>
      <c r="E10" s="277">
        <v>3546.3367720364731</v>
      </c>
      <c r="F10" s="277">
        <v>794.66570664443441</v>
      </c>
      <c r="G10" s="277">
        <v>197.74109991391563</v>
      </c>
      <c r="H10" s="277">
        <v>9554.1507363760447</v>
      </c>
    </row>
    <row r="11" spans="1:8">
      <c r="A11" s="279" t="s">
        <v>1868</v>
      </c>
      <c r="B11" s="277">
        <v>2400057.4856406469</v>
      </c>
      <c r="C11" s="277">
        <v>34.823479419570468</v>
      </c>
      <c r="D11" s="277">
        <v>100.86538569159121</v>
      </c>
      <c r="E11" s="280">
        <v>3434.4290996747714</v>
      </c>
      <c r="F11" s="280">
        <v>581.83867235005948</v>
      </c>
      <c r="G11" s="280">
        <v>43.701395420034459</v>
      </c>
      <c r="H11" s="280">
        <v>9439.0432746602182</v>
      </c>
    </row>
    <row r="12" spans="1:8">
      <c r="A12" s="279" t="s">
        <v>1869</v>
      </c>
      <c r="B12" s="277">
        <v>94253.062008181601</v>
      </c>
      <c r="C12" s="277">
        <v>1.46027512323081</v>
      </c>
      <c r="D12" s="277">
        <v>0.26593010197444999</v>
      </c>
      <c r="E12" s="280">
        <v>111.9076723617019</v>
      </c>
      <c r="F12" s="280">
        <v>212.82703429437495</v>
      </c>
      <c r="G12" s="280">
        <v>154.03970449388117</v>
      </c>
      <c r="H12" s="280">
        <v>115.10746171582606</v>
      </c>
    </row>
    <row r="13" spans="1:8">
      <c r="A13" s="279" t="s">
        <v>1870</v>
      </c>
      <c r="B13" s="277">
        <v>45783.983149465937</v>
      </c>
      <c r="C13" s="277">
        <v>1.37229551691322</v>
      </c>
      <c r="D13" s="277">
        <v>0.19110373131999001</v>
      </c>
      <c r="E13" s="280" t="s">
        <v>1871</v>
      </c>
      <c r="F13" s="280" t="s">
        <v>1871</v>
      </c>
      <c r="G13" s="280" t="s">
        <v>1871</v>
      </c>
      <c r="H13" s="280" t="s">
        <v>1871</v>
      </c>
    </row>
    <row r="14" spans="1:8">
      <c r="A14" s="228" t="s">
        <v>1872</v>
      </c>
      <c r="B14" s="277">
        <v>711227.52746031829</v>
      </c>
      <c r="C14" s="277">
        <v>66.667583289309391</v>
      </c>
      <c r="D14" s="277">
        <v>9.3662220369597406</v>
      </c>
      <c r="E14" s="277">
        <v>1515.3616266750041</v>
      </c>
      <c r="F14" s="277">
        <v>1044.8381666781022</v>
      </c>
      <c r="G14" s="277">
        <v>120.23413844415886</v>
      </c>
      <c r="H14" s="277">
        <v>1574.0871153371656</v>
      </c>
    </row>
    <row r="15" spans="1:8">
      <c r="A15" s="279" t="s">
        <v>1873</v>
      </c>
      <c r="B15" s="277">
        <v>14978.572362155866</v>
      </c>
      <c r="C15" s="277">
        <v>0.23835740177008</v>
      </c>
      <c r="D15" s="277">
        <v>5.0815371746130003E-2</v>
      </c>
      <c r="E15" s="280" t="s">
        <v>1871</v>
      </c>
      <c r="F15" s="280" t="s">
        <v>1871</v>
      </c>
      <c r="G15" s="280" t="s">
        <v>1871</v>
      </c>
      <c r="H15" s="280" t="s">
        <v>1871</v>
      </c>
    </row>
    <row r="16" spans="1:8">
      <c r="A16" s="279" t="s">
        <v>1874</v>
      </c>
      <c r="B16" s="277">
        <v>5057.2748720254449</v>
      </c>
      <c r="C16" s="277">
        <v>0.25516926930848</v>
      </c>
      <c r="D16" s="277">
        <v>3.8004328346280002E-2</v>
      </c>
      <c r="E16" s="280" t="s">
        <v>1871</v>
      </c>
      <c r="F16" s="280" t="s">
        <v>1871</v>
      </c>
      <c r="G16" s="280" t="s">
        <v>1871</v>
      </c>
      <c r="H16" s="280" t="s">
        <v>1871</v>
      </c>
    </row>
    <row r="17" spans="1:8">
      <c r="A17" s="279" t="s">
        <v>1875</v>
      </c>
      <c r="B17" s="277">
        <v>67269.957813983725</v>
      </c>
      <c r="C17" s="277">
        <v>1.85662734289529</v>
      </c>
      <c r="D17" s="277">
        <v>0.29458061428601001</v>
      </c>
      <c r="E17" s="280" t="s">
        <v>1871</v>
      </c>
      <c r="F17" s="280" t="s">
        <v>1871</v>
      </c>
      <c r="G17" s="280" t="s">
        <v>1871</v>
      </c>
      <c r="H17" s="280" t="s">
        <v>1871</v>
      </c>
    </row>
    <row r="18" spans="1:8">
      <c r="A18" s="279" t="s">
        <v>1876</v>
      </c>
      <c r="B18" s="277">
        <v>45070.579654334128</v>
      </c>
      <c r="C18" s="277">
        <v>3.0283235843053902</v>
      </c>
      <c r="D18" s="277">
        <v>0.52839203850651995</v>
      </c>
      <c r="E18" s="280" t="s">
        <v>1871</v>
      </c>
      <c r="F18" s="280" t="s">
        <v>1871</v>
      </c>
      <c r="G18" s="280" t="s">
        <v>1871</v>
      </c>
      <c r="H18" s="280" t="s">
        <v>1871</v>
      </c>
    </row>
    <row r="19" spans="1:8">
      <c r="A19" s="279" t="s">
        <v>1877</v>
      </c>
      <c r="B19" s="277">
        <v>46357.764227420019</v>
      </c>
      <c r="C19" s="277">
        <v>3.41919088614388</v>
      </c>
      <c r="D19" s="277">
        <v>0.52415757023381004</v>
      </c>
      <c r="E19" s="280" t="s">
        <v>1871</v>
      </c>
      <c r="F19" s="280" t="s">
        <v>1871</v>
      </c>
      <c r="G19" s="280" t="s">
        <v>1871</v>
      </c>
      <c r="H19" s="280" t="s">
        <v>1871</v>
      </c>
    </row>
    <row r="20" spans="1:8">
      <c r="A20" s="279" t="s">
        <v>1878</v>
      </c>
      <c r="B20" s="277">
        <v>36302.033778109631</v>
      </c>
      <c r="C20" s="277">
        <v>2.4295382607283198</v>
      </c>
      <c r="D20" s="277">
        <v>0.36471649490099001</v>
      </c>
      <c r="E20" s="280" t="s">
        <v>1871</v>
      </c>
      <c r="F20" s="280" t="s">
        <v>1871</v>
      </c>
      <c r="G20" s="280" t="s">
        <v>1871</v>
      </c>
      <c r="H20" s="280" t="s">
        <v>1871</v>
      </c>
    </row>
    <row r="21" spans="1:8">
      <c r="A21" s="281" t="s">
        <v>1879</v>
      </c>
      <c r="B21" s="277">
        <v>496191.34475228947</v>
      </c>
      <c r="C21" s="277">
        <v>55.440376544157949</v>
      </c>
      <c r="D21" s="277">
        <v>7.5655556189400004</v>
      </c>
      <c r="E21" s="280">
        <v>1515.3616266750041</v>
      </c>
      <c r="F21" s="280">
        <v>1044.8381666781022</v>
      </c>
      <c r="G21" s="280">
        <v>120.23413844415886</v>
      </c>
      <c r="H21" s="280">
        <v>1574.0871153371656</v>
      </c>
    </row>
    <row r="22" spans="1:8">
      <c r="A22" s="228" t="s">
        <v>1880</v>
      </c>
      <c r="B22" s="277">
        <v>1830505.6056332772</v>
      </c>
      <c r="C22" s="277">
        <v>160.28001983992968</v>
      </c>
      <c r="D22" s="277">
        <v>137.97722792661688</v>
      </c>
      <c r="E22" s="277">
        <v>10294.630529494003</v>
      </c>
      <c r="F22" s="277">
        <v>58614.797849139453</v>
      </c>
      <c r="G22" s="277">
        <v>5723.5980346497408</v>
      </c>
      <c r="H22" s="277">
        <v>618.63077203361581</v>
      </c>
    </row>
    <row r="23" spans="1:8">
      <c r="A23" s="279" t="s">
        <v>1881</v>
      </c>
      <c r="B23" s="277">
        <v>170713.69036083069</v>
      </c>
      <c r="C23" s="277">
        <v>2.0771880881664</v>
      </c>
      <c r="D23" s="277">
        <v>5.2617344805668296</v>
      </c>
      <c r="E23" s="280">
        <v>40.811932568812999</v>
      </c>
      <c r="F23" s="280">
        <v>207.24271059858924</v>
      </c>
      <c r="G23" s="280">
        <v>20.972782413204179</v>
      </c>
      <c r="H23" s="280">
        <v>7.9863698191035404</v>
      </c>
    </row>
    <row r="24" spans="1:8">
      <c r="A24" s="279" t="s">
        <v>1882</v>
      </c>
      <c r="B24" s="277">
        <v>1543321.2347240872</v>
      </c>
      <c r="C24" s="277">
        <v>95.722338182973743</v>
      </c>
      <c r="D24" s="277">
        <v>108.02744179292077</v>
      </c>
      <c r="E24" s="280">
        <v>7564.0039070770663</v>
      </c>
      <c r="F24" s="280">
        <v>38851.488066997837</v>
      </c>
      <c r="G24" s="280">
        <v>3123.5335919534832</v>
      </c>
      <c r="H24" s="280">
        <v>155.69594484037685</v>
      </c>
    </row>
    <row r="25" spans="1:8">
      <c r="A25" s="279" t="s">
        <v>1883</v>
      </c>
      <c r="B25" s="277">
        <v>46055.912865416671</v>
      </c>
      <c r="C25" s="277">
        <v>3.5201759225</v>
      </c>
      <c r="D25" s="277">
        <v>1.1264562951999999</v>
      </c>
      <c r="E25" s="280">
        <v>504.06504986911966</v>
      </c>
      <c r="F25" s="280">
        <v>79.731529299018959</v>
      </c>
      <c r="G25" s="280">
        <v>38.628071801561717</v>
      </c>
      <c r="H25" s="280">
        <v>59.549191471448658</v>
      </c>
    </row>
    <row r="26" spans="1:8">
      <c r="A26" s="279" t="s">
        <v>1884</v>
      </c>
      <c r="B26" s="277">
        <v>38024.136018348065</v>
      </c>
      <c r="C26" s="277">
        <v>16.174692701572852</v>
      </c>
      <c r="D26" s="277">
        <v>0.73291389331867995</v>
      </c>
      <c r="E26" s="280">
        <v>564.78322714808633</v>
      </c>
      <c r="F26" s="280">
        <v>1625.6330147817607</v>
      </c>
      <c r="G26" s="280">
        <v>797.79002364334588</v>
      </c>
      <c r="H26" s="280">
        <v>168.62503652225149</v>
      </c>
    </row>
    <row r="27" spans="1:8" ht="16" thickBot="1">
      <c r="A27" s="279" t="s">
        <v>1885</v>
      </c>
      <c r="B27" s="277">
        <v>32390.631664594664</v>
      </c>
      <c r="C27" s="277">
        <v>42.78562494471668</v>
      </c>
      <c r="D27" s="277">
        <v>22.8286814646106</v>
      </c>
      <c r="E27" s="280">
        <v>1620.9664128309175</v>
      </c>
      <c r="F27" s="280">
        <v>17850.702527462247</v>
      </c>
      <c r="G27" s="280">
        <v>1742.6735648381459</v>
      </c>
      <c r="H27" s="280">
        <v>226.77422938043526</v>
      </c>
    </row>
    <row r="28" spans="1:8" ht="16" thickTop="1">
      <c r="A28" s="229" t="s">
        <v>1886</v>
      </c>
      <c r="B28" s="277">
        <v>586285.4434706961</v>
      </c>
      <c r="C28" s="277">
        <v>205.34813377159594</v>
      </c>
      <c r="D28" s="277">
        <v>4.1002059296026401</v>
      </c>
      <c r="E28" s="277">
        <v>908.26373148672474</v>
      </c>
      <c r="F28" s="277">
        <v>3021.6454373622296</v>
      </c>
      <c r="G28" s="277">
        <v>706.60096524296171</v>
      </c>
      <c r="H28" s="277">
        <v>527.57585355553215</v>
      </c>
    </row>
    <row r="29" spans="1:8">
      <c r="A29" s="279" t="s">
        <v>1887</v>
      </c>
      <c r="B29" s="277">
        <v>227130.02298152124</v>
      </c>
      <c r="C29" s="277">
        <v>43.127051806573057</v>
      </c>
      <c r="D29" s="277">
        <v>1.1609958550767701</v>
      </c>
      <c r="E29" s="280">
        <v>490.17465541376572</v>
      </c>
      <c r="F29" s="280">
        <v>165.62633435353089</v>
      </c>
      <c r="G29" s="280">
        <v>188.2774974794886</v>
      </c>
      <c r="H29" s="280">
        <v>369.97578072655716</v>
      </c>
    </row>
    <row r="30" spans="1:8">
      <c r="A30" s="279" t="s">
        <v>1888</v>
      </c>
      <c r="B30" s="277">
        <v>358897.51072027022</v>
      </c>
      <c r="C30" s="277">
        <v>162.20807697148538</v>
      </c>
      <c r="D30" s="277">
        <v>2.9373316220328798</v>
      </c>
      <c r="E30" s="280">
        <v>418.08907607295907</v>
      </c>
      <c r="F30" s="280">
        <v>2856.0191030086989</v>
      </c>
      <c r="G30" s="280">
        <v>518.3234677634731</v>
      </c>
      <c r="H30" s="280">
        <v>157.60007282897502</v>
      </c>
    </row>
    <row r="31" spans="1:8">
      <c r="A31" s="279" t="s">
        <v>1889</v>
      </c>
      <c r="B31" s="277">
        <v>257.90976890459297</v>
      </c>
      <c r="C31" s="277">
        <v>1.300499353749E-2</v>
      </c>
      <c r="D31" s="277">
        <v>1.87845249299E-3</v>
      </c>
      <c r="E31" s="280" t="s">
        <v>1871</v>
      </c>
      <c r="F31" s="280" t="s">
        <v>1871</v>
      </c>
      <c r="G31" s="280" t="s">
        <v>1871</v>
      </c>
      <c r="H31" s="280" t="s">
        <v>1871</v>
      </c>
    </row>
    <row r="32" spans="1:8">
      <c r="A32" s="228" t="s">
        <v>1890</v>
      </c>
      <c r="B32" s="277">
        <v>226133.22271687587</v>
      </c>
      <c r="C32" s="277">
        <v>4.1196270916394298</v>
      </c>
      <c r="D32" s="277">
        <v>2.5601844175807398</v>
      </c>
      <c r="E32" s="277">
        <v>128.24903986696705</v>
      </c>
      <c r="F32" s="277">
        <v>1403.092346692003</v>
      </c>
      <c r="G32" s="277">
        <v>241.28268231324299</v>
      </c>
      <c r="H32" s="277">
        <v>24.535279992929539</v>
      </c>
    </row>
    <row r="33" spans="1:8">
      <c r="A33" s="279" t="s">
        <v>1891</v>
      </c>
      <c r="B33" s="277">
        <v>198086.65897924625</v>
      </c>
      <c r="C33" s="277">
        <v>3.6313603130694299</v>
      </c>
      <c r="D33" s="277">
        <v>1.7785747835824199</v>
      </c>
      <c r="E33" s="280">
        <v>128.24903986696705</v>
      </c>
      <c r="F33" s="280">
        <v>1403.092346692003</v>
      </c>
      <c r="G33" s="280">
        <v>241.28268231324299</v>
      </c>
      <c r="H33" s="280">
        <v>24.535279992929539</v>
      </c>
    </row>
    <row r="34" spans="1:8">
      <c r="A34" s="279" t="s">
        <v>1892</v>
      </c>
      <c r="B34" s="277">
        <v>28046.5637376296</v>
      </c>
      <c r="C34" s="277">
        <v>0.48826677857</v>
      </c>
      <c r="D34" s="277">
        <v>0.78160963399831995</v>
      </c>
      <c r="E34" s="280" t="s">
        <v>1893</v>
      </c>
      <c r="F34" s="280" t="s">
        <v>1893</v>
      </c>
      <c r="G34" s="280" t="s">
        <v>1893</v>
      </c>
      <c r="H34" s="280" t="s">
        <v>1893</v>
      </c>
    </row>
    <row r="35" spans="1:8">
      <c r="A35" s="282" t="s">
        <v>1894</v>
      </c>
      <c r="B35" s="277">
        <v>41114.874805169908</v>
      </c>
      <c r="C35" s="277">
        <v>11857.283753580201</v>
      </c>
      <c r="D35" s="277">
        <v>9.1870284291349996E-2</v>
      </c>
      <c r="E35" s="277">
        <v>208.89432174184356</v>
      </c>
      <c r="F35" s="277">
        <v>105.47180460606191</v>
      </c>
      <c r="G35" s="277">
        <v>355.97410702367489</v>
      </c>
      <c r="H35" s="277">
        <v>65.111291475618813</v>
      </c>
    </row>
    <row r="36" spans="1:8">
      <c r="A36" s="228" t="s">
        <v>1895</v>
      </c>
      <c r="B36" s="277">
        <v>4169.7141237857086</v>
      </c>
      <c r="C36" s="277">
        <v>2828.7193306107342</v>
      </c>
      <c r="D36" s="277" t="s">
        <v>1893</v>
      </c>
      <c r="E36" s="277" t="s">
        <v>1893</v>
      </c>
      <c r="F36" s="277" t="s">
        <v>1893</v>
      </c>
      <c r="G36" s="277" t="s">
        <v>1893</v>
      </c>
      <c r="H36" s="277" t="s">
        <v>1893</v>
      </c>
    </row>
    <row r="37" spans="1:8">
      <c r="A37" s="279" t="s">
        <v>1896</v>
      </c>
      <c r="B37" s="277">
        <v>4169.7141237857086</v>
      </c>
      <c r="C37" s="277">
        <v>2828.7193306107342</v>
      </c>
      <c r="D37" s="280" t="s">
        <v>1893</v>
      </c>
      <c r="E37" s="280" t="s">
        <v>1893</v>
      </c>
      <c r="F37" s="280" t="s">
        <v>1893</v>
      </c>
      <c r="G37" s="280" t="s">
        <v>1893</v>
      </c>
      <c r="H37" s="283" t="s">
        <v>1897</v>
      </c>
    </row>
    <row r="38" spans="1:8">
      <c r="A38" s="279" t="s">
        <v>1898</v>
      </c>
      <c r="B38" s="277" t="s">
        <v>1871</v>
      </c>
      <c r="C38" s="277" t="s">
        <v>1871</v>
      </c>
      <c r="D38" s="280" t="s">
        <v>1893</v>
      </c>
      <c r="E38" s="280" t="s">
        <v>1893</v>
      </c>
      <c r="F38" s="280" t="s">
        <v>1893</v>
      </c>
      <c r="G38" s="280" t="s">
        <v>1893</v>
      </c>
      <c r="H38" s="280" t="s">
        <v>1893</v>
      </c>
    </row>
    <row r="39" spans="1:8">
      <c r="A39" s="279" t="s">
        <v>1899</v>
      </c>
      <c r="B39" s="277" t="s">
        <v>1900</v>
      </c>
      <c r="C39" s="277" t="s">
        <v>1900</v>
      </c>
      <c r="D39" s="280" t="s">
        <v>1893</v>
      </c>
      <c r="E39" s="277" t="s">
        <v>1893</v>
      </c>
      <c r="F39" s="277" t="s">
        <v>1893</v>
      </c>
      <c r="G39" s="277" t="s">
        <v>1893</v>
      </c>
      <c r="H39" s="277" t="s">
        <v>1893</v>
      </c>
    </row>
    <row r="40" spans="1:8">
      <c r="A40" s="228" t="s">
        <v>1901</v>
      </c>
      <c r="B40" s="277">
        <v>36945.160681384201</v>
      </c>
      <c r="C40" s="277">
        <v>9028.5644229694662</v>
      </c>
      <c r="D40" s="277">
        <v>9.1870284291349996E-2</v>
      </c>
      <c r="E40" s="277">
        <v>208.89432174184356</v>
      </c>
      <c r="F40" s="277">
        <v>105.47180460606191</v>
      </c>
      <c r="G40" s="277">
        <v>355.97410702367489</v>
      </c>
      <c r="H40" s="277">
        <v>65.111291475618813</v>
      </c>
    </row>
    <row r="41" spans="1:8">
      <c r="A41" s="279" t="s">
        <v>1902</v>
      </c>
      <c r="B41" s="277">
        <v>11998.333379274758</v>
      </c>
      <c r="C41" s="277">
        <v>1877.1194091493796</v>
      </c>
      <c r="D41" s="277">
        <v>3.5424165198090003E-2</v>
      </c>
      <c r="E41" s="280" t="s">
        <v>1871</v>
      </c>
      <c r="F41" s="280" t="s">
        <v>1871</v>
      </c>
      <c r="G41" s="280" t="s">
        <v>1871</v>
      </c>
      <c r="H41" s="280" t="s">
        <v>1871</v>
      </c>
    </row>
    <row r="42" spans="1:8">
      <c r="A42" s="279" t="s">
        <v>1903</v>
      </c>
      <c r="B42" s="277">
        <v>24946.827302109439</v>
      </c>
      <c r="C42" s="277">
        <v>7151.4450138200864</v>
      </c>
      <c r="D42" s="283" t="s">
        <v>1897</v>
      </c>
      <c r="E42" s="283" t="s">
        <v>1897</v>
      </c>
      <c r="F42" s="283" t="s">
        <v>1897</v>
      </c>
      <c r="G42" s="280" t="s">
        <v>1871</v>
      </c>
      <c r="H42" s="280" t="s">
        <v>1871</v>
      </c>
    </row>
    <row r="43" spans="1:8">
      <c r="A43" s="279" t="s">
        <v>1904</v>
      </c>
      <c r="B43" s="277" t="s">
        <v>1871</v>
      </c>
      <c r="C43" s="277" t="s">
        <v>1871</v>
      </c>
      <c r="D43" s="277">
        <v>5.644611909326E-2</v>
      </c>
      <c r="E43" s="280" t="s">
        <v>1871</v>
      </c>
      <c r="F43" s="280" t="s">
        <v>1871</v>
      </c>
      <c r="G43" s="280" t="s">
        <v>1871</v>
      </c>
      <c r="H43" s="280" t="s">
        <v>1871</v>
      </c>
    </row>
    <row r="44" spans="1:8">
      <c r="A44" s="279" t="s">
        <v>1905</v>
      </c>
      <c r="B44" s="277" t="s">
        <v>1900</v>
      </c>
      <c r="C44" s="277" t="s">
        <v>1900</v>
      </c>
      <c r="D44" s="277" t="s">
        <v>1900</v>
      </c>
      <c r="E44" s="277">
        <v>208.89432174184356</v>
      </c>
      <c r="F44" s="277">
        <v>105.47180460606191</v>
      </c>
      <c r="G44" s="277">
        <v>355.97410702367489</v>
      </c>
      <c r="H44" s="277">
        <v>65.111291475618813</v>
      </c>
    </row>
    <row r="45" spans="1:8">
      <c r="A45" s="230" t="s">
        <v>1906</v>
      </c>
      <c r="B45" s="277" t="s">
        <v>1907</v>
      </c>
      <c r="C45" s="283" t="s">
        <v>1897</v>
      </c>
      <c r="D45" s="283" t="s">
        <v>1897</v>
      </c>
      <c r="E45" s="283" t="s">
        <v>1897</v>
      </c>
      <c r="F45" s="283" t="s">
        <v>1897</v>
      </c>
      <c r="G45" s="283" t="s">
        <v>1897</v>
      </c>
      <c r="H45" s="283" t="s">
        <v>1897</v>
      </c>
    </row>
    <row r="46" spans="1:8">
      <c r="A46" s="228" t="s">
        <v>1908</v>
      </c>
      <c r="B46" s="277" t="s">
        <v>1871</v>
      </c>
      <c r="C46" s="283" t="s">
        <v>1897</v>
      </c>
      <c r="D46" s="283" t="s">
        <v>1897</v>
      </c>
      <c r="E46" s="283" t="s">
        <v>1897</v>
      </c>
      <c r="F46" s="283" t="s">
        <v>1897</v>
      </c>
      <c r="G46" s="283" t="s">
        <v>1897</v>
      </c>
      <c r="H46" s="283" t="s">
        <v>1897</v>
      </c>
    </row>
    <row r="47" spans="1:8">
      <c r="A47" s="228" t="s">
        <v>1909</v>
      </c>
      <c r="B47" s="277" t="s">
        <v>1871</v>
      </c>
      <c r="C47" s="283" t="s">
        <v>1897</v>
      </c>
      <c r="D47" s="283" t="s">
        <v>1897</v>
      </c>
      <c r="E47" s="283" t="s">
        <v>1897</v>
      </c>
      <c r="F47" s="283" t="s">
        <v>1897</v>
      </c>
      <c r="G47" s="283" t="s">
        <v>1897</v>
      </c>
      <c r="H47" s="283" t="s">
        <v>1897</v>
      </c>
    </row>
    <row r="48" spans="1:8">
      <c r="A48" s="278" t="s">
        <v>1910</v>
      </c>
      <c r="B48" s="277" t="s">
        <v>1907</v>
      </c>
      <c r="C48" s="283" t="s">
        <v>1897</v>
      </c>
      <c r="D48" s="283" t="s">
        <v>1897</v>
      </c>
      <c r="E48" s="283" t="s">
        <v>1897</v>
      </c>
      <c r="F48" s="283" t="s">
        <v>1897</v>
      </c>
      <c r="G48" s="283" t="s">
        <v>1897</v>
      </c>
      <c r="H48" s="283" t="s">
        <v>1897</v>
      </c>
    </row>
    <row r="49" spans="1:8">
      <c r="A49" s="230" t="s">
        <v>1911</v>
      </c>
      <c r="B49" s="283" t="s">
        <v>1897</v>
      </c>
      <c r="C49" s="283" t="s">
        <v>1897</v>
      </c>
      <c r="D49" s="283" t="s">
        <v>1897</v>
      </c>
      <c r="E49" s="283" t="s">
        <v>1897</v>
      </c>
      <c r="F49" s="283" t="s">
        <v>1897</v>
      </c>
      <c r="G49" s="283" t="s">
        <v>1897</v>
      </c>
      <c r="H49" s="283" t="s">
        <v>1897</v>
      </c>
    </row>
    <row r="50" spans="1:8">
      <c r="A50" s="278" t="s">
        <v>1912</v>
      </c>
      <c r="B50" s="277">
        <v>113327.83658654301</v>
      </c>
      <c r="C50" s="277">
        <v>5.2928930187330101</v>
      </c>
      <c r="D50" s="277">
        <v>3.2441550799905401</v>
      </c>
      <c r="E50" s="277">
        <v>1699.3376784668872</v>
      </c>
      <c r="F50" s="277">
        <v>130.7216571044716</v>
      </c>
      <c r="G50" s="277">
        <v>53.656498765611978</v>
      </c>
      <c r="H50" s="277" t="s">
        <v>1913</v>
      </c>
    </row>
    <row r="51" spans="1:8">
      <c r="A51" s="284" t="s">
        <v>1914</v>
      </c>
      <c r="B51" s="277">
        <v>60220.980376771418</v>
      </c>
      <c r="C51" s="277" t="s">
        <v>1915</v>
      </c>
      <c r="D51" s="277">
        <v>1.8999282815821601</v>
      </c>
      <c r="E51" s="280">
        <v>237.49103519777046</v>
      </c>
      <c r="F51" s="280">
        <v>98.796270642272503</v>
      </c>
      <c r="G51" s="280">
        <v>14.819440596340881</v>
      </c>
      <c r="H51" s="280" t="s">
        <v>1913</v>
      </c>
    </row>
    <row r="52" spans="1:8">
      <c r="A52" s="284" t="s">
        <v>1916</v>
      </c>
      <c r="B52" s="277">
        <v>53106.856209771599</v>
      </c>
      <c r="C52" s="277">
        <v>5.2928930187330101</v>
      </c>
      <c r="D52" s="277">
        <v>1.34422679840838</v>
      </c>
      <c r="E52" s="280">
        <v>1461.8466432691168</v>
      </c>
      <c r="F52" s="280">
        <v>31.9253864621991</v>
      </c>
      <c r="G52" s="280">
        <v>38.837058169271103</v>
      </c>
      <c r="H52" s="280" t="s">
        <v>1913</v>
      </c>
    </row>
    <row r="53" spans="1:8">
      <c r="A53" s="278" t="s">
        <v>1917</v>
      </c>
      <c r="B53" s="277" t="s">
        <v>1871</v>
      </c>
      <c r="C53" s="277" t="s">
        <v>1871</v>
      </c>
      <c r="D53" s="277" t="s">
        <v>1871</v>
      </c>
      <c r="E53" s="280" t="s">
        <v>1871</v>
      </c>
      <c r="F53" s="280" t="s">
        <v>1871</v>
      </c>
      <c r="G53" s="280" t="s">
        <v>1871</v>
      </c>
      <c r="H53" s="280" t="s">
        <v>1913</v>
      </c>
    </row>
    <row r="54" spans="1:8">
      <c r="A54" s="383" t="s">
        <v>1918</v>
      </c>
      <c r="B54" s="277">
        <v>230699.51036740557</v>
      </c>
      <c r="C54" s="283" t="s">
        <v>1897</v>
      </c>
      <c r="D54" s="283" t="s">
        <v>1897</v>
      </c>
      <c r="E54" s="283" t="s">
        <v>1897</v>
      </c>
      <c r="F54" s="283" t="s">
        <v>1897</v>
      </c>
      <c r="G54" s="283" t="s">
        <v>1897</v>
      </c>
      <c r="H54" s="283" t="s">
        <v>1897</v>
      </c>
    </row>
    <row r="55" spans="1:8">
      <c r="A55" s="285" t="s">
        <v>1919</v>
      </c>
      <c r="B55" s="277" t="s">
        <v>1915</v>
      </c>
      <c r="C55" s="283" t="s">
        <v>1897</v>
      </c>
      <c r="D55" s="283" t="s">
        <v>1897</v>
      </c>
      <c r="E55" s="283" t="s">
        <v>1897</v>
      </c>
      <c r="F55" s="283" t="s">
        <v>1897</v>
      </c>
      <c r="G55" s="283" t="s">
        <v>1897</v>
      </c>
      <c r="H55" s="283" t="s">
        <v>1897</v>
      </c>
    </row>
    <row r="56" spans="1:8">
      <c r="A56" s="286" t="s">
        <v>1920</v>
      </c>
      <c r="B56" s="280" t="s">
        <v>1893</v>
      </c>
      <c r="C56" s="283" t="s">
        <v>1897</v>
      </c>
      <c r="D56" s="283" t="s">
        <v>1897</v>
      </c>
      <c r="E56" s="283" t="s">
        <v>1897</v>
      </c>
      <c r="F56" s="283" t="s">
        <v>1897</v>
      </c>
      <c r="G56" s="283" t="s">
        <v>1897</v>
      </c>
      <c r="H56" s="283" t="s">
        <v>1897</v>
      </c>
    </row>
    <row r="57" spans="1:8">
      <c r="A57" s="286" t="s">
        <v>1921</v>
      </c>
      <c r="B57" s="280" t="s">
        <v>1893</v>
      </c>
      <c r="C57" s="283" t="s">
        <v>1897</v>
      </c>
      <c r="D57" s="283" t="s">
        <v>1897</v>
      </c>
      <c r="E57" s="283" t="s">
        <v>1897</v>
      </c>
      <c r="F57" s="283" t="s">
        <v>1897</v>
      </c>
      <c r="G57" s="283" t="s">
        <v>1897</v>
      </c>
      <c r="H57" s="283" t="s">
        <v>1897</v>
      </c>
    </row>
    <row r="58" spans="1:8">
      <c r="C58" s="4"/>
      <c r="D58" s="4"/>
    </row>
    <row r="59" spans="1:8" ht="16">
      <c r="A59" s="46" t="s">
        <v>1922</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ht="16">
      <c r="A60" s="46" t="s">
        <v>1923</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ht="16">
      <c r="A61" s="46" t="s">
        <v>935</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ht="16">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ht="16">
      <c r="A63" s="46" t="s">
        <v>1121</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ht="16">
      <c r="A64" s="46" t="s">
        <v>341</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ht="16">
      <c r="A65" s="46" t="s">
        <v>1119</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ht="16">
      <c r="A66" s="46" t="s">
        <v>1924</v>
      </c>
      <c r="B66" s="47">
        <f>G375</f>
        <v>13282.915919456782</v>
      </c>
      <c r="C66" s="47">
        <f t="shared" ref="C66:D66" si="7">H375</f>
        <v>5.1948184495699996E-3</v>
      </c>
      <c r="D66" s="47">
        <f t="shared" si="7"/>
        <v>1.29867598133739</v>
      </c>
      <c r="E66" s="47"/>
      <c r="F66" s="47"/>
      <c r="G66" s="47"/>
      <c r="H66" s="47"/>
    </row>
    <row r="67" spans="1:10" ht="48">
      <c r="A67" s="1" t="s">
        <v>1925</v>
      </c>
      <c r="B67" s="4"/>
      <c r="C67" s="4"/>
      <c r="D67" s="4"/>
      <c r="E67" s="4"/>
      <c r="F67" s="4"/>
      <c r="G67" s="4"/>
      <c r="H67" s="4"/>
    </row>
    <row r="68" spans="1:10" ht="16" thickBot="1">
      <c r="B68" s="69"/>
      <c r="C68" s="69"/>
      <c r="D68" s="69"/>
      <c r="E68" s="69"/>
      <c r="F68" s="69"/>
      <c r="G68" s="69"/>
      <c r="H68" s="69"/>
    </row>
    <row r="69" spans="1:10" ht="16">
      <c r="A69" s="434" t="s">
        <v>1926</v>
      </c>
      <c r="B69" s="435"/>
      <c r="C69" s="202"/>
      <c r="D69" s="202"/>
      <c r="E69" s="202"/>
      <c r="F69" s="202"/>
      <c r="G69" s="202"/>
      <c r="H69" s="202"/>
      <c r="I69" s="50"/>
      <c r="J69" s="45" t="s">
        <v>1853</v>
      </c>
    </row>
    <row r="70" spans="1:10" ht="16">
      <c r="A70" s="44" t="s">
        <v>1927</v>
      </c>
      <c r="B70" s="48"/>
      <c r="C70" s="49"/>
      <c r="D70" s="49"/>
      <c r="E70" s="49"/>
      <c r="F70" s="49"/>
      <c r="G70" s="49"/>
      <c r="H70" s="49"/>
      <c r="I70" s="50"/>
      <c r="J70" s="45" t="s">
        <v>1855</v>
      </c>
    </row>
    <row r="71" spans="1:10" ht="16">
      <c r="A71" s="44"/>
      <c r="B71" s="48"/>
      <c r="C71" s="49"/>
      <c r="D71" s="49"/>
      <c r="E71" s="49"/>
      <c r="F71" s="49"/>
      <c r="G71" s="49"/>
      <c r="H71" s="45"/>
      <c r="I71" s="50"/>
      <c r="J71" s="45" t="s">
        <v>1856</v>
      </c>
    </row>
    <row r="72" spans="1:10">
      <c r="A72" s="436" t="s">
        <v>1857</v>
      </c>
      <c r="B72" s="439" t="s">
        <v>1928</v>
      </c>
      <c r="C72" s="440"/>
      <c r="D72" s="439" t="s">
        <v>1929</v>
      </c>
      <c r="E72" s="441"/>
      <c r="F72" s="442"/>
      <c r="G72" s="439" t="s">
        <v>1930</v>
      </c>
      <c r="H72" s="443"/>
      <c r="I72" s="443"/>
      <c r="J72" s="440"/>
    </row>
    <row r="73" spans="1:10">
      <c r="A73" s="437"/>
      <c r="B73" s="444" t="s">
        <v>1931</v>
      </c>
      <c r="C73" s="445"/>
      <c r="D73" s="448" t="s">
        <v>1932</v>
      </c>
      <c r="E73" s="444" t="s">
        <v>1859</v>
      </c>
      <c r="F73" s="445" t="s">
        <v>1860</v>
      </c>
      <c r="G73" s="448" t="s">
        <v>1933</v>
      </c>
      <c r="H73" s="448" t="s">
        <v>1859</v>
      </c>
      <c r="I73" s="448" t="s">
        <v>1860</v>
      </c>
      <c r="J73" s="384" t="s">
        <v>1858</v>
      </c>
    </row>
    <row r="74" spans="1:10">
      <c r="A74" s="437"/>
      <c r="B74" s="446"/>
      <c r="C74" s="447"/>
      <c r="D74" s="449"/>
      <c r="E74" s="446"/>
      <c r="F74" s="447"/>
      <c r="G74" s="450"/>
      <c r="H74" s="449"/>
      <c r="I74" s="449"/>
      <c r="J74" s="384" t="s">
        <v>1934</v>
      </c>
    </row>
    <row r="75" spans="1:10" ht="16" thickBot="1">
      <c r="A75" s="438"/>
      <c r="B75" s="225" t="s">
        <v>1935</v>
      </c>
      <c r="C75" s="51" t="s">
        <v>1936</v>
      </c>
      <c r="D75" s="51" t="s">
        <v>1937</v>
      </c>
      <c r="E75" s="456" t="s">
        <v>1938</v>
      </c>
      <c r="F75" s="457"/>
      <c r="G75" s="456" t="s">
        <v>1864</v>
      </c>
      <c r="H75" s="454"/>
      <c r="I75" s="454"/>
      <c r="J75" s="455"/>
    </row>
    <row r="76" spans="1:10" ht="16" thickTop="1">
      <c r="A76" s="287" t="s">
        <v>1939</v>
      </c>
      <c r="B76" s="288">
        <v>91119552.110468924</v>
      </c>
      <c r="C76" s="288" t="s">
        <v>1940</v>
      </c>
      <c r="D76" s="289" t="s">
        <v>1897</v>
      </c>
      <c r="E76" s="289" t="s">
        <v>1897</v>
      </c>
      <c r="F76" s="289" t="s">
        <v>1897</v>
      </c>
      <c r="G76" s="288">
        <v>5894246.3300794624</v>
      </c>
      <c r="H76" s="288">
        <v>474.07141405218891</v>
      </c>
      <c r="I76" s="288">
        <v>255.32625983564566</v>
      </c>
      <c r="J76" s="288" t="s">
        <v>1915</v>
      </c>
    </row>
    <row r="77" spans="1:10">
      <c r="A77" s="290" t="s">
        <v>1941</v>
      </c>
      <c r="B77" s="288">
        <v>39518350.449221194</v>
      </c>
      <c r="C77" s="288" t="s">
        <v>1940</v>
      </c>
      <c r="D77" s="288">
        <v>62.818550609275022</v>
      </c>
      <c r="E77" s="288">
        <v>4.71081601067928</v>
      </c>
      <c r="F77" s="288">
        <v>3.6043774931421502</v>
      </c>
      <c r="G77" s="288">
        <v>2482485.4976894674</v>
      </c>
      <c r="H77" s="288">
        <v>186.16367801182585</v>
      </c>
      <c r="I77" s="288">
        <v>142.439052925277</v>
      </c>
      <c r="J77" s="288" t="s">
        <v>1893</v>
      </c>
    </row>
    <row r="78" spans="1:10">
      <c r="A78" s="290" t="s">
        <v>1942</v>
      </c>
      <c r="B78" s="288">
        <v>23547856.46013758</v>
      </c>
      <c r="C78" s="288" t="s">
        <v>1940</v>
      </c>
      <c r="D78" s="288">
        <v>90.390222007608685</v>
      </c>
      <c r="E78" s="288">
        <v>1.3293847084140999</v>
      </c>
      <c r="F78" s="288">
        <v>4.0838943275543604</v>
      </c>
      <c r="G78" s="288">
        <v>2128495.9732351382</v>
      </c>
      <c r="H78" s="288">
        <v>31.304160294037182</v>
      </c>
      <c r="I78" s="288">
        <v>96.166957423620104</v>
      </c>
      <c r="J78" s="288" t="s">
        <v>1893</v>
      </c>
    </row>
    <row r="79" spans="1:10">
      <c r="A79" s="290" t="s">
        <v>1943</v>
      </c>
      <c r="B79" s="288">
        <v>25079732.293968797</v>
      </c>
      <c r="C79" s="288" t="s">
        <v>1940</v>
      </c>
      <c r="D79" s="288">
        <v>50.61939699547608</v>
      </c>
      <c r="E79" s="288">
        <v>2.9025747542863098</v>
      </c>
      <c r="F79" s="288">
        <v>0.31864834210840998</v>
      </c>
      <c r="G79" s="288">
        <v>1269520.9255286683</v>
      </c>
      <c r="H79" s="288">
        <v>72.795797800732927</v>
      </c>
      <c r="I79" s="288">
        <v>7.9916151159959297</v>
      </c>
      <c r="J79" s="288" t="s">
        <v>1893</v>
      </c>
    </row>
    <row r="80" spans="1:10">
      <c r="A80" s="290" t="s">
        <v>1944</v>
      </c>
      <c r="B80" s="288">
        <v>353451.33084586024</v>
      </c>
      <c r="C80" s="288" t="s">
        <v>1940</v>
      </c>
      <c r="D80" s="288">
        <v>38.884939528440349</v>
      </c>
      <c r="E80" s="288">
        <v>1.469740809049E-2</v>
      </c>
      <c r="F80" s="288">
        <v>3.6742710183873699</v>
      </c>
      <c r="G80" s="288">
        <v>13743.93362618804</v>
      </c>
      <c r="H80" s="288">
        <v>5.1948184495699996E-3</v>
      </c>
      <c r="I80" s="288">
        <v>1.29867598133739</v>
      </c>
      <c r="J80" s="288" t="s">
        <v>1915</v>
      </c>
    </row>
    <row r="81" spans="1:10">
      <c r="A81" s="290" t="s">
        <v>1945</v>
      </c>
      <c r="B81" s="288" t="s">
        <v>1900</v>
      </c>
      <c r="C81" s="288" t="s">
        <v>1940</v>
      </c>
      <c r="D81" s="288" t="s">
        <v>1900</v>
      </c>
      <c r="E81" s="288" t="s">
        <v>1900</v>
      </c>
      <c r="F81" s="288" t="s">
        <v>1900</v>
      </c>
      <c r="G81" s="288" t="s">
        <v>1900</v>
      </c>
      <c r="H81" s="288" t="s">
        <v>1900</v>
      </c>
      <c r="I81" s="288" t="s">
        <v>1900</v>
      </c>
      <c r="J81" s="288" t="s">
        <v>1900</v>
      </c>
    </row>
    <row r="82" spans="1:10">
      <c r="A82" s="290" t="s">
        <v>1946</v>
      </c>
      <c r="B82" s="288">
        <v>2620161.5762954974</v>
      </c>
      <c r="C82" s="288" t="s">
        <v>1940</v>
      </c>
      <c r="D82" s="288">
        <v>88.047818292785962</v>
      </c>
      <c r="E82" s="288">
        <v>70.149331548862634</v>
      </c>
      <c r="F82" s="288">
        <v>2.8356871028999802</v>
      </c>
      <c r="G82" s="289" t="s">
        <v>1897</v>
      </c>
      <c r="H82" s="288">
        <v>183.80258312714338</v>
      </c>
      <c r="I82" s="288">
        <v>7.4299583894152299</v>
      </c>
      <c r="J82" s="288" t="s">
        <v>1893</v>
      </c>
    </row>
    <row r="83" spans="1:10">
      <c r="A83" s="231" t="s">
        <v>1947</v>
      </c>
      <c r="B83" s="288">
        <v>32351773.409563068</v>
      </c>
      <c r="C83" s="288" t="s">
        <v>1940</v>
      </c>
      <c r="D83" s="289" t="s">
        <v>1897</v>
      </c>
      <c r="E83" s="289" t="s">
        <v>1897</v>
      </c>
      <c r="F83" s="289" t="s">
        <v>1897</v>
      </c>
      <c r="G83" s="288">
        <v>2540094.5307982946</v>
      </c>
      <c r="H83" s="288">
        <v>37.656050059714502</v>
      </c>
      <c r="I83" s="288">
        <v>101.32241952488565</v>
      </c>
      <c r="J83" s="288" t="s">
        <v>1915</v>
      </c>
    </row>
    <row r="84" spans="1:10">
      <c r="A84" s="385" t="s">
        <v>1941</v>
      </c>
      <c r="B84" s="288">
        <v>1343810.0384583769</v>
      </c>
      <c r="C84" s="288" t="s">
        <v>1940</v>
      </c>
      <c r="D84" s="288">
        <v>75.928141051021797</v>
      </c>
      <c r="E84" s="288">
        <v>0.76379847184557004</v>
      </c>
      <c r="F84" s="288">
        <v>0.35425092693756</v>
      </c>
      <c r="G84" s="288">
        <v>102032.99814584665</v>
      </c>
      <c r="H84" s="288">
        <v>1.02640005382524</v>
      </c>
      <c r="I84" s="288">
        <v>0.47604595175188003</v>
      </c>
      <c r="J84" s="288" t="s">
        <v>1893</v>
      </c>
    </row>
    <row r="85" spans="1:10">
      <c r="A85" s="385" t="s">
        <v>1942</v>
      </c>
      <c r="B85" s="288">
        <v>21964918.19043801</v>
      </c>
      <c r="C85" s="288" t="s">
        <v>1940</v>
      </c>
      <c r="D85" s="288">
        <v>90.62078968100333</v>
      </c>
      <c r="E85" s="288">
        <v>0.73257570335638</v>
      </c>
      <c r="F85" s="288">
        <v>4.2890443345528002</v>
      </c>
      <c r="G85" s="288">
        <v>1990478.2316961272</v>
      </c>
      <c r="H85" s="288">
        <v>16.09096539252544</v>
      </c>
      <c r="I85" s="288">
        <v>94.208507923613965</v>
      </c>
      <c r="J85" s="288" t="s">
        <v>1893</v>
      </c>
    </row>
    <row r="86" spans="1:10">
      <c r="A86" s="385" t="s">
        <v>1943</v>
      </c>
      <c r="B86" s="288">
        <v>8795000.2471165303</v>
      </c>
      <c r="C86" s="288" t="s">
        <v>1940</v>
      </c>
      <c r="D86" s="288">
        <v>50.838234302060421</v>
      </c>
      <c r="E86" s="288">
        <v>2.3338941529224702</v>
      </c>
      <c r="F86" s="288">
        <v>0.75335764658167004</v>
      </c>
      <c r="G86" s="288">
        <v>447122.28324958944</v>
      </c>
      <c r="H86" s="288">
        <v>20.526599651696909</v>
      </c>
      <c r="I86" s="288">
        <v>6.6257806878528998</v>
      </c>
      <c r="J86" s="288" t="s">
        <v>1893</v>
      </c>
    </row>
    <row r="87" spans="1:10">
      <c r="A87" s="385" t="s">
        <v>1944</v>
      </c>
      <c r="B87" s="288">
        <v>52888.087323471489</v>
      </c>
      <c r="C87" s="288" t="s">
        <v>1940</v>
      </c>
      <c r="D87" s="288">
        <v>8.7168534553273496</v>
      </c>
      <c r="E87" s="288" t="s">
        <v>1948</v>
      </c>
      <c r="F87" s="288" t="s">
        <v>1948</v>
      </c>
      <c r="G87" s="288">
        <v>461.01770673125719</v>
      </c>
      <c r="H87" s="288" t="s">
        <v>1948</v>
      </c>
      <c r="I87" s="288" t="s">
        <v>1948</v>
      </c>
      <c r="J87" s="288" t="s">
        <v>1915</v>
      </c>
    </row>
    <row r="88" spans="1:10">
      <c r="A88" s="385" t="s">
        <v>1945</v>
      </c>
      <c r="B88" s="288" t="s">
        <v>1900</v>
      </c>
      <c r="C88" s="288" t="s">
        <v>1940</v>
      </c>
      <c r="D88" s="288" t="s">
        <v>1900</v>
      </c>
      <c r="E88" s="288" t="s">
        <v>1900</v>
      </c>
      <c r="F88" s="288" t="s">
        <v>1900</v>
      </c>
      <c r="G88" s="288" t="s">
        <v>1900</v>
      </c>
      <c r="H88" s="288" t="s">
        <v>1900</v>
      </c>
      <c r="I88" s="288" t="s">
        <v>1900</v>
      </c>
      <c r="J88" s="288" t="s">
        <v>1900</v>
      </c>
    </row>
    <row r="89" spans="1:10">
      <c r="A89" s="385" t="s">
        <v>1946</v>
      </c>
      <c r="B89" s="288">
        <v>195156.84622667928</v>
      </c>
      <c r="C89" s="288" t="s">
        <v>1940</v>
      </c>
      <c r="D89" s="288">
        <v>97.735736802039924</v>
      </c>
      <c r="E89" s="288">
        <v>6.192435418265E-2</v>
      </c>
      <c r="F89" s="288">
        <v>6.192435418265E-2</v>
      </c>
      <c r="G89" s="288">
        <v>19073.798157926904</v>
      </c>
      <c r="H89" s="288">
        <v>1.2084961666909999E-2</v>
      </c>
      <c r="I89" s="288">
        <v>1.2084961666909999E-2</v>
      </c>
      <c r="J89" s="288" t="s">
        <v>1893</v>
      </c>
    </row>
    <row r="90" spans="1:10">
      <c r="A90" s="386" t="s">
        <v>1949</v>
      </c>
      <c r="B90" s="288">
        <v>29762022.261531696</v>
      </c>
      <c r="C90" s="288" t="s">
        <v>1940</v>
      </c>
      <c r="D90" s="289" t="s">
        <v>1897</v>
      </c>
      <c r="E90" s="289" t="s">
        <v>1897</v>
      </c>
      <c r="F90" s="289" t="s">
        <v>1897</v>
      </c>
      <c r="G90" s="288">
        <v>2400057.4856406469</v>
      </c>
      <c r="H90" s="288">
        <v>34.823479419570468</v>
      </c>
      <c r="I90" s="288">
        <v>100.86538569159121</v>
      </c>
      <c r="J90" s="288" t="s">
        <v>1915</v>
      </c>
    </row>
    <row r="91" spans="1:10">
      <c r="A91" s="385" t="s">
        <v>1941</v>
      </c>
      <c r="B91" s="288">
        <v>1289345.7754762077</v>
      </c>
      <c r="C91" s="288" t="s">
        <v>1940</v>
      </c>
      <c r="D91" s="288">
        <v>75.981710695644367</v>
      </c>
      <c r="E91" s="288">
        <v>0.66331306705496995</v>
      </c>
      <c r="F91" s="288">
        <v>0.25283307148143003</v>
      </c>
      <c r="G91" s="288">
        <v>97966.697698884454</v>
      </c>
      <c r="H91" s="288">
        <v>0.85523990082548995</v>
      </c>
      <c r="I91" s="288">
        <v>0.32598925261525002</v>
      </c>
      <c r="J91" s="288" t="s">
        <v>1893</v>
      </c>
    </row>
    <row r="92" spans="1:10">
      <c r="A92" s="385" t="s">
        <v>1942</v>
      </c>
      <c r="B92" s="288">
        <v>21878947.484241422</v>
      </c>
      <c r="C92" s="288" t="s">
        <v>1940</v>
      </c>
      <c r="D92" s="288">
        <v>90.624623010701626</v>
      </c>
      <c r="E92" s="288">
        <v>0.69812515865578995</v>
      </c>
      <c r="F92" s="288">
        <v>4.3002982540659396</v>
      </c>
      <c r="G92" s="288">
        <v>1982771.3676303178</v>
      </c>
      <c r="H92" s="288">
        <v>15.27424368365784</v>
      </c>
      <c r="I92" s="288">
        <v>94.085999667283815</v>
      </c>
      <c r="J92" s="288" t="s">
        <v>1893</v>
      </c>
    </row>
    <row r="93" spans="1:10">
      <c r="A93" s="385" t="s">
        <v>1943</v>
      </c>
      <c r="B93" s="288">
        <v>6345684.0682639154</v>
      </c>
      <c r="C93" s="288" t="s">
        <v>1940</v>
      </c>
      <c r="D93" s="288">
        <v>50.248073994006518</v>
      </c>
      <c r="E93" s="288">
        <v>2.9440341927598199</v>
      </c>
      <c r="F93" s="288">
        <v>1.01506972939916</v>
      </c>
      <c r="G93" s="288">
        <v>318858.40260471357</v>
      </c>
      <c r="H93" s="288">
        <v>18.681910873420229</v>
      </c>
      <c r="I93" s="288">
        <v>6.4413118100252298</v>
      </c>
      <c r="J93" s="288" t="s">
        <v>1893</v>
      </c>
    </row>
    <row r="94" spans="1:10">
      <c r="A94" s="385" t="s">
        <v>1944</v>
      </c>
      <c r="B94" s="288">
        <v>52888.087323471489</v>
      </c>
      <c r="C94" s="288" t="s">
        <v>1940</v>
      </c>
      <c r="D94" s="288">
        <v>8.7168534553273496</v>
      </c>
      <c r="E94" s="288" t="s">
        <v>1907</v>
      </c>
      <c r="F94" s="288" t="s">
        <v>1907</v>
      </c>
      <c r="G94" s="288">
        <v>461.01770673125719</v>
      </c>
      <c r="H94" s="288" t="s">
        <v>1907</v>
      </c>
      <c r="I94" s="288" t="s">
        <v>1907</v>
      </c>
      <c r="J94" s="288" t="s">
        <v>1893</v>
      </c>
    </row>
    <row r="95" spans="1:10">
      <c r="A95" s="385" t="s">
        <v>1945</v>
      </c>
      <c r="B95" s="288" t="s">
        <v>1900</v>
      </c>
      <c r="C95" s="288" t="s">
        <v>1940</v>
      </c>
      <c r="D95" s="288" t="s">
        <v>1900</v>
      </c>
      <c r="E95" s="288" t="s">
        <v>1900</v>
      </c>
      <c r="F95" s="288" t="s">
        <v>1900</v>
      </c>
      <c r="G95" s="288" t="s">
        <v>1900</v>
      </c>
      <c r="H95" s="288" t="s">
        <v>1900</v>
      </c>
      <c r="I95" s="288" t="s">
        <v>1900</v>
      </c>
      <c r="J95" s="288" t="s">
        <v>1900</v>
      </c>
    </row>
    <row r="96" spans="1:10">
      <c r="A96" s="385" t="s">
        <v>1946</v>
      </c>
      <c r="B96" s="288">
        <v>195156.84622667928</v>
      </c>
      <c r="C96" s="288" t="s">
        <v>1940</v>
      </c>
      <c r="D96" s="288">
        <v>97.735736802039924</v>
      </c>
      <c r="E96" s="288">
        <v>6.192435418265E-2</v>
      </c>
      <c r="F96" s="288">
        <v>6.192435418265E-2</v>
      </c>
      <c r="G96" s="288">
        <v>19073.798157926904</v>
      </c>
      <c r="H96" s="288">
        <v>1.2084961666909999E-2</v>
      </c>
      <c r="I96" s="288">
        <v>1.2084961666909999E-2</v>
      </c>
      <c r="J96" s="288" t="s">
        <v>1893</v>
      </c>
    </row>
    <row r="97" spans="1:10">
      <c r="A97" s="291" t="s">
        <v>1950</v>
      </c>
      <c r="B97" s="288">
        <v>29762022.261531696</v>
      </c>
      <c r="C97" s="288" t="s">
        <v>1940</v>
      </c>
      <c r="D97" s="289" t="s">
        <v>1897</v>
      </c>
      <c r="E97" s="289" t="s">
        <v>1897</v>
      </c>
      <c r="F97" s="289" t="s">
        <v>1897</v>
      </c>
      <c r="G97" s="288">
        <v>2400057.4856406469</v>
      </c>
      <c r="H97" s="288">
        <v>34.823479419570468</v>
      </c>
      <c r="I97" s="288">
        <v>100.86538569159121</v>
      </c>
      <c r="J97" s="288" t="s">
        <v>1915</v>
      </c>
    </row>
    <row r="98" spans="1:10">
      <c r="A98" s="292" t="s">
        <v>1951</v>
      </c>
      <c r="B98" s="293">
        <v>1289345.7754762077</v>
      </c>
      <c r="C98" s="288" t="s">
        <v>1940</v>
      </c>
      <c r="D98" s="288">
        <v>75.981710695644367</v>
      </c>
      <c r="E98" s="288">
        <v>0.66331306705496995</v>
      </c>
      <c r="F98" s="288">
        <v>0.25283307148143003</v>
      </c>
      <c r="G98" s="293">
        <v>97966.697698884454</v>
      </c>
      <c r="H98" s="293">
        <v>0.85523990082548995</v>
      </c>
      <c r="I98" s="293">
        <v>0.32598925261525002</v>
      </c>
      <c r="J98" s="293" t="s">
        <v>1893</v>
      </c>
    </row>
    <row r="99" spans="1:10">
      <c r="A99" s="292" t="s">
        <v>1952</v>
      </c>
      <c r="B99" s="293">
        <v>21878947.484241422</v>
      </c>
      <c r="C99" s="288" t="s">
        <v>1940</v>
      </c>
      <c r="D99" s="288">
        <v>90.624623010701626</v>
      </c>
      <c r="E99" s="288">
        <v>0.69812515865578995</v>
      </c>
      <c r="F99" s="288">
        <v>4.3002982540659396</v>
      </c>
      <c r="G99" s="293">
        <v>1982771.3676303178</v>
      </c>
      <c r="H99" s="293">
        <v>15.27424368365784</v>
      </c>
      <c r="I99" s="293">
        <v>94.085999667283815</v>
      </c>
      <c r="J99" s="293" t="s">
        <v>1893</v>
      </c>
    </row>
    <row r="100" spans="1:10">
      <c r="A100" s="292" t="s">
        <v>1953</v>
      </c>
      <c r="B100" s="293">
        <v>6345684.0682639154</v>
      </c>
      <c r="C100" s="288" t="s">
        <v>1940</v>
      </c>
      <c r="D100" s="288">
        <v>50.248073994006518</v>
      </c>
      <c r="E100" s="288">
        <v>2.9440341927598199</v>
      </c>
      <c r="F100" s="288">
        <v>1.01506972939916</v>
      </c>
      <c r="G100" s="293">
        <v>318858.40260471357</v>
      </c>
      <c r="H100" s="293">
        <v>18.681910873420229</v>
      </c>
      <c r="I100" s="293">
        <v>6.4413118100252298</v>
      </c>
      <c r="J100" s="293" t="s">
        <v>1893</v>
      </c>
    </row>
    <row r="101" spans="1:10">
      <c r="A101" s="292" t="s">
        <v>1954</v>
      </c>
      <c r="B101" s="293">
        <v>52888.087323471489</v>
      </c>
      <c r="C101" s="288" t="s">
        <v>1940</v>
      </c>
      <c r="D101" s="288">
        <v>8.7168534553273496</v>
      </c>
      <c r="E101" s="288" t="s">
        <v>1893</v>
      </c>
      <c r="F101" s="288" t="s">
        <v>1893</v>
      </c>
      <c r="G101" s="293">
        <v>461.01770673125719</v>
      </c>
      <c r="H101" s="293" t="s">
        <v>1893</v>
      </c>
      <c r="I101" s="293" t="s">
        <v>1893</v>
      </c>
      <c r="J101" s="293" t="s">
        <v>1893</v>
      </c>
    </row>
    <row r="102" spans="1:10">
      <c r="A102" s="292" t="s">
        <v>1955</v>
      </c>
      <c r="B102" s="293" t="s">
        <v>1900</v>
      </c>
      <c r="C102" s="288" t="s">
        <v>1940</v>
      </c>
      <c r="D102" s="288" t="s">
        <v>1900</v>
      </c>
      <c r="E102" s="288" t="s">
        <v>1900</v>
      </c>
      <c r="F102" s="288" t="s">
        <v>1900</v>
      </c>
      <c r="G102" s="293" t="s">
        <v>1900</v>
      </c>
      <c r="H102" s="293" t="s">
        <v>1900</v>
      </c>
      <c r="I102" s="293" t="s">
        <v>1900</v>
      </c>
      <c r="J102" s="293" t="s">
        <v>1900</v>
      </c>
    </row>
    <row r="103" spans="1:10">
      <c r="A103" s="292" t="s">
        <v>753</v>
      </c>
      <c r="B103" s="293">
        <v>195156.84622667928</v>
      </c>
      <c r="C103" s="288" t="s">
        <v>1940</v>
      </c>
      <c r="D103" s="288">
        <v>97.735736802039924</v>
      </c>
      <c r="E103" s="288">
        <v>6.192435418265E-2</v>
      </c>
      <c r="F103" s="288">
        <v>6.192435418265E-2</v>
      </c>
      <c r="G103" s="293">
        <v>19073.798157926904</v>
      </c>
      <c r="H103" s="293">
        <v>1.2084961666909999E-2</v>
      </c>
      <c r="I103" s="293">
        <v>1.2084961666909999E-2</v>
      </c>
      <c r="J103" s="293" t="s">
        <v>1893</v>
      </c>
    </row>
    <row r="104" spans="1:10">
      <c r="A104" s="291" t="s">
        <v>1956</v>
      </c>
      <c r="B104" s="288" t="s">
        <v>1957</v>
      </c>
      <c r="C104" s="288" t="s">
        <v>1940</v>
      </c>
      <c r="D104" s="289" t="s">
        <v>1897</v>
      </c>
      <c r="E104" s="289" t="s">
        <v>1897</v>
      </c>
      <c r="F104" s="289" t="s">
        <v>1897</v>
      </c>
      <c r="G104" s="288" t="s">
        <v>1957</v>
      </c>
      <c r="H104" s="288" t="s">
        <v>1958</v>
      </c>
      <c r="I104" s="288" t="s">
        <v>1958</v>
      </c>
      <c r="J104" s="288" t="s">
        <v>1915</v>
      </c>
    </row>
    <row r="105" spans="1:10">
      <c r="A105" s="292" t="s">
        <v>1951</v>
      </c>
      <c r="B105" s="293" t="s">
        <v>1871</v>
      </c>
      <c r="C105" s="288" t="s">
        <v>1940</v>
      </c>
      <c r="D105" s="288" t="s">
        <v>1907</v>
      </c>
      <c r="E105" s="288" t="s">
        <v>1871</v>
      </c>
      <c r="F105" s="288" t="s">
        <v>1871</v>
      </c>
      <c r="G105" s="293" t="s">
        <v>1871</v>
      </c>
      <c r="H105" s="293" t="s">
        <v>1871</v>
      </c>
      <c r="I105" s="293" t="s">
        <v>1871</v>
      </c>
      <c r="J105" s="293" t="s">
        <v>1893</v>
      </c>
    </row>
    <row r="106" spans="1:10">
      <c r="A106" s="292" t="s">
        <v>1952</v>
      </c>
      <c r="B106" s="293" t="s">
        <v>1871</v>
      </c>
      <c r="C106" s="288" t="s">
        <v>1940</v>
      </c>
      <c r="D106" s="288" t="s">
        <v>1907</v>
      </c>
      <c r="E106" s="288" t="s">
        <v>1871</v>
      </c>
      <c r="F106" s="288" t="s">
        <v>1871</v>
      </c>
      <c r="G106" s="293" t="s">
        <v>1871</v>
      </c>
      <c r="H106" s="293" t="s">
        <v>1871</v>
      </c>
      <c r="I106" s="293" t="s">
        <v>1871</v>
      </c>
      <c r="J106" s="293" t="s">
        <v>1893</v>
      </c>
    </row>
    <row r="107" spans="1:10">
      <c r="A107" s="292" t="s">
        <v>1953</v>
      </c>
      <c r="B107" s="293" t="s">
        <v>1871</v>
      </c>
      <c r="C107" s="288" t="s">
        <v>1940</v>
      </c>
      <c r="D107" s="288" t="s">
        <v>1907</v>
      </c>
      <c r="E107" s="288" t="s">
        <v>1871</v>
      </c>
      <c r="F107" s="288" t="s">
        <v>1871</v>
      </c>
      <c r="G107" s="293" t="s">
        <v>1871</v>
      </c>
      <c r="H107" s="293" t="s">
        <v>1871</v>
      </c>
      <c r="I107" s="293" t="s">
        <v>1871</v>
      </c>
      <c r="J107" s="293" t="s">
        <v>1893</v>
      </c>
    </row>
    <row r="108" spans="1:10">
      <c r="A108" s="292" t="s">
        <v>1954</v>
      </c>
      <c r="B108" s="293" t="s">
        <v>1871</v>
      </c>
      <c r="C108" s="288" t="s">
        <v>1940</v>
      </c>
      <c r="D108" s="288" t="s">
        <v>1907</v>
      </c>
      <c r="E108" s="288" t="s">
        <v>1871</v>
      </c>
      <c r="F108" s="288" t="s">
        <v>1871</v>
      </c>
      <c r="G108" s="293" t="s">
        <v>1871</v>
      </c>
      <c r="H108" s="293" t="s">
        <v>1871</v>
      </c>
      <c r="I108" s="293" t="s">
        <v>1871</v>
      </c>
      <c r="J108" s="293" t="s">
        <v>1893</v>
      </c>
    </row>
    <row r="109" spans="1:10">
      <c r="A109" s="292" t="s">
        <v>1955</v>
      </c>
      <c r="B109" s="293" t="s">
        <v>1900</v>
      </c>
      <c r="C109" s="288" t="s">
        <v>1940</v>
      </c>
      <c r="D109" s="288" t="s">
        <v>1900</v>
      </c>
      <c r="E109" s="288" t="s">
        <v>1900</v>
      </c>
      <c r="F109" s="288" t="s">
        <v>1900</v>
      </c>
      <c r="G109" s="293" t="s">
        <v>1900</v>
      </c>
      <c r="H109" s="293" t="s">
        <v>1900</v>
      </c>
      <c r="I109" s="293" t="s">
        <v>1900</v>
      </c>
      <c r="J109" s="293" t="s">
        <v>1900</v>
      </c>
    </row>
    <row r="110" spans="1:10">
      <c r="A110" s="292" t="s">
        <v>753</v>
      </c>
      <c r="B110" s="293" t="s">
        <v>1871</v>
      </c>
      <c r="C110" s="288" t="s">
        <v>1940</v>
      </c>
      <c r="D110" s="288" t="s">
        <v>1907</v>
      </c>
      <c r="E110" s="288" t="s">
        <v>1871</v>
      </c>
      <c r="F110" s="288" t="s">
        <v>1871</v>
      </c>
      <c r="G110" s="293" t="s">
        <v>1871</v>
      </c>
      <c r="H110" s="293" t="s">
        <v>1871</v>
      </c>
      <c r="I110" s="293" t="s">
        <v>1871</v>
      </c>
      <c r="J110" s="293" t="s">
        <v>1893</v>
      </c>
    </row>
    <row r="111" spans="1:10">
      <c r="A111" s="291" t="s">
        <v>1959</v>
      </c>
      <c r="B111" s="288" t="s">
        <v>1957</v>
      </c>
      <c r="C111" s="288" t="s">
        <v>1940</v>
      </c>
      <c r="D111" s="289" t="s">
        <v>1897</v>
      </c>
      <c r="E111" s="289" t="s">
        <v>1897</v>
      </c>
      <c r="F111" s="289" t="s">
        <v>1897</v>
      </c>
      <c r="G111" s="288" t="s">
        <v>1958</v>
      </c>
      <c r="H111" s="288" t="s">
        <v>1957</v>
      </c>
      <c r="I111" s="288" t="s">
        <v>1958</v>
      </c>
      <c r="J111" s="288" t="s">
        <v>1915</v>
      </c>
    </row>
    <row r="112" spans="1:10">
      <c r="A112" s="292" t="s">
        <v>1951</v>
      </c>
      <c r="B112" s="293" t="s">
        <v>1871</v>
      </c>
      <c r="C112" s="288" t="s">
        <v>1940</v>
      </c>
      <c r="D112" s="288" t="s">
        <v>1907</v>
      </c>
      <c r="E112" s="288" t="s">
        <v>1871</v>
      </c>
      <c r="F112" s="288" t="s">
        <v>1871</v>
      </c>
      <c r="G112" s="293" t="s">
        <v>1871</v>
      </c>
      <c r="H112" s="293" t="s">
        <v>1871</v>
      </c>
      <c r="I112" s="293" t="s">
        <v>1871</v>
      </c>
      <c r="J112" s="293" t="s">
        <v>1893</v>
      </c>
    </row>
    <row r="113" spans="1:10">
      <c r="A113" s="292" t="s">
        <v>1952</v>
      </c>
      <c r="B113" s="293" t="s">
        <v>1871</v>
      </c>
      <c r="C113" s="288" t="s">
        <v>1940</v>
      </c>
      <c r="D113" s="288" t="s">
        <v>1907</v>
      </c>
      <c r="E113" s="288" t="s">
        <v>1871</v>
      </c>
      <c r="F113" s="288" t="s">
        <v>1871</v>
      </c>
      <c r="G113" s="293" t="s">
        <v>1871</v>
      </c>
      <c r="H113" s="293" t="s">
        <v>1871</v>
      </c>
      <c r="I113" s="293" t="s">
        <v>1871</v>
      </c>
      <c r="J113" s="293" t="s">
        <v>1893</v>
      </c>
    </row>
    <row r="114" spans="1:10">
      <c r="A114" s="292" t="s">
        <v>1953</v>
      </c>
      <c r="B114" s="293" t="s">
        <v>1871</v>
      </c>
      <c r="C114" s="288" t="s">
        <v>1940</v>
      </c>
      <c r="D114" s="288" t="s">
        <v>1907</v>
      </c>
      <c r="E114" s="288" t="s">
        <v>1871</v>
      </c>
      <c r="F114" s="288" t="s">
        <v>1871</v>
      </c>
      <c r="G114" s="293" t="s">
        <v>1871</v>
      </c>
      <c r="H114" s="293" t="s">
        <v>1871</v>
      </c>
      <c r="I114" s="293" t="s">
        <v>1871</v>
      </c>
      <c r="J114" s="293" t="s">
        <v>1893</v>
      </c>
    </row>
    <row r="115" spans="1:10">
      <c r="A115" s="292" t="s">
        <v>1954</v>
      </c>
      <c r="B115" s="293" t="s">
        <v>1871</v>
      </c>
      <c r="C115" s="288" t="s">
        <v>1940</v>
      </c>
      <c r="D115" s="288" t="s">
        <v>1907</v>
      </c>
      <c r="E115" s="288" t="s">
        <v>1871</v>
      </c>
      <c r="F115" s="288" t="s">
        <v>1871</v>
      </c>
      <c r="G115" s="293" t="s">
        <v>1871</v>
      </c>
      <c r="H115" s="293" t="s">
        <v>1871</v>
      </c>
      <c r="I115" s="293" t="s">
        <v>1871</v>
      </c>
      <c r="J115" s="293" t="s">
        <v>1893</v>
      </c>
    </row>
    <row r="116" spans="1:10">
      <c r="A116" s="292" t="s">
        <v>1955</v>
      </c>
      <c r="B116" s="293" t="s">
        <v>1900</v>
      </c>
      <c r="C116" s="288" t="s">
        <v>1940</v>
      </c>
      <c r="D116" s="288" t="s">
        <v>1900</v>
      </c>
      <c r="E116" s="288" t="s">
        <v>1900</v>
      </c>
      <c r="F116" s="288" t="s">
        <v>1900</v>
      </c>
      <c r="G116" s="293" t="s">
        <v>1900</v>
      </c>
      <c r="H116" s="293" t="s">
        <v>1900</v>
      </c>
      <c r="I116" s="293" t="s">
        <v>1900</v>
      </c>
      <c r="J116" s="293" t="s">
        <v>1900</v>
      </c>
    </row>
    <row r="117" spans="1:10">
      <c r="A117" s="292" t="s">
        <v>753</v>
      </c>
      <c r="B117" s="293" t="s">
        <v>1871</v>
      </c>
      <c r="C117" s="288" t="s">
        <v>1940</v>
      </c>
      <c r="D117" s="288" t="s">
        <v>1907</v>
      </c>
      <c r="E117" s="288" t="s">
        <v>1871</v>
      </c>
      <c r="F117" s="288" t="s">
        <v>1871</v>
      </c>
      <c r="G117" s="293" t="s">
        <v>1871</v>
      </c>
      <c r="H117" s="293" t="s">
        <v>1871</v>
      </c>
      <c r="I117" s="293" t="s">
        <v>1871</v>
      </c>
      <c r="J117" s="293" t="s">
        <v>1893</v>
      </c>
    </row>
    <row r="118" spans="1:10">
      <c r="A118" s="387" t="s">
        <v>1869</v>
      </c>
      <c r="B118" s="288">
        <v>1778687.0543379753</v>
      </c>
      <c r="C118" s="288" t="s">
        <v>1940</v>
      </c>
      <c r="D118" s="289" t="s">
        <v>1897</v>
      </c>
      <c r="E118" s="289" t="s">
        <v>1897</v>
      </c>
      <c r="F118" s="289" t="s">
        <v>1897</v>
      </c>
      <c r="G118" s="288">
        <v>94253.062008181601</v>
      </c>
      <c r="H118" s="288">
        <v>1.46027512323081</v>
      </c>
      <c r="I118" s="288">
        <v>0.26593010197444999</v>
      </c>
      <c r="J118" s="288" t="s">
        <v>1915</v>
      </c>
    </row>
    <row r="119" spans="1:10">
      <c r="A119" s="385" t="s">
        <v>1941</v>
      </c>
      <c r="B119" s="293">
        <v>49045.406851392239</v>
      </c>
      <c r="C119" s="288" t="s">
        <v>1940</v>
      </c>
      <c r="D119" s="288">
        <v>74.659973794071973</v>
      </c>
      <c r="E119" s="288">
        <v>3.1426139568948201</v>
      </c>
      <c r="F119" s="288">
        <v>2.75514054391506</v>
      </c>
      <c r="G119" s="293">
        <v>3661.7287902445428</v>
      </c>
      <c r="H119" s="293">
        <v>0.15413078009277001</v>
      </c>
      <c r="I119" s="293">
        <v>0.13512698890908001</v>
      </c>
      <c r="J119" s="293" t="s">
        <v>1893</v>
      </c>
    </row>
    <row r="120" spans="1:10">
      <c r="A120" s="385" t="s">
        <v>1942</v>
      </c>
      <c r="B120" s="293">
        <v>397.21842434588893</v>
      </c>
      <c r="C120" s="288" t="s">
        <v>1940</v>
      </c>
      <c r="D120" s="288">
        <v>89.645233903118736</v>
      </c>
      <c r="E120" s="288">
        <v>9.5000000000102105</v>
      </c>
      <c r="F120" s="288">
        <v>1.4249999999927201</v>
      </c>
      <c r="G120" s="293">
        <v>35.608738561115487</v>
      </c>
      <c r="H120" s="293">
        <v>3.77357503129E-3</v>
      </c>
      <c r="I120" s="293">
        <v>5.6603625469000001E-4</v>
      </c>
      <c r="J120" s="293" t="s">
        <v>1893</v>
      </c>
    </row>
    <row r="121" spans="1:10">
      <c r="A121" s="385" t="s">
        <v>1943</v>
      </c>
      <c r="B121" s="293">
        <v>1729244.4290622373</v>
      </c>
      <c r="C121" s="288" t="s">
        <v>1940</v>
      </c>
      <c r="D121" s="288">
        <v>52.367220594999381</v>
      </c>
      <c r="E121" s="288">
        <v>0.75314440585650999</v>
      </c>
      <c r="F121" s="288">
        <v>7.5314440585649997E-2</v>
      </c>
      <c r="G121" s="293">
        <v>90555.724479375946</v>
      </c>
      <c r="H121" s="293">
        <v>1.30237076810675</v>
      </c>
      <c r="I121" s="293">
        <v>0.13023707681068</v>
      </c>
      <c r="J121" s="293" t="s">
        <v>1893</v>
      </c>
    </row>
    <row r="122" spans="1:10">
      <c r="A122" s="385" t="s">
        <v>1944</v>
      </c>
      <c r="B122" s="293" t="s">
        <v>1900</v>
      </c>
      <c r="C122" s="288" t="s">
        <v>1940</v>
      </c>
      <c r="D122" s="288" t="s">
        <v>1900</v>
      </c>
      <c r="E122" s="288" t="s">
        <v>1900</v>
      </c>
      <c r="F122" s="288" t="s">
        <v>1900</v>
      </c>
      <c r="G122" s="293" t="s">
        <v>1900</v>
      </c>
      <c r="H122" s="293" t="s">
        <v>1900</v>
      </c>
      <c r="I122" s="293" t="s">
        <v>1900</v>
      </c>
      <c r="J122" s="293" t="s">
        <v>1900</v>
      </c>
    </row>
    <row r="123" spans="1:10">
      <c r="A123" s="385" t="s">
        <v>1945</v>
      </c>
      <c r="B123" s="293" t="s">
        <v>1900</v>
      </c>
      <c r="C123" s="288" t="s">
        <v>1940</v>
      </c>
      <c r="D123" s="288" t="s">
        <v>1900</v>
      </c>
      <c r="E123" s="288" t="s">
        <v>1900</v>
      </c>
      <c r="F123" s="288" t="s">
        <v>1900</v>
      </c>
      <c r="G123" s="293" t="s">
        <v>1900</v>
      </c>
      <c r="H123" s="293" t="s">
        <v>1900</v>
      </c>
      <c r="I123" s="293" t="s">
        <v>1900</v>
      </c>
      <c r="J123" s="293" t="s">
        <v>1900</v>
      </c>
    </row>
    <row r="124" spans="1:10">
      <c r="A124" s="385" t="s">
        <v>1946</v>
      </c>
      <c r="B124" s="293" t="s">
        <v>1871</v>
      </c>
      <c r="C124" s="288" t="s">
        <v>1940</v>
      </c>
      <c r="D124" s="288" t="s">
        <v>1907</v>
      </c>
      <c r="E124" s="288" t="s">
        <v>1871</v>
      </c>
      <c r="F124" s="288" t="s">
        <v>1871</v>
      </c>
      <c r="G124" s="293" t="s">
        <v>1871</v>
      </c>
      <c r="H124" s="293" t="s">
        <v>1871</v>
      </c>
      <c r="I124" s="293" t="s">
        <v>1871</v>
      </c>
      <c r="J124" s="293" t="s">
        <v>1893</v>
      </c>
    </row>
    <row r="125" spans="1:10">
      <c r="A125" s="294" t="s">
        <v>1960</v>
      </c>
      <c r="B125" s="288">
        <v>811064.09369339747</v>
      </c>
      <c r="C125" s="288" t="s">
        <v>1940</v>
      </c>
      <c r="D125" s="289" t="s">
        <v>1897</v>
      </c>
      <c r="E125" s="289" t="s">
        <v>1897</v>
      </c>
      <c r="F125" s="289" t="s">
        <v>1897</v>
      </c>
      <c r="G125" s="288">
        <v>45783.983149465937</v>
      </c>
      <c r="H125" s="288">
        <v>1.37229551691322</v>
      </c>
      <c r="I125" s="288">
        <v>0.19110373131999001</v>
      </c>
      <c r="J125" s="288" t="s">
        <v>1915</v>
      </c>
    </row>
    <row r="126" spans="1:10">
      <c r="A126" s="290" t="s">
        <v>1941</v>
      </c>
      <c r="B126" s="288">
        <v>5418.8561307769987</v>
      </c>
      <c r="C126" s="288" t="s">
        <v>1940</v>
      </c>
      <c r="D126" s="288">
        <v>74.659973794071973</v>
      </c>
      <c r="E126" s="288">
        <v>3.14261395689392</v>
      </c>
      <c r="F126" s="288">
        <v>2.7551405439157199</v>
      </c>
      <c r="G126" s="288">
        <v>404.57165671765699</v>
      </c>
      <c r="H126" s="288">
        <v>1.7029372906979999E-2</v>
      </c>
      <c r="I126" s="288">
        <v>1.492971022755E-2</v>
      </c>
      <c r="J126" s="288" t="s">
        <v>1893</v>
      </c>
    </row>
    <row r="127" spans="1:10">
      <c r="A127" s="290" t="s">
        <v>1942</v>
      </c>
      <c r="B127" s="288">
        <v>85573.487772242661</v>
      </c>
      <c r="C127" s="288" t="s">
        <v>1940</v>
      </c>
      <c r="D127" s="288">
        <v>89.645233903118736</v>
      </c>
      <c r="E127" s="288">
        <v>9.5000000000000604</v>
      </c>
      <c r="F127" s="288">
        <v>1.42500000000005</v>
      </c>
      <c r="G127" s="288">
        <v>7671.2553272483647</v>
      </c>
      <c r="H127" s="288">
        <v>0.81294813383631004</v>
      </c>
      <c r="I127" s="288">
        <v>0.12194222007545</v>
      </c>
      <c r="J127" s="288" t="s">
        <v>1893</v>
      </c>
    </row>
    <row r="128" spans="1:10">
      <c r="A128" s="290" t="s">
        <v>1943</v>
      </c>
      <c r="B128" s="288">
        <v>720071.7497903778</v>
      </c>
      <c r="C128" s="288" t="s">
        <v>1940</v>
      </c>
      <c r="D128" s="288">
        <v>52.367220594999388</v>
      </c>
      <c r="E128" s="288">
        <v>0.75314440585650999</v>
      </c>
      <c r="F128" s="288">
        <v>7.5314440585649997E-2</v>
      </c>
      <c r="G128" s="288">
        <v>37708.156165499917</v>
      </c>
      <c r="H128" s="288">
        <v>0.54231801016992998</v>
      </c>
      <c r="I128" s="288">
        <v>5.4231801016990003E-2</v>
      </c>
      <c r="J128" s="288" t="s">
        <v>1893</v>
      </c>
    </row>
    <row r="129" spans="1:10">
      <c r="A129" s="290" t="s">
        <v>1944</v>
      </c>
      <c r="B129" s="288" t="s">
        <v>1900</v>
      </c>
      <c r="C129" s="288" t="s">
        <v>1940</v>
      </c>
      <c r="D129" s="288" t="s">
        <v>1900</v>
      </c>
      <c r="E129" s="288" t="s">
        <v>1900</v>
      </c>
      <c r="F129" s="288" t="s">
        <v>1900</v>
      </c>
      <c r="G129" s="288" t="s">
        <v>1900</v>
      </c>
      <c r="H129" s="288" t="s">
        <v>1900</v>
      </c>
      <c r="I129" s="288" t="s">
        <v>1900</v>
      </c>
      <c r="J129" s="288" t="s">
        <v>1900</v>
      </c>
    </row>
    <row r="130" spans="1:10">
      <c r="A130" s="290" t="s">
        <v>1945</v>
      </c>
      <c r="B130" s="288" t="s">
        <v>1900</v>
      </c>
      <c r="C130" s="288" t="s">
        <v>1940</v>
      </c>
      <c r="D130" s="288" t="s">
        <v>1900</v>
      </c>
      <c r="E130" s="288" t="s">
        <v>1900</v>
      </c>
      <c r="F130" s="288" t="s">
        <v>1900</v>
      </c>
      <c r="G130" s="288" t="s">
        <v>1900</v>
      </c>
      <c r="H130" s="288" t="s">
        <v>1900</v>
      </c>
      <c r="I130" s="288" t="s">
        <v>1900</v>
      </c>
      <c r="J130" s="288" t="s">
        <v>1900</v>
      </c>
    </row>
    <row r="131" spans="1:10">
      <c r="A131" s="290" t="s">
        <v>1946</v>
      </c>
      <c r="B131" s="288" t="s">
        <v>1871</v>
      </c>
      <c r="C131" s="288" t="s">
        <v>1940</v>
      </c>
      <c r="D131" s="288" t="s">
        <v>1907</v>
      </c>
      <c r="E131" s="288" t="s">
        <v>1871</v>
      </c>
      <c r="F131" s="288" t="s">
        <v>1871</v>
      </c>
      <c r="G131" s="288" t="s">
        <v>1871</v>
      </c>
      <c r="H131" s="288" t="s">
        <v>1871</v>
      </c>
      <c r="I131" s="288" t="s">
        <v>1871</v>
      </c>
      <c r="J131" s="288" t="s">
        <v>1893</v>
      </c>
    </row>
    <row r="132" spans="1:10">
      <c r="A132" s="291" t="s">
        <v>1961</v>
      </c>
      <c r="B132" s="288">
        <v>811064.09369339747</v>
      </c>
      <c r="C132" s="288" t="s">
        <v>1940</v>
      </c>
      <c r="D132" s="289" t="s">
        <v>1897</v>
      </c>
      <c r="E132" s="289" t="s">
        <v>1897</v>
      </c>
      <c r="F132" s="289" t="s">
        <v>1897</v>
      </c>
      <c r="G132" s="288">
        <v>45783.983149465937</v>
      </c>
      <c r="H132" s="288">
        <v>1.37229551691322</v>
      </c>
      <c r="I132" s="288">
        <v>0.19110373131999001</v>
      </c>
      <c r="J132" s="288" t="s">
        <v>1915</v>
      </c>
    </row>
    <row r="133" spans="1:10">
      <c r="A133" s="292" t="s">
        <v>1951</v>
      </c>
      <c r="B133" s="293">
        <v>5418.8561307769987</v>
      </c>
      <c r="C133" s="288" t="s">
        <v>1940</v>
      </c>
      <c r="D133" s="288">
        <v>74.659973794071973</v>
      </c>
      <c r="E133" s="288">
        <v>3.14261395689392</v>
      </c>
      <c r="F133" s="288">
        <v>2.7551405439157199</v>
      </c>
      <c r="G133" s="293">
        <v>404.57165671765699</v>
      </c>
      <c r="H133" s="293">
        <v>1.7029372906979999E-2</v>
      </c>
      <c r="I133" s="293">
        <v>1.492971022755E-2</v>
      </c>
      <c r="J133" s="293" t="s">
        <v>1893</v>
      </c>
    </row>
    <row r="134" spans="1:10">
      <c r="A134" s="292" t="s">
        <v>1952</v>
      </c>
      <c r="B134" s="293">
        <v>85573.487772242661</v>
      </c>
      <c r="C134" s="288" t="s">
        <v>1940</v>
      </c>
      <c r="D134" s="288">
        <v>89.645233903118736</v>
      </c>
      <c r="E134" s="288">
        <v>9.5000000000000604</v>
      </c>
      <c r="F134" s="288">
        <v>1.42500000000005</v>
      </c>
      <c r="G134" s="293">
        <v>7671.2553272483647</v>
      </c>
      <c r="H134" s="293">
        <v>0.81294813383631004</v>
      </c>
      <c r="I134" s="293">
        <v>0.12194222007545</v>
      </c>
      <c r="J134" s="293" t="s">
        <v>1893</v>
      </c>
    </row>
    <row r="135" spans="1:10">
      <c r="A135" s="292" t="s">
        <v>1953</v>
      </c>
      <c r="B135" s="293">
        <v>720071.7497903778</v>
      </c>
      <c r="C135" s="288" t="s">
        <v>1940</v>
      </c>
      <c r="D135" s="288">
        <v>52.367220594999388</v>
      </c>
      <c r="E135" s="288">
        <v>0.75314440585650999</v>
      </c>
      <c r="F135" s="288">
        <v>7.5314440585649997E-2</v>
      </c>
      <c r="G135" s="293">
        <v>37708.156165499917</v>
      </c>
      <c r="H135" s="293">
        <v>0.54231801016992998</v>
      </c>
      <c r="I135" s="293">
        <v>5.4231801016990003E-2</v>
      </c>
      <c r="J135" s="293" t="s">
        <v>1893</v>
      </c>
    </row>
    <row r="136" spans="1:10">
      <c r="A136" s="292" t="s">
        <v>1954</v>
      </c>
      <c r="B136" s="293" t="s">
        <v>1900</v>
      </c>
      <c r="C136" s="288" t="s">
        <v>1940</v>
      </c>
      <c r="D136" s="288" t="s">
        <v>1900</v>
      </c>
      <c r="E136" s="288" t="s">
        <v>1900</v>
      </c>
      <c r="F136" s="288" t="s">
        <v>1900</v>
      </c>
      <c r="G136" s="293" t="s">
        <v>1900</v>
      </c>
      <c r="H136" s="293" t="s">
        <v>1900</v>
      </c>
      <c r="I136" s="293" t="s">
        <v>1900</v>
      </c>
      <c r="J136" s="293" t="s">
        <v>1900</v>
      </c>
    </row>
    <row r="137" spans="1:10">
      <c r="A137" s="292" t="s">
        <v>1955</v>
      </c>
      <c r="B137" s="293" t="s">
        <v>1900</v>
      </c>
      <c r="C137" s="288" t="s">
        <v>1940</v>
      </c>
      <c r="D137" s="288" t="s">
        <v>1900</v>
      </c>
      <c r="E137" s="288" t="s">
        <v>1900</v>
      </c>
      <c r="F137" s="288" t="s">
        <v>1900</v>
      </c>
      <c r="G137" s="293" t="s">
        <v>1900</v>
      </c>
      <c r="H137" s="293" t="s">
        <v>1900</v>
      </c>
      <c r="I137" s="293" t="s">
        <v>1900</v>
      </c>
      <c r="J137" s="293" t="s">
        <v>1900</v>
      </c>
    </row>
    <row r="138" spans="1:10">
      <c r="A138" s="292" t="s">
        <v>753</v>
      </c>
      <c r="B138" s="293" t="s">
        <v>1871</v>
      </c>
      <c r="C138" s="288" t="s">
        <v>1940</v>
      </c>
      <c r="D138" s="288" t="s">
        <v>1907</v>
      </c>
      <c r="E138" s="288" t="s">
        <v>1871</v>
      </c>
      <c r="F138" s="288" t="s">
        <v>1871</v>
      </c>
      <c r="G138" s="293" t="s">
        <v>1871</v>
      </c>
      <c r="H138" s="293" t="s">
        <v>1871</v>
      </c>
      <c r="I138" s="293" t="s">
        <v>1871</v>
      </c>
      <c r="J138" s="293" t="s">
        <v>1893</v>
      </c>
    </row>
    <row r="139" spans="1:10">
      <c r="A139" s="291" t="s">
        <v>1962</v>
      </c>
      <c r="B139" s="288" t="s">
        <v>1958</v>
      </c>
      <c r="C139" s="288" t="s">
        <v>1940</v>
      </c>
      <c r="D139" s="289" t="s">
        <v>1897</v>
      </c>
      <c r="E139" s="289" t="s">
        <v>1897</v>
      </c>
      <c r="F139" s="289" t="s">
        <v>1897</v>
      </c>
      <c r="G139" s="288" t="s">
        <v>1958</v>
      </c>
      <c r="H139" s="288" t="s">
        <v>1958</v>
      </c>
      <c r="I139" s="288" t="s">
        <v>1958</v>
      </c>
      <c r="J139" s="288" t="s">
        <v>1915</v>
      </c>
    </row>
    <row r="140" spans="1:10">
      <c r="A140" s="292" t="s">
        <v>1951</v>
      </c>
      <c r="B140" s="293" t="s">
        <v>1871</v>
      </c>
      <c r="C140" s="288" t="s">
        <v>1940</v>
      </c>
      <c r="D140" s="288" t="s">
        <v>1907</v>
      </c>
      <c r="E140" s="288" t="s">
        <v>1871</v>
      </c>
      <c r="F140" s="288" t="s">
        <v>1871</v>
      </c>
      <c r="G140" s="293" t="s">
        <v>1871</v>
      </c>
      <c r="H140" s="293" t="s">
        <v>1871</v>
      </c>
      <c r="I140" s="293" t="s">
        <v>1871</v>
      </c>
      <c r="J140" s="293" t="s">
        <v>1893</v>
      </c>
    </row>
    <row r="141" spans="1:10">
      <c r="A141" s="292" t="s">
        <v>1952</v>
      </c>
      <c r="B141" s="293" t="s">
        <v>1871</v>
      </c>
      <c r="C141" s="288" t="s">
        <v>1940</v>
      </c>
      <c r="D141" s="288" t="s">
        <v>1907</v>
      </c>
      <c r="E141" s="288" t="s">
        <v>1871</v>
      </c>
      <c r="F141" s="288" t="s">
        <v>1871</v>
      </c>
      <c r="G141" s="293" t="s">
        <v>1871</v>
      </c>
      <c r="H141" s="293" t="s">
        <v>1871</v>
      </c>
      <c r="I141" s="293" t="s">
        <v>1871</v>
      </c>
      <c r="J141" s="293" t="s">
        <v>1893</v>
      </c>
    </row>
    <row r="142" spans="1:10">
      <c r="A142" s="292" t="s">
        <v>1953</v>
      </c>
      <c r="B142" s="293" t="s">
        <v>1871</v>
      </c>
      <c r="C142" s="288" t="s">
        <v>1940</v>
      </c>
      <c r="D142" s="288" t="s">
        <v>1907</v>
      </c>
      <c r="E142" s="288" t="s">
        <v>1871</v>
      </c>
      <c r="F142" s="288" t="s">
        <v>1871</v>
      </c>
      <c r="G142" s="293" t="s">
        <v>1871</v>
      </c>
      <c r="H142" s="293" t="s">
        <v>1871</v>
      </c>
      <c r="I142" s="293" t="s">
        <v>1871</v>
      </c>
      <c r="J142" s="293" t="s">
        <v>1893</v>
      </c>
    </row>
    <row r="143" spans="1:10">
      <c r="A143" s="292" t="s">
        <v>1954</v>
      </c>
      <c r="B143" s="293" t="s">
        <v>1900</v>
      </c>
      <c r="C143" s="288" t="s">
        <v>1940</v>
      </c>
      <c r="D143" s="288" t="s">
        <v>1900</v>
      </c>
      <c r="E143" s="288" t="s">
        <v>1900</v>
      </c>
      <c r="F143" s="288" t="s">
        <v>1900</v>
      </c>
      <c r="G143" s="293" t="s">
        <v>1900</v>
      </c>
      <c r="H143" s="293" t="s">
        <v>1900</v>
      </c>
      <c r="I143" s="293" t="s">
        <v>1900</v>
      </c>
      <c r="J143" s="293" t="s">
        <v>1900</v>
      </c>
    </row>
    <row r="144" spans="1:10">
      <c r="A144" s="292" t="s">
        <v>1955</v>
      </c>
      <c r="B144" s="293" t="s">
        <v>1900</v>
      </c>
      <c r="C144" s="288" t="s">
        <v>1940</v>
      </c>
      <c r="D144" s="288" t="s">
        <v>1900</v>
      </c>
      <c r="E144" s="288" t="s">
        <v>1900</v>
      </c>
      <c r="F144" s="288" t="s">
        <v>1900</v>
      </c>
      <c r="G144" s="293" t="s">
        <v>1900</v>
      </c>
      <c r="H144" s="293" t="s">
        <v>1900</v>
      </c>
      <c r="I144" s="293" t="s">
        <v>1900</v>
      </c>
      <c r="J144" s="293" t="s">
        <v>1900</v>
      </c>
    </row>
    <row r="145" spans="1:10">
      <c r="A145" s="292" t="s">
        <v>753</v>
      </c>
      <c r="B145" s="293" t="s">
        <v>1871</v>
      </c>
      <c r="C145" s="288" t="s">
        <v>1940</v>
      </c>
      <c r="D145" s="288" t="s">
        <v>1907</v>
      </c>
      <c r="E145" s="288" t="s">
        <v>1871</v>
      </c>
      <c r="F145" s="288" t="s">
        <v>1871</v>
      </c>
      <c r="G145" s="293" t="s">
        <v>1871</v>
      </c>
      <c r="H145" s="293" t="s">
        <v>1871</v>
      </c>
      <c r="I145" s="293" t="s">
        <v>1871</v>
      </c>
      <c r="J145" s="293" t="s">
        <v>1893</v>
      </c>
    </row>
    <row r="146" spans="1:10">
      <c r="A146" s="291" t="s">
        <v>1963</v>
      </c>
      <c r="B146" s="288" t="s">
        <v>1958</v>
      </c>
      <c r="C146" s="288" t="s">
        <v>1940</v>
      </c>
      <c r="D146" s="289" t="s">
        <v>1897</v>
      </c>
      <c r="E146" s="289" t="s">
        <v>1897</v>
      </c>
      <c r="F146" s="289" t="s">
        <v>1897</v>
      </c>
      <c r="G146" s="288" t="s">
        <v>1958</v>
      </c>
      <c r="H146" s="288" t="s">
        <v>1958</v>
      </c>
      <c r="I146" s="288" t="s">
        <v>1958</v>
      </c>
      <c r="J146" s="288" t="s">
        <v>1915</v>
      </c>
    </row>
    <row r="147" spans="1:10">
      <c r="A147" s="292" t="s">
        <v>1951</v>
      </c>
      <c r="B147" s="293" t="s">
        <v>1871</v>
      </c>
      <c r="C147" s="288" t="s">
        <v>1940</v>
      </c>
      <c r="D147" s="288" t="s">
        <v>1907</v>
      </c>
      <c r="E147" s="288" t="s">
        <v>1871</v>
      </c>
      <c r="F147" s="288" t="s">
        <v>1871</v>
      </c>
      <c r="G147" s="293" t="s">
        <v>1871</v>
      </c>
      <c r="H147" s="293" t="s">
        <v>1871</v>
      </c>
      <c r="I147" s="293" t="s">
        <v>1871</v>
      </c>
      <c r="J147" s="293" t="s">
        <v>1893</v>
      </c>
    </row>
    <row r="148" spans="1:10">
      <c r="A148" s="292" t="s">
        <v>1952</v>
      </c>
      <c r="B148" s="293" t="s">
        <v>1871</v>
      </c>
      <c r="C148" s="288" t="s">
        <v>1940</v>
      </c>
      <c r="D148" s="288" t="s">
        <v>1907</v>
      </c>
      <c r="E148" s="288" t="s">
        <v>1871</v>
      </c>
      <c r="F148" s="288" t="s">
        <v>1871</v>
      </c>
      <c r="G148" s="293" t="s">
        <v>1871</v>
      </c>
      <c r="H148" s="293" t="s">
        <v>1871</v>
      </c>
      <c r="I148" s="293" t="s">
        <v>1871</v>
      </c>
      <c r="J148" s="293" t="s">
        <v>1893</v>
      </c>
    </row>
    <row r="149" spans="1:10">
      <c r="A149" s="292" t="s">
        <v>1953</v>
      </c>
      <c r="B149" s="293" t="s">
        <v>1871</v>
      </c>
      <c r="C149" s="288" t="s">
        <v>1940</v>
      </c>
      <c r="D149" s="288" t="s">
        <v>1907</v>
      </c>
      <c r="E149" s="288" t="s">
        <v>1871</v>
      </c>
      <c r="F149" s="288" t="s">
        <v>1871</v>
      </c>
      <c r="G149" s="293" t="s">
        <v>1871</v>
      </c>
      <c r="H149" s="293" t="s">
        <v>1871</v>
      </c>
      <c r="I149" s="293" t="s">
        <v>1871</v>
      </c>
      <c r="J149" s="293" t="s">
        <v>1893</v>
      </c>
    </row>
    <row r="150" spans="1:10">
      <c r="A150" s="292" t="s">
        <v>1954</v>
      </c>
      <c r="B150" s="293" t="s">
        <v>1900</v>
      </c>
      <c r="C150" s="288" t="s">
        <v>1940</v>
      </c>
      <c r="D150" s="288" t="s">
        <v>1900</v>
      </c>
      <c r="E150" s="288" t="s">
        <v>1900</v>
      </c>
      <c r="F150" s="288" t="s">
        <v>1900</v>
      </c>
      <c r="G150" s="293" t="s">
        <v>1900</v>
      </c>
      <c r="H150" s="293" t="s">
        <v>1900</v>
      </c>
      <c r="I150" s="293" t="s">
        <v>1900</v>
      </c>
      <c r="J150" s="293" t="s">
        <v>1900</v>
      </c>
    </row>
    <row r="151" spans="1:10">
      <c r="A151" s="292" t="s">
        <v>1955</v>
      </c>
      <c r="B151" s="293" t="s">
        <v>1900</v>
      </c>
      <c r="C151" s="288" t="s">
        <v>1940</v>
      </c>
      <c r="D151" s="288" t="s">
        <v>1900</v>
      </c>
      <c r="E151" s="288" t="s">
        <v>1900</v>
      </c>
      <c r="F151" s="288" t="s">
        <v>1900</v>
      </c>
      <c r="G151" s="293" t="s">
        <v>1900</v>
      </c>
      <c r="H151" s="293" t="s">
        <v>1900</v>
      </c>
      <c r="I151" s="293" t="s">
        <v>1900</v>
      </c>
      <c r="J151" s="293" t="s">
        <v>1900</v>
      </c>
    </row>
    <row r="152" spans="1:10">
      <c r="A152" s="292" t="s">
        <v>753</v>
      </c>
      <c r="B152" s="293" t="s">
        <v>1871</v>
      </c>
      <c r="C152" s="288" t="s">
        <v>1940</v>
      </c>
      <c r="D152" s="288" t="s">
        <v>1907</v>
      </c>
      <c r="E152" s="288" t="s">
        <v>1871</v>
      </c>
      <c r="F152" s="288" t="s">
        <v>1871</v>
      </c>
      <c r="G152" s="293" t="s">
        <v>1871</v>
      </c>
      <c r="H152" s="293" t="s">
        <v>1871</v>
      </c>
      <c r="I152" s="293" t="s">
        <v>1871</v>
      </c>
      <c r="J152" s="293" t="s">
        <v>1893</v>
      </c>
    </row>
    <row r="153" spans="1:10">
      <c r="A153" s="295" t="s">
        <v>1964</v>
      </c>
      <c r="B153" s="288">
        <v>12857095.578220105</v>
      </c>
      <c r="C153" s="288" t="s">
        <v>1940</v>
      </c>
      <c r="D153" s="289" t="s">
        <v>1897</v>
      </c>
      <c r="E153" s="289" t="s">
        <v>1897</v>
      </c>
      <c r="F153" s="289" t="s">
        <v>1897</v>
      </c>
      <c r="G153" s="288">
        <v>711227.52746031829</v>
      </c>
      <c r="H153" s="288">
        <v>66.667583289309391</v>
      </c>
      <c r="I153" s="288">
        <v>9.3662220369597406</v>
      </c>
      <c r="J153" s="288" t="s">
        <v>1915</v>
      </c>
    </row>
    <row r="154" spans="1:10">
      <c r="A154" s="296" t="s">
        <v>1941</v>
      </c>
      <c r="B154" s="288">
        <v>3289687.0402968642</v>
      </c>
      <c r="C154" s="288" t="s">
        <v>1940</v>
      </c>
      <c r="D154" s="288">
        <v>74.659973794071988</v>
      </c>
      <c r="E154" s="288">
        <v>2.5953153081467302</v>
      </c>
      <c r="F154" s="288">
        <v>0.48384345490726</v>
      </c>
      <c r="G154" s="288">
        <v>245607.94821926212</v>
      </c>
      <c r="H154" s="288">
        <v>8.5377751346943498</v>
      </c>
      <c r="I154" s="288">
        <v>1.5916935431408601</v>
      </c>
      <c r="J154" s="288" t="s">
        <v>1893</v>
      </c>
    </row>
    <row r="155" spans="1:10">
      <c r="A155" s="296" t="s">
        <v>1942</v>
      </c>
      <c r="B155" s="288">
        <v>1227490.5647916261</v>
      </c>
      <c r="C155" s="288" t="s">
        <v>1940</v>
      </c>
      <c r="D155" s="288">
        <v>89.645233903118751</v>
      </c>
      <c r="E155" s="288">
        <v>9.5</v>
      </c>
      <c r="F155" s="288">
        <v>1.4249999999999901</v>
      </c>
      <c r="G155" s="288">
        <v>110038.67879461666</v>
      </c>
      <c r="H155" s="288">
        <v>11.66116036552045</v>
      </c>
      <c r="I155" s="288">
        <v>1.7491740548280601</v>
      </c>
      <c r="J155" s="288" t="s">
        <v>1893</v>
      </c>
    </row>
    <row r="156" spans="1:10">
      <c r="A156" s="296" t="s">
        <v>1943</v>
      </c>
      <c r="B156" s="288">
        <v>6790142.6962574841</v>
      </c>
      <c r="C156" s="288" t="s">
        <v>1940</v>
      </c>
      <c r="D156" s="288">
        <v>52.367220594999381</v>
      </c>
      <c r="E156" s="288">
        <v>0.75314440585650999</v>
      </c>
      <c r="F156" s="288">
        <v>7.5314440585649997E-2</v>
      </c>
      <c r="G156" s="288">
        <v>355580.90044643951</v>
      </c>
      <c r="H156" s="288">
        <v>5.1139579866537304</v>
      </c>
      <c r="I156" s="288">
        <v>0.51139579866536999</v>
      </c>
      <c r="J156" s="288" t="s">
        <v>1893</v>
      </c>
    </row>
    <row r="157" spans="1:10">
      <c r="A157" s="296" t="s">
        <v>1965</v>
      </c>
      <c r="B157" s="288" t="s">
        <v>1900</v>
      </c>
      <c r="C157" s="288" t="s">
        <v>1940</v>
      </c>
      <c r="D157" s="288" t="s">
        <v>1900</v>
      </c>
      <c r="E157" s="288" t="s">
        <v>1900</v>
      </c>
      <c r="F157" s="288" t="s">
        <v>1900</v>
      </c>
      <c r="G157" s="288" t="s">
        <v>1900</v>
      </c>
      <c r="H157" s="288" t="s">
        <v>1900</v>
      </c>
      <c r="I157" s="288" t="s">
        <v>1900</v>
      </c>
      <c r="J157" s="288" t="s">
        <v>1900</v>
      </c>
    </row>
    <row r="158" spans="1:10">
      <c r="A158" s="296" t="s">
        <v>1966</v>
      </c>
      <c r="B158" s="288" t="s">
        <v>1900</v>
      </c>
      <c r="C158" s="288" t="s">
        <v>1940</v>
      </c>
      <c r="D158" s="288" t="s">
        <v>1900</v>
      </c>
      <c r="E158" s="288" t="s">
        <v>1900</v>
      </c>
      <c r="F158" s="288" t="s">
        <v>1900</v>
      </c>
      <c r="G158" s="288" t="s">
        <v>1900</v>
      </c>
      <c r="H158" s="288" t="s">
        <v>1900</v>
      </c>
      <c r="I158" s="288" t="s">
        <v>1900</v>
      </c>
      <c r="J158" s="288" t="s">
        <v>1900</v>
      </c>
    </row>
    <row r="159" spans="1:10">
      <c r="A159" s="296" t="s">
        <v>1967</v>
      </c>
      <c r="B159" s="288">
        <v>1549775.2768741304</v>
      </c>
      <c r="C159" s="288" t="s">
        <v>1940</v>
      </c>
      <c r="D159" s="288">
        <v>88.686898265961545</v>
      </c>
      <c r="E159" s="288">
        <v>26.684313796676729</v>
      </c>
      <c r="F159" s="288">
        <v>3.55790850622357</v>
      </c>
      <c r="G159" s="288">
        <v>137444.76231523839</v>
      </c>
      <c r="H159" s="288">
        <v>41.354689802440859</v>
      </c>
      <c r="I159" s="288">
        <v>5.5139586403254501</v>
      </c>
      <c r="J159" s="288" t="s">
        <v>1893</v>
      </c>
    </row>
    <row r="160" spans="1:10">
      <c r="A160" s="297" t="s">
        <v>1873</v>
      </c>
      <c r="B160" s="288">
        <v>281318.6741082315</v>
      </c>
      <c r="C160" s="288" t="s">
        <v>1940</v>
      </c>
      <c r="D160" s="289" t="s">
        <v>1897</v>
      </c>
      <c r="E160" s="289" t="s">
        <v>1897</v>
      </c>
      <c r="F160" s="289" t="s">
        <v>1897</v>
      </c>
      <c r="G160" s="288">
        <v>14978.572362155866</v>
      </c>
      <c r="H160" s="288">
        <v>0.23835740177008</v>
      </c>
      <c r="I160" s="288">
        <v>5.0815371746130003E-2</v>
      </c>
      <c r="J160" s="288" t="s">
        <v>1915</v>
      </c>
    </row>
    <row r="161" spans="1:10">
      <c r="A161" s="296" t="s">
        <v>1941</v>
      </c>
      <c r="B161" s="293">
        <v>11051.541643286968</v>
      </c>
      <c r="C161" s="288" t="s">
        <v>1940</v>
      </c>
      <c r="D161" s="288">
        <v>74.659973794071973</v>
      </c>
      <c r="E161" s="288">
        <v>3.1426139568950102</v>
      </c>
      <c r="F161" s="288">
        <v>2.7551405439145502</v>
      </c>
      <c r="G161" s="293">
        <v>825.10780947190017</v>
      </c>
      <c r="H161" s="293">
        <v>3.4730729013399998E-2</v>
      </c>
      <c r="I161" s="293">
        <v>3.044855045418E-2</v>
      </c>
      <c r="J161" s="293" t="s">
        <v>1893</v>
      </c>
    </row>
    <row r="162" spans="1:10">
      <c r="A162" s="296" t="s">
        <v>1942</v>
      </c>
      <c r="B162" s="293">
        <v>8.7452974385318907</v>
      </c>
      <c r="C162" s="288" t="s">
        <v>1940</v>
      </c>
      <c r="D162" s="288">
        <v>89.645233903119134</v>
      </c>
      <c r="E162" s="288">
        <v>9.5000000004513296</v>
      </c>
      <c r="F162" s="288">
        <v>1.4250000000105301</v>
      </c>
      <c r="G162" s="293">
        <v>0.78397423442953995</v>
      </c>
      <c r="H162" s="293">
        <v>8.3080325669999998E-5</v>
      </c>
      <c r="I162" s="293">
        <v>1.246204885E-5</v>
      </c>
      <c r="J162" s="293" t="s">
        <v>1893</v>
      </c>
    </row>
    <row r="163" spans="1:10">
      <c r="A163" s="296" t="s">
        <v>1943</v>
      </c>
      <c r="B163" s="293">
        <v>270258.38716750598</v>
      </c>
      <c r="C163" s="288" t="s">
        <v>1940</v>
      </c>
      <c r="D163" s="288">
        <v>52.367220594999388</v>
      </c>
      <c r="E163" s="288">
        <v>0.75314440585650999</v>
      </c>
      <c r="F163" s="288">
        <v>7.5314440585649997E-2</v>
      </c>
      <c r="G163" s="293">
        <v>14152.680578449537</v>
      </c>
      <c r="H163" s="293">
        <v>0.20354359243101</v>
      </c>
      <c r="I163" s="293">
        <v>2.0354359243100001E-2</v>
      </c>
      <c r="J163" s="293" t="s">
        <v>1893</v>
      </c>
    </row>
    <row r="164" spans="1:10">
      <c r="A164" s="296" t="s">
        <v>1965</v>
      </c>
      <c r="B164" s="293" t="s">
        <v>1900</v>
      </c>
      <c r="C164" s="288" t="s">
        <v>1940</v>
      </c>
      <c r="D164" s="288" t="s">
        <v>1900</v>
      </c>
      <c r="E164" s="288" t="s">
        <v>1900</v>
      </c>
      <c r="F164" s="288" t="s">
        <v>1900</v>
      </c>
      <c r="G164" s="293" t="s">
        <v>1900</v>
      </c>
      <c r="H164" s="293" t="s">
        <v>1900</v>
      </c>
      <c r="I164" s="293" t="s">
        <v>1900</v>
      </c>
      <c r="J164" s="293" t="s">
        <v>1900</v>
      </c>
    </row>
    <row r="165" spans="1:10">
      <c r="A165" s="296" t="s">
        <v>1966</v>
      </c>
      <c r="B165" s="293" t="s">
        <v>1900</v>
      </c>
      <c r="C165" s="288" t="s">
        <v>1940</v>
      </c>
      <c r="D165" s="288" t="s">
        <v>1900</v>
      </c>
      <c r="E165" s="288" t="s">
        <v>1900</v>
      </c>
      <c r="F165" s="288" t="s">
        <v>1900</v>
      </c>
      <c r="G165" s="293" t="s">
        <v>1900</v>
      </c>
      <c r="H165" s="293" t="s">
        <v>1900</v>
      </c>
      <c r="I165" s="293" t="s">
        <v>1900</v>
      </c>
      <c r="J165" s="293" t="s">
        <v>1900</v>
      </c>
    </row>
    <row r="166" spans="1:10">
      <c r="A166" s="296" t="s">
        <v>1967</v>
      </c>
      <c r="B166" s="293" t="s">
        <v>1871</v>
      </c>
      <c r="C166" s="288" t="s">
        <v>1940</v>
      </c>
      <c r="D166" s="288" t="s">
        <v>1907</v>
      </c>
      <c r="E166" s="288" t="s">
        <v>1871</v>
      </c>
      <c r="F166" s="288" t="s">
        <v>1871</v>
      </c>
      <c r="G166" s="293" t="s">
        <v>1871</v>
      </c>
      <c r="H166" s="293" t="s">
        <v>1871</v>
      </c>
      <c r="I166" s="293" t="s">
        <v>1871</v>
      </c>
      <c r="J166" s="293" t="s">
        <v>1893</v>
      </c>
    </row>
    <row r="167" spans="1:10">
      <c r="A167" s="297" t="s">
        <v>1874</v>
      </c>
      <c r="B167" s="288">
        <v>80551.220863386668</v>
      </c>
      <c r="C167" s="288" t="s">
        <v>1940</v>
      </c>
      <c r="D167" s="289" t="s">
        <v>1897</v>
      </c>
      <c r="E167" s="289" t="s">
        <v>1897</v>
      </c>
      <c r="F167" s="289" t="s">
        <v>1897</v>
      </c>
      <c r="G167" s="288">
        <v>5057.2748720254449</v>
      </c>
      <c r="H167" s="288">
        <v>0.25516926930848</v>
      </c>
      <c r="I167" s="288">
        <v>3.8004328346280002E-2</v>
      </c>
      <c r="J167" s="288" t="s">
        <v>1915</v>
      </c>
    </row>
    <row r="168" spans="1:10">
      <c r="A168" s="296" t="s">
        <v>1941</v>
      </c>
      <c r="B168" s="293">
        <v>832.8845414672511</v>
      </c>
      <c r="C168" s="288" t="s">
        <v>1940</v>
      </c>
      <c r="D168" s="288">
        <v>74.659973794071973</v>
      </c>
      <c r="E168" s="288">
        <v>3.1426139568985101</v>
      </c>
      <c r="F168" s="288">
        <v>2.75514054391923</v>
      </c>
      <c r="G168" s="293">
        <v>62.18313803943262</v>
      </c>
      <c r="H168" s="293">
        <v>2.6174345845000001E-3</v>
      </c>
      <c r="I168" s="293">
        <v>2.2947139686E-3</v>
      </c>
      <c r="J168" s="293" t="s">
        <v>1893</v>
      </c>
    </row>
    <row r="169" spans="1:10">
      <c r="A169" s="296" t="s">
        <v>1942</v>
      </c>
      <c r="B169" s="293">
        <v>22009.328221657259</v>
      </c>
      <c r="C169" s="288" t="s">
        <v>1940</v>
      </c>
      <c r="D169" s="288">
        <v>89.645233903118736</v>
      </c>
      <c r="E169" s="288">
        <v>9.4999999999998206</v>
      </c>
      <c r="F169" s="288">
        <v>1.4249999999999301</v>
      </c>
      <c r="G169" s="293">
        <v>1973.0313764809773</v>
      </c>
      <c r="H169" s="293">
        <v>0.20908861810574</v>
      </c>
      <c r="I169" s="293">
        <v>3.1363292715859997E-2</v>
      </c>
      <c r="J169" s="293" t="s">
        <v>1893</v>
      </c>
    </row>
    <row r="170" spans="1:10">
      <c r="A170" s="296" t="s">
        <v>1943</v>
      </c>
      <c r="B170" s="293">
        <v>57709.008100262159</v>
      </c>
      <c r="C170" s="288" t="s">
        <v>1940</v>
      </c>
      <c r="D170" s="288">
        <v>52.367220594999388</v>
      </c>
      <c r="E170" s="288">
        <v>0.7531444058565</v>
      </c>
      <c r="F170" s="288">
        <v>7.5314440585579998E-2</v>
      </c>
      <c r="G170" s="293">
        <v>3022.060357505035</v>
      </c>
      <c r="H170" s="293">
        <v>4.346321661824E-2</v>
      </c>
      <c r="I170" s="293">
        <v>4.3463216618200001E-3</v>
      </c>
      <c r="J170" s="293" t="s">
        <v>1893</v>
      </c>
    </row>
    <row r="171" spans="1:10">
      <c r="A171" s="296" t="s">
        <v>1965</v>
      </c>
      <c r="B171" s="293" t="s">
        <v>1900</v>
      </c>
      <c r="C171" s="288" t="s">
        <v>1940</v>
      </c>
      <c r="D171" s="288" t="s">
        <v>1900</v>
      </c>
      <c r="E171" s="288" t="s">
        <v>1900</v>
      </c>
      <c r="F171" s="288" t="s">
        <v>1900</v>
      </c>
      <c r="G171" s="293" t="s">
        <v>1900</v>
      </c>
      <c r="H171" s="293" t="s">
        <v>1900</v>
      </c>
      <c r="I171" s="293" t="s">
        <v>1900</v>
      </c>
      <c r="J171" s="293" t="s">
        <v>1900</v>
      </c>
    </row>
    <row r="172" spans="1:10">
      <c r="A172" s="296" t="s">
        <v>1966</v>
      </c>
      <c r="B172" s="293" t="s">
        <v>1900</v>
      </c>
      <c r="C172" s="288" t="s">
        <v>1940</v>
      </c>
      <c r="D172" s="288" t="s">
        <v>1900</v>
      </c>
      <c r="E172" s="288" t="s">
        <v>1900</v>
      </c>
      <c r="F172" s="288" t="s">
        <v>1900</v>
      </c>
      <c r="G172" s="293" t="s">
        <v>1900</v>
      </c>
      <c r="H172" s="293" t="s">
        <v>1900</v>
      </c>
      <c r="I172" s="293" t="s">
        <v>1900</v>
      </c>
      <c r="J172" s="293" t="s">
        <v>1900</v>
      </c>
    </row>
    <row r="173" spans="1:10">
      <c r="A173" s="296" t="s">
        <v>1967</v>
      </c>
      <c r="B173" s="293" t="s">
        <v>1871</v>
      </c>
      <c r="C173" s="288" t="s">
        <v>1940</v>
      </c>
      <c r="D173" s="288" t="s">
        <v>1907</v>
      </c>
      <c r="E173" s="288" t="s">
        <v>1871</v>
      </c>
      <c r="F173" s="288" t="s">
        <v>1871</v>
      </c>
      <c r="G173" s="293" t="s">
        <v>1871</v>
      </c>
      <c r="H173" s="293" t="s">
        <v>1871</v>
      </c>
      <c r="I173" s="293" t="s">
        <v>1871</v>
      </c>
      <c r="J173" s="293" t="s">
        <v>1893</v>
      </c>
    </row>
    <row r="174" spans="1:10">
      <c r="A174" s="297" t="s">
        <v>1875</v>
      </c>
      <c r="B174" s="288">
        <v>1201393.2916326267</v>
      </c>
      <c r="C174" s="288" t="s">
        <v>1940</v>
      </c>
      <c r="D174" s="289" t="s">
        <v>1897</v>
      </c>
      <c r="E174" s="289" t="s">
        <v>1897</v>
      </c>
      <c r="F174" s="289" t="s">
        <v>1897</v>
      </c>
      <c r="G174" s="288">
        <v>67269.957813983725</v>
      </c>
      <c r="H174" s="288">
        <v>1.85662734289529</v>
      </c>
      <c r="I174" s="288">
        <v>0.29458061428601001</v>
      </c>
      <c r="J174" s="288" t="s">
        <v>1915</v>
      </c>
    </row>
    <row r="175" spans="1:10">
      <c r="A175" s="296" t="s">
        <v>1941</v>
      </c>
      <c r="B175" s="293">
        <v>24762.86184900811</v>
      </c>
      <c r="C175" s="288" t="s">
        <v>1940</v>
      </c>
      <c r="D175" s="288">
        <v>74.659973794071973</v>
      </c>
      <c r="E175" s="288">
        <v>3.14261395689477</v>
      </c>
      <c r="F175" s="288">
        <v>2.7551405439150698</v>
      </c>
      <c r="G175" s="293">
        <v>1848.7946167131702</v>
      </c>
      <c r="H175" s="293">
        <v>7.7820115259349995E-2</v>
      </c>
      <c r="I175" s="293">
        <v>6.8225164663569995E-2</v>
      </c>
      <c r="J175" s="293" t="s">
        <v>1893</v>
      </c>
    </row>
    <row r="176" spans="1:10">
      <c r="A176" s="296" t="s">
        <v>1942</v>
      </c>
      <c r="B176" s="293">
        <v>102052.05654493057</v>
      </c>
      <c r="C176" s="288" t="s">
        <v>1940</v>
      </c>
      <c r="D176" s="288">
        <v>89.645233903118736</v>
      </c>
      <c r="E176" s="288">
        <v>9.5</v>
      </c>
      <c r="F176" s="288">
        <v>1.42500000000004</v>
      </c>
      <c r="G176" s="293">
        <v>9148.4804792646009</v>
      </c>
      <c r="H176" s="293">
        <v>0.96949453717683998</v>
      </c>
      <c r="I176" s="293">
        <v>0.14542418057653</v>
      </c>
      <c r="J176" s="293" t="s">
        <v>1893</v>
      </c>
    </row>
    <row r="177" spans="1:10">
      <c r="A177" s="296" t="s">
        <v>1943</v>
      </c>
      <c r="B177" s="293">
        <v>1074578.3732386879</v>
      </c>
      <c r="C177" s="288" t="s">
        <v>1940</v>
      </c>
      <c r="D177" s="288">
        <v>52.367220594999388</v>
      </c>
      <c r="E177" s="288">
        <v>0.7531444058565</v>
      </c>
      <c r="F177" s="288">
        <v>7.5314440585649997E-2</v>
      </c>
      <c r="G177" s="293">
        <v>56272.682718005955</v>
      </c>
      <c r="H177" s="293">
        <v>0.80931269045910004</v>
      </c>
      <c r="I177" s="293">
        <v>8.0931269045909998E-2</v>
      </c>
      <c r="J177" s="293" t="s">
        <v>1893</v>
      </c>
    </row>
    <row r="178" spans="1:10">
      <c r="A178" s="296" t="s">
        <v>1965</v>
      </c>
      <c r="B178" s="293" t="s">
        <v>1900</v>
      </c>
      <c r="C178" s="288" t="s">
        <v>1940</v>
      </c>
      <c r="D178" s="288" t="s">
        <v>1900</v>
      </c>
      <c r="E178" s="288" t="s">
        <v>1900</v>
      </c>
      <c r="F178" s="288" t="s">
        <v>1900</v>
      </c>
      <c r="G178" s="293" t="s">
        <v>1900</v>
      </c>
      <c r="H178" s="293" t="s">
        <v>1900</v>
      </c>
      <c r="I178" s="293" t="s">
        <v>1900</v>
      </c>
      <c r="J178" s="293" t="s">
        <v>1900</v>
      </c>
    </row>
    <row r="179" spans="1:10">
      <c r="A179" s="296" t="s">
        <v>1966</v>
      </c>
      <c r="B179" s="293" t="s">
        <v>1900</v>
      </c>
      <c r="C179" s="288" t="s">
        <v>1940</v>
      </c>
      <c r="D179" s="288" t="s">
        <v>1900</v>
      </c>
      <c r="E179" s="288" t="s">
        <v>1900</v>
      </c>
      <c r="F179" s="288" t="s">
        <v>1900</v>
      </c>
      <c r="G179" s="293" t="s">
        <v>1900</v>
      </c>
      <c r="H179" s="293" t="s">
        <v>1900</v>
      </c>
      <c r="I179" s="293" t="s">
        <v>1900</v>
      </c>
      <c r="J179" s="293" t="s">
        <v>1900</v>
      </c>
    </row>
    <row r="180" spans="1:10">
      <c r="A180" s="296" t="s">
        <v>1967</v>
      </c>
      <c r="B180" s="293" t="s">
        <v>1871</v>
      </c>
      <c r="C180" s="288" t="s">
        <v>1940</v>
      </c>
      <c r="D180" s="288" t="s">
        <v>1907</v>
      </c>
      <c r="E180" s="288" t="s">
        <v>1871</v>
      </c>
      <c r="F180" s="288" t="s">
        <v>1871</v>
      </c>
      <c r="G180" s="293" t="s">
        <v>1871</v>
      </c>
      <c r="H180" s="293" t="s">
        <v>1871</v>
      </c>
      <c r="I180" s="293" t="s">
        <v>1871</v>
      </c>
      <c r="J180" s="293" t="s">
        <v>1893</v>
      </c>
    </row>
    <row r="181" spans="1:10">
      <c r="A181" s="297" t="s">
        <v>1876</v>
      </c>
      <c r="B181" s="288">
        <v>644986.316561252</v>
      </c>
      <c r="C181" s="288" t="s">
        <v>1940</v>
      </c>
      <c r="D181" s="289" t="s">
        <v>1897</v>
      </c>
      <c r="E181" s="289" t="s">
        <v>1897</v>
      </c>
      <c r="F181" s="289" t="s">
        <v>1897</v>
      </c>
      <c r="G181" s="288">
        <v>45070.579654334128</v>
      </c>
      <c r="H181" s="288">
        <v>3.0283235843053902</v>
      </c>
      <c r="I181" s="288">
        <v>0.52839203850651995</v>
      </c>
      <c r="J181" s="288" t="s">
        <v>1915</v>
      </c>
    </row>
    <row r="182" spans="1:10">
      <c r="A182" s="296" t="s">
        <v>1941</v>
      </c>
      <c r="B182" s="293">
        <v>37854.22878650669</v>
      </c>
      <c r="C182" s="288" t="s">
        <v>1940</v>
      </c>
      <c r="D182" s="288">
        <v>74.659973794071973</v>
      </c>
      <c r="E182" s="288">
        <v>3.1426139568949401</v>
      </c>
      <c r="F182" s="288">
        <v>2.7551405439150298</v>
      </c>
      <c r="G182" s="293">
        <v>2826.1957291953945</v>
      </c>
      <c r="H182" s="293">
        <v>0.11896122771197</v>
      </c>
      <c r="I182" s="293">
        <v>0.10429372048834</v>
      </c>
      <c r="J182" s="293" t="s">
        <v>1893</v>
      </c>
    </row>
    <row r="183" spans="1:10">
      <c r="A183" s="296" t="s">
        <v>1942</v>
      </c>
      <c r="B183" s="293">
        <v>280341.22601860663</v>
      </c>
      <c r="C183" s="288" t="s">
        <v>1940</v>
      </c>
      <c r="D183" s="288">
        <v>89.645233903118736</v>
      </c>
      <c r="E183" s="288">
        <v>9.4999999999999893</v>
      </c>
      <c r="F183" s="288">
        <v>1.4249999999999801</v>
      </c>
      <c r="G183" s="293">
        <v>25131.254779125069</v>
      </c>
      <c r="H183" s="293">
        <v>2.6632416471767599</v>
      </c>
      <c r="I183" s="293">
        <v>0.39948624707650998</v>
      </c>
      <c r="J183" s="293" t="s">
        <v>1893</v>
      </c>
    </row>
    <row r="184" spans="1:10">
      <c r="A184" s="296" t="s">
        <v>1943</v>
      </c>
      <c r="B184" s="293">
        <v>326790.86175613868</v>
      </c>
      <c r="C184" s="288" t="s">
        <v>1940</v>
      </c>
      <c r="D184" s="288">
        <v>52.367220594999388</v>
      </c>
      <c r="E184" s="288">
        <v>0.7531444058565</v>
      </c>
      <c r="F184" s="288">
        <v>7.5314440585660003E-2</v>
      </c>
      <c r="G184" s="293">
        <v>17113.129146013664</v>
      </c>
      <c r="H184" s="293">
        <v>0.24612070941666001</v>
      </c>
      <c r="I184" s="293">
        <v>2.4612070941669999E-2</v>
      </c>
      <c r="J184" s="293" t="s">
        <v>1893</v>
      </c>
    </row>
    <row r="185" spans="1:10">
      <c r="A185" s="296" t="s">
        <v>1965</v>
      </c>
      <c r="B185" s="293" t="s">
        <v>1900</v>
      </c>
      <c r="C185" s="288" t="s">
        <v>1940</v>
      </c>
      <c r="D185" s="288" t="s">
        <v>1900</v>
      </c>
      <c r="E185" s="288" t="s">
        <v>1900</v>
      </c>
      <c r="F185" s="288" t="s">
        <v>1900</v>
      </c>
      <c r="G185" s="293" t="s">
        <v>1900</v>
      </c>
      <c r="H185" s="293" t="s">
        <v>1900</v>
      </c>
      <c r="I185" s="293" t="s">
        <v>1900</v>
      </c>
      <c r="J185" s="293" t="s">
        <v>1900</v>
      </c>
    </row>
    <row r="186" spans="1:10">
      <c r="A186" s="296" t="s">
        <v>1966</v>
      </c>
      <c r="B186" s="293" t="s">
        <v>1900</v>
      </c>
      <c r="C186" s="288" t="s">
        <v>1940</v>
      </c>
      <c r="D186" s="288" t="s">
        <v>1900</v>
      </c>
      <c r="E186" s="288" t="s">
        <v>1900</v>
      </c>
      <c r="F186" s="288" t="s">
        <v>1900</v>
      </c>
      <c r="G186" s="293" t="s">
        <v>1900</v>
      </c>
      <c r="H186" s="293" t="s">
        <v>1900</v>
      </c>
      <c r="I186" s="293" t="s">
        <v>1900</v>
      </c>
      <c r="J186" s="293" t="s">
        <v>1900</v>
      </c>
    </row>
    <row r="187" spans="1:10">
      <c r="A187" s="296" t="s">
        <v>1967</v>
      </c>
      <c r="B187" s="293" t="s">
        <v>1871</v>
      </c>
      <c r="C187" s="288" t="s">
        <v>1940</v>
      </c>
      <c r="D187" s="288" t="s">
        <v>1907</v>
      </c>
      <c r="E187" s="288" t="s">
        <v>1871</v>
      </c>
      <c r="F187" s="288" t="s">
        <v>1871</v>
      </c>
      <c r="G187" s="293" t="s">
        <v>1871</v>
      </c>
      <c r="H187" s="293" t="s">
        <v>1871</v>
      </c>
      <c r="I187" s="293" t="s">
        <v>1871</v>
      </c>
      <c r="J187" s="293" t="s">
        <v>1893</v>
      </c>
    </row>
    <row r="188" spans="1:10">
      <c r="A188" s="297" t="s">
        <v>1877</v>
      </c>
      <c r="B188" s="288">
        <v>644167.08432937111</v>
      </c>
      <c r="C188" s="288" t="s">
        <v>1940</v>
      </c>
      <c r="D188" s="289" t="s">
        <v>1897</v>
      </c>
      <c r="E188" s="289" t="s">
        <v>1897</v>
      </c>
      <c r="F188" s="289" t="s">
        <v>1897</v>
      </c>
      <c r="G188" s="288">
        <v>46357.764227420019</v>
      </c>
      <c r="H188" s="288">
        <v>3.41919088614388</v>
      </c>
      <c r="I188" s="288">
        <v>0.52415757023381004</v>
      </c>
      <c r="J188" s="288" t="s">
        <v>1915</v>
      </c>
    </row>
    <row r="189" spans="1:10">
      <c r="A189" s="296" t="s">
        <v>1941</v>
      </c>
      <c r="B189" s="293">
        <v>9910.6834716533631</v>
      </c>
      <c r="C189" s="288" t="s">
        <v>1940</v>
      </c>
      <c r="D189" s="288">
        <v>74.659973794071973</v>
      </c>
      <c r="E189" s="288">
        <v>3.1426139568943499</v>
      </c>
      <c r="F189" s="288">
        <v>2.7551405439149499</v>
      </c>
      <c r="G189" s="293">
        <v>739.93136827498245</v>
      </c>
      <c r="H189" s="293">
        <v>3.1145452200380001E-2</v>
      </c>
      <c r="I189" s="293">
        <v>2.7305325850659999E-2</v>
      </c>
      <c r="J189" s="293" t="s">
        <v>1893</v>
      </c>
    </row>
    <row r="190" spans="1:10">
      <c r="A190" s="296" t="s">
        <v>1942</v>
      </c>
      <c r="B190" s="293">
        <v>332732.0020816935</v>
      </c>
      <c r="C190" s="288" t="s">
        <v>1940</v>
      </c>
      <c r="D190" s="288">
        <v>89.645233903118736</v>
      </c>
      <c r="E190" s="288">
        <v>9.5000000000000107</v>
      </c>
      <c r="F190" s="288">
        <v>1.4249999999999901</v>
      </c>
      <c r="G190" s="293">
        <v>29827.838153666406</v>
      </c>
      <c r="H190" s="293">
        <v>3.1609540197760899</v>
      </c>
      <c r="I190" s="293">
        <v>0.47414310296640999</v>
      </c>
      <c r="J190" s="293" t="s">
        <v>1893</v>
      </c>
    </row>
    <row r="191" spans="1:10">
      <c r="A191" s="296" t="s">
        <v>1943</v>
      </c>
      <c r="B191" s="293">
        <v>301524.39877602429</v>
      </c>
      <c r="C191" s="288" t="s">
        <v>1940</v>
      </c>
      <c r="D191" s="288">
        <v>52.367220594999388</v>
      </c>
      <c r="E191" s="288">
        <v>0.75314440585650999</v>
      </c>
      <c r="F191" s="288">
        <v>7.5314440585649997E-2</v>
      </c>
      <c r="G191" s="293">
        <v>15789.994705478628</v>
      </c>
      <c r="H191" s="293">
        <v>0.22709141416740999</v>
      </c>
      <c r="I191" s="293">
        <v>2.2709141416739999E-2</v>
      </c>
      <c r="J191" s="293" t="s">
        <v>1893</v>
      </c>
    </row>
    <row r="192" spans="1:10">
      <c r="A192" s="296" t="s">
        <v>1965</v>
      </c>
      <c r="B192" s="293" t="s">
        <v>1900</v>
      </c>
      <c r="C192" s="288" t="s">
        <v>1940</v>
      </c>
      <c r="D192" s="288" t="s">
        <v>1900</v>
      </c>
      <c r="E192" s="288" t="s">
        <v>1900</v>
      </c>
      <c r="F192" s="288" t="s">
        <v>1900</v>
      </c>
      <c r="G192" s="293" t="s">
        <v>1900</v>
      </c>
      <c r="H192" s="293" t="s">
        <v>1900</v>
      </c>
      <c r="I192" s="293" t="s">
        <v>1900</v>
      </c>
      <c r="J192" s="293" t="s">
        <v>1900</v>
      </c>
    </row>
    <row r="193" spans="1:10">
      <c r="A193" s="296" t="s">
        <v>1966</v>
      </c>
      <c r="B193" s="293" t="s">
        <v>1900</v>
      </c>
      <c r="C193" s="288" t="s">
        <v>1940</v>
      </c>
      <c r="D193" s="288" t="s">
        <v>1900</v>
      </c>
      <c r="E193" s="288" t="s">
        <v>1900</v>
      </c>
      <c r="F193" s="288" t="s">
        <v>1900</v>
      </c>
      <c r="G193" s="293" t="s">
        <v>1900</v>
      </c>
      <c r="H193" s="293" t="s">
        <v>1900</v>
      </c>
      <c r="I193" s="293" t="s">
        <v>1900</v>
      </c>
      <c r="J193" s="293" t="s">
        <v>1900</v>
      </c>
    </row>
    <row r="194" spans="1:10">
      <c r="A194" s="296" t="s">
        <v>1967</v>
      </c>
      <c r="B194" s="293" t="s">
        <v>1871</v>
      </c>
      <c r="C194" s="288" t="s">
        <v>1940</v>
      </c>
      <c r="D194" s="288" t="s">
        <v>1907</v>
      </c>
      <c r="E194" s="288" t="s">
        <v>1871</v>
      </c>
      <c r="F194" s="288" t="s">
        <v>1871</v>
      </c>
      <c r="G194" s="293" t="s">
        <v>1871</v>
      </c>
      <c r="H194" s="293" t="s">
        <v>1871</v>
      </c>
      <c r="I194" s="293" t="s">
        <v>1871</v>
      </c>
      <c r="J194" s="293" t="s">
        <v>1893</v>
      </c>
    </row>
    <row r="195" spans="1:10">
      <c r="A195" s="297" t="s">
        <v>1878</v>
      </c>
      <c r="B195" s="288">
        <v>526636.63815383136</v>
      </c>
      <c r="C195" s="288" t="s">
        <v>1940</v>
      </c>
      <c r="D195" s="289" t="s">
        <v>1897</v>
      </c>
      <c r="E195" s="289" t="s">
        <v>1897</v>
      </c>
      <c r="F195" s="289" t="s">
        <v>1897</v>
      </c>
      <c r="G195" s="288">
        <v>36302.033778109631</v>
      </c>
      <c r="H195" s="288">
        <v>2.4295382607283198</v>
      </c>
      <c r="I195" s="288">
        <v>0.36471649490099001</v>
      </c>
      <c r="J195" s="288" t="s">
        <v>1915</v>
      </c>
    </row>
    <row r="196" spans="1:10">
      <c r="A196" s="296" t="s">
        <v>1941</v>
      </c>
      <c r="B196" s="293">
        <v>4917.664842663351</v>
      </c>
      <c r="C196" s="288" t="s">
        <v>1940</v>
      </c>
      <c r="D196" s="288">
        <v>74.659973794071973</v>
      </c>
      <c r="E196" s="288">
        <v>3.14261395689384</v>
      </c>
      <c r="F196" s="288">
        <v>2.7551405439155698</v>
      </c>
      <c r="G196" s="293">
        <v>367.1527282812749</v>
      </c>
      <c r="H196" s="293">
        <v>1.545432216988E-2</v>
      </c>
      <c r="I196" s="293">
        <v>1.354885778941E-2</v>
      </c>
      <c r="J196" s="293" t="s">
        <v>1893</v>
      </c>
    </row>
    <row r="197" spans="1:10">
      <c r="A197" s="296" t="s">
        <v>1942</v>
      </c>
      <c r="B197" s="293">
        <v>231072.091064726</v>
      </c>
      <c r="C197" s="288" t="s">
        <v>1940</v>
      </c>
      <c r="D197" s="288">
        <v>89.645233903118736</v>
      </c>
      <c r="E197" s="288">
        <v>9.5000000000000107</v>
      </c>
      <c r="F197" s="288">
        <v>1.4249999999999801</v>
      </c>
      <c r="G197" s="293">
        <v>20714.511651980116</v>
      </c>
      <c r="H197" s="293">
        <v>2.1951848651149</v>
      </c>
      <c r="I197" s="293">
        <v>0.32927772976723002</v>
      </c>
      <c r="J197" s="293" t="s">
        <v>1893</v>
      </c>
    </row>
    <row r="198" spans="1:10">
      <c r="A198" s="296" t="s">
        <v>1943</v>
      </c>
      <c r="B198" s="293">
        <v>290646.88224644202</v>
      </c>
      <c r="C198" s="288" t="s">
        <v>1940</v>
      </c>
      <c r="D198" s="288">
        <v>52.367220594999388</v>
      </c>
      <c r="E198" s="288">
        <v>0.7531444058565</v>
      </c>
      <c r="F198" s="288">
        <v>7.5314440585640005E-2</v>
      </c>
      <c r="G198" s="293">
        <v>15220.369397848241</v>
      </c>
      <c r="H198" s="293">
        <v>0.21889907344354001</v>
      </c>
      <c r="I198" s="293">
        <v>2.188990734435E-2</v>
      </c>
      <c r="J198" s="293" t="s">
        <v>1893</v>
      </c>
    </row>
    <row r="199" spans="1:10">
      <c r="A199" s="296" t="s">
        <v>1965</v>
      </c>
      <c r="B199" s="293" t="s">
        <v>1900</v>
      </c>
      <c r="C199" s="288" t="s">
        <v>1940</v>
      </c>
      <c r="D199" s="288" t="s">
        <v>1900</v>
      </c>
      <c r="E199" s="288" t="s">
        <v>1900</v>
      </c>
      <c r="F199" s="288" t="s">
        <v>1900</v>
      </c>
      <c r="G199" s="293" t="s">
        <v>1900</v>
      </c>
      <c r="H199" s="293" t="s">
        <v>1900</v>
      </c>
      <c r="I199" s="293" t="s">
        <v>1900</v>
      </c>
      <c r="J199" s="293" t="s">
        <v>1900</v>
      </c>
    </row>
    <row r="200" spans="1:10">
      <c r="A200" s="298" t="s">
        <v>1966</v>
      </c>
      <c r="B200" s="293" t="s">
        <v>1900</v>
      </c>
      <c r="C200" s="288" t="s">
        <v>1940</v>
      </c>
      <c r="D200" s="288" t="s">
        <v>1900</v>
      </c>
      <c r="E200" s="288" t="s">
        <v>1900</v>
      </c>
      <c r="F200" s="288" t="s">
        <v>1900</v>
      </c>
      <c r="G200" s="293" t="s">
        <v>1900</v>
      </c>
      <c r="H200" s="293" t="s">
        <v>1900</v>
      </c>
      <c r="I200" s="293" t="s">
        <v>1900</v>
      </c>
      <c r="J200" s="293" t="s">
        <v>1900</v>
      </c>
    </row>
    <row r="201" spans="1:10">
      <c r="A201" s="296" t="s">
        <v>1967</v>
      </c>
      <c r="B201" s="293" t="s">
        <v>1871</v>
      </c>
      <c r="C201" s="288" t="s">
        <v>1940</v>
      </c>
      <c r="D201" s="288" t="s">
        <v>1907</v>
      </c>
      <c r="E201" s="288" t="s">
        <v>1871</v>
      </c>
      <c r="F201" s="288" t="s">
        <v>1871</v>
      </c>
      <c r="G201" s="293" t="s">
        <v>1871</v>
      </c>
      <c r="H201" s="293" t="s">
        <v>1871</v>
      </c>
      <c r="I201" s="293" t="s">
        <v>1871</v>
      </c>
      <c r="J201" s="293" t="s">
        <v>1893</v>
      </c>
    </row>
    <row r="202" spans="1:10">
      <c r="A202" s="297" t="s">
        <v>1968</v>
      </c>
      <c r="B202" s="288">
        <v>9478042.3525714055</v>
      </c>
      <c r="C202" s="288" t="s">
        <v>1940</v>
      </c>
      <c r="D202" s="289" t="s">
        <v>1897</v>
      </c>
      <c r="E202" s="289" t="s">
        <v>1897</v>
      </c>
      <c r="F202" s="289" t="s">
        <v>1897</v>
      </c>
      <c r="G202" s="288">
        <v>496191.34475228947</v>
      </c>
      <c r="H202" s="288">
        <v>55.440376544157949</v>
      </c>
      <c r="I202" s="288">
        <v>7.5655556189400004</v>
      </c>
      <c r="J202" s="288" t="s">
        <v>1915</v>
      </c>
    </row>
    <row r="203" spans="1:10">
      <c r="A203" s="291" t="s">
        <v>1969</v>
      </c>
      <c r="B203" s="288">
        <v>9478042.3525714055</v>
      </c>
      <c r="C203" s="288" t="s">
        <v>1940</v>
      </c>
      <c r="D203" s="289" t="s">
        <v>1897</v>
      </c>
      <c r="E203" s="289" t="s">
        <v>1897</v>
      </c>
      <c r="F203" s="289" t="s">
        <v>1897</v>
      </c>
      <c r="G203" s="288">
        <v>496191.34475228947</v>
      </c>
      <c r="H203" s="288">
        <v>55.440376544157949</v>
      </c>
      <c r="I203" s="288">
        <v>7.5655556189400004</v>
      </c>
      <c r="J203" s="288" t="s">
        <v>1915</v>
      </c>
    </row>
    <row r="204" spans="1:10">
      <c r="A204" s="292" t="s">
        <v>1970</v>
      </c>
      <c r="B204" s="288">
        <v>9478042.3525714055</v>
      </c>
      <c r="C204" s="288" t="s">
        <v>1940</v>
      </c>
      <c r="D204" s="289" t="s">
        <v>1897</v>
      </c>
      <c r="E204" s="289" t="s">
        <v>1897</v>
      </c>
      <c r="F204" s="289" t="s">
        <v>1897</v>
      </c>
      <c r="G204" s="288">
        <v>496191.34475228947</v>
      </c>
      <c r="H204" s="288">
        <v>55.440376544157949</v>
      </c>
      <c r="I204" s="288">
        <v>7.5655556189400004</v>
      </c>
      <c r="J204" s="288" t="s">
        <v>1915</v>
      </c>
    </row>
    <row r="205" spans="1:10">
      <c r="A205" s="299" t="s">
        <v>1951</v>
      </c>
      <c r="B205" s="293">
        <v>3200357.1751622786</v>
      </c>
      <c r="C205" s="288" t="s">
        <v>1940</v>
      </c>
      <c r="D205" s="288">
        <v>74.659973794071988</v>
      </c>
      <c r="E205" s="288">
        <v>2.5800388524872</v>
      </c>
      <c r="F205" s="288">
        <v>0.42044594908624999</v>
      </c>
      <c r="G205" s="293">
        <v>238938.58282928597</v>
      </c>
      <c r="H205" s="293">
        <v>8.2570458537548692</v>
      </c>
      <c r="I205" s="293">
        <v>1.3455772099261001</v>
      </c>
      <c r="J205" s="293" t="s">
        <v>1893</v>
      </c>
    </row>
    <row r="206" spans="1:10">
      <c r="A206" s="299" t="s">
        <v>1952</v>
      </c>
      <c r="B206" s="293">
        <v>259275.11556257354</v>
      </c>
      <c r="C206" s="288" t="s">
        <v>1940</v>
      </c>
      <c r="D206" s="288">
        <v>89.645233903118793</v>
      </c>
      <c r="E206" s="288">
        <v>9.5000000000000107</v>
      </c>
      <c r="F206" s="288">
        <v>1.42500000000001</v>
      </c>
      <c r="G206" s="293">
        <v>23242.778379865063</v>
      </c>
      <c r="H206" s="293">
        <v>2.4631135978444498</v>
      </c>
      <c r="I206" s="293">
        <v>0.36946703967666999</v>
      </c>
      <c r="J206" s="293" t="s">
        <v>1893</v>
      </c>
    </row>
    <row r="207" spans="1:10">
      <c r="A207" s="299" t="s">
        <v>1953</v>
      </c>
      <c r="B207" s="293">
        <v>4468634.7849724228</v>
      </c>
      <c r="C207" s="288" t="s">
        <v>1940</v>
      </c>
      <c r="D207" s="288">
        <v>52.367220594999367</v>
      </c>
      <c r="E207" s="288">
        <v>0.75314440585650999</v>
      </c>
      <c r="F207" s="288">
        <v>7.5314440585649997E-2</v>
      </c>
      <c r="G207" s="293">
        <v>234009.98354313846</v>
      </c>
      <c r="H207" s="293">
        <v>3.36552729011777</v>
      </c>
      <c r="I207" s="293">
        <v>0.33655272901178002</v>
      </c>
      <c r="J207" s="293" t="s">
        <v>1893</v>
      </c>
    </row>
    <row r="208" spans="1:10">
      <c r="A208" s="299" t="s">
        <v>1954</v>
      </c>
      <c r="B208" s="293" t="s">
        <v>1900</v>
      </c>
      <c r="C208" s="288" t="s">
        <v>1940</v>
      </c>
      <c r="D208" s="288" t="s">
        <v>1900</v>
      </c>
      <c r="E208" s="288" t="s">
        <v>1900</v>
      </c>
      <c r="F208" s="288" t="s">
        <v>1900</v>
      </c>
      <c r="G208" s="293" t="s">
        <v>1900</v>
      </c>
      <c r="H208" s="293" t="s">
        <v>1900</v>
      </c>
      <c r="I208" s="293" t="s">
        <v>1900</v>
      </c>
      <c r="J208" s="293" t="s">
        <v>1900</v>
      </c>
    </row>
    <row r="209" spans="1:10">
      <c r="A209" s="299" t="s">
        <v>1955</v>
      </c>
      <c r="B209" s="293" t="s">
        <v>1900</v>
      </c>
      <c r="C209" s="288" t="s">
        <v>1940</v>
      </c>
      <c r="D209" s="288" t="s">
        <v>1900</v>
      </c>
      <c r="E209" s="288" t="s">
        <v>1900</v>
      </c>
      <c r="F209" s="288" t="s">
        <v>1900</v>
      </c>
      <c r="G209" s="293" t="s">
        <v>1900</v>
      </c>
      <c r="H209" s="293" t="s">
        <v>1900</v>
      </c>
      <c r="I209" s="293" t="s">
        <v>1900</v>
      </c>
      <c r="J209" s="293" t="s">
        <v>1900</v>
      </c>
    </row>
    <row r="210" spans="1:10">
      <c r="A210" s="299" t="s">
        <v>753</v>
      </c>
      <c r="B210" s="293">
        <v>1549775.2768741304</v>
      </c>
      <c r="C210" s="288" t="s">
        <v>1940</v>
      </c>
      <c r="D210" s="288">
        <v>88.686898265961545</v>
      </c>
      <c r="E210" s="288">
        <v>26.684313796676729</v>
      </c>
      <c r="F210" s="288">
        <v>3.55790850622357</v>
      </c>
      <c r="G210" s="293">
        <v>137444.76231523839</v>
      </c>
      <c r="H210" s="293">
        <v>41.354689802440859</v>
      </c>
      <c r="I210" s="293">
        <v>5.5139586403254501</v>
      </c>
      <c r="J210" s="293" t="s">
        <v>1893</v>
      </c>
    </row>
    <row r="211" spans="1:10">
      <c r="A211" s="300" t="s">
        <v>1971</v>
      </c>
      <c r="B211" s="288">
        <v>27381911.119104017</v>
      </c>
      <c r="C211" s="288" t="s">
        <v>1940</v>
      </c>
      <c r="D211" s="289" t="s">
        <v>1897</v>
      </c>
      <c r="E211" s="289" t="s">
        <v>1897</v>
      </c>
      <c r="F211" s="289" t="s">
        <v>1897</v>
      </c>
      <c r="G211" s="288">
        <v>1830505.6056332772</v>
      </c>
      <c r="H211" s="288">
        <v>160.28001983992968</v>
      </c>
      <c r="I211" s="288">
        <v>137.97722792661688</v>
      </c>
    </row>
    <row r="212" spans="1:10">
      <c r="A212" s="290" t="s">
        <v>1941</v>
      </c>
      <c r="B212" s="288">
        <v>26378279.690856297</v>
      </c>
      <c r="C212" s="288" t="s">
        <v>1940</v>
      </c>
      <c r="D212" s="288">
        <v>68.140519616442361</v>
      </c>
      <c r="E212" s="288">
        <v>5.7327599121391097</v>
      </c>
      <c r="F212" s="288">
        <v>5.2271031113979696</v>
      </c>
      <c r="G212" s="288">
        <v>1797429.6847227968</v>
      </c>
      <c r="H212" s="288">
        <v>151.2203443629343</v>
      </c>
      <c r="I212" s="288">
        <v>137.88198784540089</v>
      </c>
    </row>
    <row r="213" spans="1:10">
      <c r="A213" s="290" t="s">
        <v>1942</v>
      </c>
      <c r="B213" s="288" t="s">
        <v>1900</v>
      </c>
      <c r="C213" s="288" t="s">
        <v>1940</v>
      </c>
      <c r="D213" s="288" t="s">
        <v>1900</v>
      </c>
      <c r="E213" s="288" t="s">
        <v>1900</v>
      </c>
      <c r="F213" s="288" t="s">
        <v>1900</v>
      </c>
      <c r="G213" s="288" t="s">
        <v>1900</v>
      </c>
      <c r="H213" s="288" t="s">
        <v>1900</v>
      </c>
      <c r="I213" s="288" t="s">
        <v>1900</v>
      </c>
    </row>
    <row r="214" spans="1:10">
      <c r="A214" s="290" t="s">
        <v>1943</v>
      </c>
      <c r="B214" s="288">
        <v>658252.51161717589</v>
      </c>
      <c r="C214" s="288" t="s">
        <v>1940</v>
      </c>
      <c r="D214" s="288">
        <v>50.248073994006511</v>
      </c>
      <c r="E214" s="288">
        <v>13.756093189850089</v>
      </c>
      <c r="F214" s="288">
        <v>0.13734370307478</v>
      </c>
      <c r="G214" s="288">
        <v>33075.920910480483</v>
      </c>
      <c r="H214" s="288">
        <v>9.0549828922587494</v>
      </c>
      <c r="I214" s="288">
        <v>9.0406837503779994E-2</v>
      </c>
    </row>
    <row r="215" spans="1:10">
      <c r="A215" s="290" t="s">
        <v>1944</v>
      </c>
      <c r="B215" s="288" t="s">
        <v>1958</v>
      </c>
      <c r="C215" s="288" t="s">
        <v>1940</v>
      </c>
      <c r="D215" s="288" t="s">
        <v>1958</v>
      </c>
      <c r="E215" s="288" t="s">
        <v>1948</v>
      </c>
      <c r="F215" s="288" t="s">
        <v>1948</v>
      </c>
      <c r="G215" s="288" t="s">
        <v>1958</v>
      </c>
      <c r="H215" s="288" t="s">
        <v>1948</v>
      </c>
      <c r="I215" s="288" t="s">
        <v>1948</v>
      </c>
    </row>
    <row r="216" spans="1:10">
      <c r="A216" s="290" t="s">
        <v>1946</v>
      </c>
      <c r="B216" s="288">
        <v>345378.91663054173</v>
      </c>
      <c r="C216" s="288" t="s">
        <v>1940</v>
      </c>
      <c r="D216" s="288">
        <v>65.065035461819363</v>
      </c>
      <c r="E216" s="288">
        <v>1.358677241335E-2</v>
      </c>
      <c r="F216" s="288">
        <v>1.399403229176E-2</v>
      </c>
      <c r="G216" s="288">
        <v>22472.091458330953</v>
      </c>
      <c r="H216" s="288">
        <v>4.6925847366299997E-3</v>
      </c>
      <c r="I216" s="288">
        <v>4.8332437122200001E-3</v>
      </c>
    </row>
    <row r="217" spans="1:10">
      <c r="A217" s="301" t="s">
        <v>1972</v>
      </c>
      <c r="B217" s="288">
        <v>2513561.9207105725</v>
      </c>
      <c r="C217" s="288" t="s">
        <v>1940</v>
      </c>
      <c r="D217" s="289" t="s">
        <v>1897</v>
      </c>
      <c r="E217" s="289" t="s">
        <v>1897</v>
      </c>
      <c r="F217" s="289" t="s">
        <v>1897</v>
      </c>
      <c r="G217" s="288">
        <v>170713.69036083069</v>
      </c>
      <c r="H217" s="288">
        <v>2.0771880881664</v>
      </c>
      <c r="I217" s="288">
        <v>5.2617344805668296</v>
      </c>
    </row>
    <row r="218" spans="1:10">
      <c r="A218" s="290" t="s">
        <v>1973</v>
      </c>
      <c r="B218" s="293">
        <v>37296.193325856322</v>
      </c>
      <c r="C218" s="288" t="s">
        <v>1940</v>
      </c>
      <c r="D218" s="288">
        <v>65.528560814054615</v>
      </c>
      <c r="E218" s="288">
        <v>55.694372613795643</v>
      </c>
      <c r="F218" s="288">
        <v>0.84385413051206004</v>
      </c>
      <c r="G218" s="293">
        <v>2443.9658724861142</v>
      </c>
      <c r="H218" s="293">
        <v>2.0771880881664</v>
      </c>
      <c r="I218" s="293">
        <v>3.1472546790399999E-2</v>
      </c>
    </row>
    <row r="219" spans="1:10">
      <c r="A219" s="290" t="s">
        <v>1974</v>
      </c>
      <c r="B219" s="293">
        <v>2476265.7273847163</v>
      </c>
      <c r="C219" s="288" t="s">
        <v>1940</v>
      </c>
      <c r="D219" s="288">
        <v>67.953015957645619</v>
      </c>
      <c r="E219" s="288" t="s">
        <v>1900</v>
      </c>
      <c r="F219" s="288">
        <v>2.1121569773129001</v>
      </c>
      <c r="G219" s="293">
        <v>168269.72448834457</v>
      </c>
      <c r="H219" s="293" t="s">
        <v>1900</v>
      </c>
      <c r="I219" s="293">
        <v>5.23026193377643</v>
      </c>
    </row>
    <row r="220" spans="1:10">
      <c r="A220" s="290" t="s">
        <v>753</v>
      </c>
      <c r="B220" s="293" t="s">
        <v>1900</v>
      </c>
      <c r="C220" s="288" t="s">
        <v>1940</v>
      </c>
      <c r="D220" s="288" t="s">
        <v>1900</v>
      </c>
      <c r="E220" s="288" t="s">
        <v>1900</v>
      </c>
      <c r="F220" s="288" t="s">
        <v>1900</v>
      </c>
      <c r="G220" s="293" t="s">
        <v>1900</v>
      </c>
      <c r="H220" s="293" t="s">
        <v>1900</v>
      </c>
      <c r="I220" s="293" t="s">
        <v>1900</v>
      </c>
    </row>
    <row r="221" spans="1:10">
      <c r="A221" s="302" t="s">
        <v>1975</v>
      </c>
      <c r="B221" s="288">
        <v>23026953.414224558</v>
      </c>
      <c r="C221" s="288" t="s">
        <v>1940</v>
      </c>
      <c r="D221" s="289" t="s">
        <v>1897</v>
      </c>
      <c r="E221" s="289" t="s">
        <v>1897</v>
      </c>
      <c r="F221" s="289" t="s">
        <v>1897</v>
      </c>
      <c r="G221" s="288">
        <v>1543321.2347240872</v>
      </c>
      <c r="H221" s="288">
        <v>95.722338182973743</v>
      </c>
      <c r="I221" s="288">
        <v>108.02744179292077</v>
      </c>
    </row>
    <row r="222" spans="1:10">
      <c r="A222" s="290" t="s">
        <v>1976</v>
      </c>
      <c r="B222" s="288">
        <v>16921811.276726622</v>
      </c>
      <c r="C222" s="288" t="s">
        <v>1940</v>
      </c>
      <c r="D222" s="288">
        <v>67.143364802995379</v>
      </c>
      <c r="E222" s="288">
        <v>5.1050721535713901</v>
      </c>
      <c r="F222" s="288">
        <v>6.3193548667016204</v>
      </c>
      <c r="G222" s="288">
        <v>1136187.3476806968</v>
      </c>
      <c r="H222" s="288">
        <v>86.387067536807479</v>
      </c>
      <c r="I222" s="288">
        <v>106.93493044498868</v>
      </c>
    </row>
    <row r="223" spans="1:10">
      <c r="A223" s="290" t="s">
        <v>1977</v>
      </c>
      <c r="B223" s="288">
        <v>5716335.5992072541</v>
      </c>
      <c r="C223" s="288" t="s">
        <v>1940</v>
      </c>
      <c r="D223" s="288">
        <v>70.79246071620166</v>
      </c>
      <c r="E223" s="288">
        <v>0.18688644136495999</v>
      </c>
      <c r="F223" s="288">
        <v>0.18566201675339999</v>
      </c>
      <c r="G223" s="288">
        <v>404673.46334750456</v>
      </c>
      <c r="H223" s="288">
        <v>1.0683056177837</v>
      </c>
      <c r="I223" s="288">
        <v>1.0613063957880999</v>
      </c>
    </row>
    <row r="224" spans="1:10">
      <c r="A224" s="290" t="s">
        <v>1978</v>
      </c>
      <c r="B224" s="288">
        <v>29789.5019987257</v>
      </c>
      <c r="C224" s="288" t="s">
        <v>1940</v>
      </c>
      <c r="D224" s="288">
        <v>59.589262354098238</v>
      </c>
      <c r="E224" s="288">
        <v>0.32721071521896999</v>
      </c>
      <c r="F224" s="288">
        <v>0.67984698987101</v>
      </c>
      <c r="G224" s="288">
        <v>1775.1344499999996</v>
      </c>
      <c r="H224" s="288">
        <v>9.7474442550200009E-3</v>
      </c>
      <c r="I224" s="288">
        <v>2.025230326359E-2</v>
      </c>
    </row>
    <row r="225" spans="1:9">
      <c r="A225" s="290" t="s">
        <v>1979</v>
      </c>
      <c r="B225" s="288" t="s">
        <v>1958</v>
      </c>
      <c r="C225" s="288" t="s">
        <v>1940</v>
      </c>
      <c r="D225" s="289" t="s">
        <v>1897</v>
      </c>
      <c r="E225" s="289" t="s">
        <v>1897</v>
      </c>
      <c r="F225" s="289" t="s">
        <v>1897</v>
      </c>
      <c r="G225" s="288" t="s">
        <v>1958</v>
      </c>
      <c r="H225" s="288">
        <v>1.05278679567487</v>
      </c>
      <c r="I225" s="288">
        <v>1.4965547714000001E-4</v>
      </c>
    </row>
    <row r="226" spans="1:9">
      <c r="A226" s="290" t="s">
        <v>1943</v>
      </c>
      <c r="B226" s="288">
        <v>13638.11966141349</v>
      </c>
      <c r="C226" s="288" t="s">
        <v>1940</v>
      </c>
      <c r="D226" s="288">
        <v>50.248073994006518</v>
      </c>
      <c r="E226" s="288">
        <v>527.9128195425908</v>
      </c>
      <c r="F226" s="288">
        <v>0.43772527586264998</v>
      </c>
      <c r="G226" s="288">
        <v>685.28924588582026</v>
      </c>
      <c r="H226" s="288">
        <v>7.1997382037160396</v>
      </c>
      <c r="I226" s="288">
        <v>5.9697496910400003E-3</v>
      </c>
    </row>
    <row r="227" spans="1:9">
      <c r="A227" s="290" t="s">
        <v>1946</v>
      </c>
      <c r="B227" s="288">
        <v>345378.91663054173</v>
      </c>
      <c r="C227" s="288" t="s">
        <v>1940</v>
      </c>
      <c r="D227" s="288">
        <v>65.065035461819363</v>
      </c>
      <c r="E227" s="288">
        <v>1.358677241335E-2</v>
      </c>
      <c r="F227" s="288">
        <v>1.399403229176E-2</v>
      </c>
      <c r="G227" s="288">
        <v>22472.091458330953</v>
      </c>
      <c r="H227" s="288">
        <v>4.6925847366299997E-3</v>
      </c>
      <c r="I227" s="288">
        <v>4.8332437122200001E-3</v>
      </c>
    </row>
    <row r="228" spans="1:9">
      <c r="A228" s="290" t="s">
        <v>1980</v>
      </c>
      <c r="B228" s="288" t="s">
        <v>1958</v>
      </c>
      <c r="C228" s="288" t="s">
        <v>1940</v>
      </c>
      <c r="D228" s="289" t="s">
        <v>1897</v>
      </c>
      <c r="E228" s="289" t="s">
        <v>1897</v>
      </c>
      <c r="F228" s="289" t="s">
        <v>1897</v>
      </c>
      <c r="G228" s="288" t="s">
        <v>1958</v>
      </c>
      <c r="H228" s="288" t="s">
        <v>1948</v>
      </c>
      <c r="I228" s="288" t="s">
        <v>1948</v>
      </c>
    </row>
    <row r="229" spans="1:9">
      <c r="A229" s="303" t="s">
        <v>1981</v>
      </c>
      <c r="B229" s="288">
        <v>9895321.6493915115</v>
      </c>
      <c r="C229" s="288" t="s">
        <v>1940</v>
      </c>
      <c r="D229" s="289" t="s">
        <v>1897</v>
      </c>
      <c r="E229" s="289" t="s">
        <v>1897</v>
      </c>
      <c r="F229" s="289" t="s">
        <v>1897</v>
      </c>
      <c r="G229" s="288">
        <v>641430.12035975454</v>
      </c>
      <c r="H229" s="288">
        <v>50.343513986278801</v>
      </c>
      <c r="I229" s="288">
        <v>58.026007452344672</v>
      </c>
    </row>
    <row r="230" spans="1:9">
      <c r="A230" s="290" t="s">
        <v>1976</v>
      </c>
      <c r="B230" s="293">
        <v>9488919.2231781483</v>
      </c>
      <c r="C230" s="288" t="s">
        <v>1940</v>
      </c>
      <c r="D230" s="288">
        <v>67.143364802995379</v>
      </c>
      <c r="E230" s="288">
        <v>5.3042882930240696</v>
      </c>
      <c r="F230" s="288">
        <v>6.1142265296351903</v>
      </c>
      <c r="G230" s="293">
        <v>637117.96498800593</v>
      </c>
      <c r="H230" s="293">
        <v>50.331963148954898</v>
      </c>
      <c r="I230" s="293">
        <v>58.017401651921162</v>
      </c>
    </row>
    <row r="231" spans="1:9">
      <c r="A231" s="290" t="s">
        <v>1977</v>
      </c>
      <c r="B231" s="293">
        <v>60577.355202458224</v>
      </c>
      <c r="C231" s="288" t="s">
        <v>1940</v>
      </c>
      <c r="D231" s="288">
        <v>70.792460716201674</v>
      </c>
      <c r="E231" s="288">
        <v>5.0531921540309999E-2</v>
      </c>
      <c r="F231" s="288">
        <v>0.11107027591734001</v>
      </c>
      <c r="G231" s="293">
        <v>4288.4200384614187</v>
      </c>
      <c r="H231" s="293">
        <v>3.06109016021E-3</v>
      </c>
      <c r="I231" s="293">
        <v>6.7283435566800002E-3</v>
      </c>
    </row>
    <row r="232" spans="1:9">
      <c r="A232" s="290" t="s">
        <v>1978</v>
      </c>
      <c r="B232" s="293">
        <v>140.98152388821543</v>
      </c>
      <c r="C232" s="288" t="s">
        <v>1940</v>
      </c>
      <c r="D232" s="288">
        <v>59.58926235409826</v>
      </c>
      <c r="E232" s="288">
        <v>0.33296282083898998</v>
      </c>
      <c r="F232" s="288">
        <v>0.40322366046400998</v>
      </c>
      <c r="G232" s="293">
        <v>8.4009850140554398</v>
      </c>
      <c r="H232" s="293">
        <v>4.6941605880000003E-5</v>
      </c>
      <c r="I232" s="293">
        <v>5.684708612E-5</v>
      </c>
    </row>
    <row r="233" spans="1:9">
      <c r="A233" s="290" t="s">
        <v>1979</v>
      </c>
      <c r="B233" s="288" t="s">
        <v>1871</v>
      </c>
      <c r="C233" s="288" t="s">
        <v>1940</v>
      </c>
      <c r="D233" s="289" t="s">
        <v>1897</v>
      </c>
      <c r="E233" s="289" t="s">
        <v>1897</v>
      </c>
      <c r="F233" s="289" t="s">
        <v>1897</v>
      </c>
      <c r="G233" s="288" t="s">
        <v>1871</v>
      </c>
      <c r="H233" s="288" t="s">
        <v>1900</v>
      </c>
      <c r="I233" s="288" t="s">
        <v>1900</v>
      </c>
    </row>
    <row r="234" spans="1:9">
      <c r="A234" s="299" t="s">
        <v>1982</v>
      </c>
      <c r="B234" s="293" t="s">
        <v>1871</v>
      </c>
      <c r="C234" s="288" t="s">
        <v>1940</v>
      </c>
      <c r="D234" s="288" t="s">
        <v>1871</v>
      </c>
      <c r="E234" s="288" t="s">
        <v>1900</v>
      </c>
      <c r="F234" s="288" t="s">
        <v>1900</v>
      </c>
      <c r="G234" s="293" t="s">
        <v>1871</v>
      </c>
      <c r="H234" s="293" t="s">
        <v>1900</v>
      </c>
      <c r="I234" s="293" t="s">
        <v>1900</v>
      </c>
    </row>
    <row r="235" spans="1:9">
      <c r="A235" s="290" t="s">
        <v>1943</v>
      </c>
      <c r="B235" s="293">
        <v>305.17285647552848</v>
      </c>
      <c r="C235" s="288" t="s">
        <v>1940</v>
      </c>
      <c r="D235" s="288">
        <v>50.248073994006504</v>
      </c>
      <c r="E235" s="288">
        <v>25.74784814192703</v>
      </c>
      <c r="F235" s="288">
        <v>3.1181083671388201</v>
      </c>
      <c r="G235" s="293">
        <v>15.334348273144681</v>
      </c>
      <c r="H235" s="293">
        <v>7.8575443655700006E-3</v>
      </c>
      <c r="I235" s="293">
        <v>9.5156203720000001E-4</v>
      </c>
    </row>
    <row r="236" spans="1:9">
      <c r="A236" s="290" t="s">
        <v>1946</v>
      </c>
      <c r="B236" s="293">
        <v>345378.91663054173</v>
      </c>
      <c r="C236" s="288" t="s">
        <v>1940</v>
      </c>
      <c r="D236" s="288">
        <v>65.065035461819363</v>
      </c>
      <c r="E236" s="288">
        <v>1.6945481152999999E-3</v>
      </c>
      <c r="F236" s="288">
        <v>2.5162153845099998E-3</v>
      </c>
      <c r="G236" s="293">
        <v>22472.091458330953</v>
      </c>
      <c r="H236" s="293">
        <v>5.8526119223999997E-4</v>
      </c>
      <c r="I236" s="293">
        <v>8.6904774350999995E-4</v>
      </c>
    </row>
    <row r="237" spans="1:9">
      <c r="A237" s="290" t="s">
        <v>1980</v>
      </c>
      <c r="B237" s="288" t="s">
        <v>1871</v>
      </c>
      <c r="C237" s="288" t="s">
        <v>1940</v>
      </c>
      <c r="D237" s="289" t="s">
        <v>1897</v>
      </c>
      <c r="E237" s="289" t="s">
        <v>1897</v>
      </c>
      <c r="F237" s="289" t="s">
        <v>1897</v>
      </c>
      <c r="G237" s="288" t="s">
        <v>1871</v>
      </c>
      <c r="H237" s="288" t="s">
        <v>1871</v>
      </c>
      <c r="I237" s="288" t="s">
        <v>1871</v>
      </c>
    </row>
    <row r="238" spans="1:9">
      <c r="A238" s="299" t="s">
        <v>909</v>
      </c>
      <c r="B238" s="293" t="s">
        <v>1871</v>
      </c>
      <c r="C238" s="288" t="s">
        <v>1940</v>
      </c>
      <c r="D238" s="288" t="s">
        <v>1871</v>
      </c>
      <c r="E238" s="288" t="s">
        <v>1871</v>
      </c>
      <c r="F238" s="288" t="s">
        <v>1871</v>
      </c>
      <c r="G238" s="293" t="s">
        <v>1871</v>
      </c>
      <c r="H238" s="293" t="s">
        <v>1871</v>
      </c>
      <c r="I238" s="293" t="s">
        <v>1871</v>
      </c>
    </row>
    <row r="239" spans="1:9">
      <c r="A239" s="303" t="s">
        <v>1983</v>
      </c>
      <c r="B239" s="288">
        <v>7275346.9410186997</v>
      </c>
      <c r="C239" s="288" t="s">
        <v>1940</v>
      </c>
      <c r="D239" s="289" t="s">
        <v>1897</v>
      </c>
      <c r="E239" s="289" t="s">
        <v>1897</v>
      </c>
      <c r="F239" s="289" t="s">
        <v>1897</v>
      </c>
      <c r="G239" s="288">
        <v>489781.06499535905</v>
      </c>
      <c r="H239" s="288">
        <v>32.089244234644681</v>
      </c>
      <c r="I239" s="288">
        <v>45.787711245390042</v>
      </c>
    </row>
    <row r="240" spans="1:9">
      <c r="A240" s="290" t="s">
        <v>1976</v>
      </c>
      <c r="B240" s="293">
        <v>6900391.8026401587</v>
      </c>
      <c r="C240" s="288" t="s">
        <v>1940</v>
      </c>
      <c r="D240" s="288">
        <v>67.143364802995393</v>
      </c>
      <c r="E240" s="288">
        <v>4.6393852673657197</v>
      </c>
      <c r="F240" s="288">
        <v>6.6251876256970998</v>
      </c>
      <c r="G240" s="293">
        <v>463315.52408826712</v>
      </c>
      <c r="H240" s="293">
        <v>32.013576068219912</v>
      </c>
      <c r="I240" s="293">
        <v>45.716390383313303</v>
      </c>
    </row>
    <row r="241" spans="1:9">
      <c r="A241" s="290" t="s">
        <v>1977</v>
      </c>
      <c r="B241" s="293">
        <v>368504.73200550408</v>
      </c>
      <c r="C241" s="288" t="s">
        <v>1940</v>
      </c>
      <c r="D241" s="288">
        <v>70.79246071620166</v>
      </c>
      <c r="E241" s="288">
        <v>0.10430192094477</v>
      </c>
      <c r="F241" s="288">
        <v>0.16232031354685</v>
      </c>
      <c r="G241" s="293">
        <v>26087.356764234068</v>
      </c>
      <c r="H241" s="293">
        <v>3.8435751425410003E-2</v>
      </c>
      <c r="I241" s="293">
        <v>5.9815803642629999E-2</v>
      </c>
    </row>
    <row r="242" spans="1:9">
      <c r="A242" s="290" t="s">
        <v>1978</v>
      </c>
      <c r="B242" s="293">
        <v>5787.6625596214753</v>
      </c>
      <c r="C242" s="288" t="s">
        <v>1940</v>
      </c>
      <c r="D242" s="288">
        <v>59.589262354098253</v>
      </c>
      <c r="E242" s="288">
        <v>0.62659220241706004</v>
      </c>
      <c r="F242" s="288">
        <v>0.80766557619863999</v>
      </c>
      <c r="G242" s="293">
        <v>344.88254268227587</v>
      </c>
      <c r="H242" s="293">
        <v>3.6265042300800002E-3</v>
      </c>
      <c r="I242" s="293">
        <v>4.6744958160599998E-3</v>
      </c>
    </row>
    <row r="243" spans="1:9">
      <c r="A243" s="290" t="s">
        <v>1979</v>
      </c>
      <c r="B243" s="288" t="s">
        <v>1871</v>
      </c>
      <c r="C243" s="288" t="s">
        <v>1940</v>
      </c>
      <c r="D243" s="289" t="s">
        <v>1897</v>
      </c>
      <c r="E243" s="289" t="s">
        <v>1897</v>
      </c>
      <c r="F243" s="289" t="s">
        <v>1897</v>
      </c>
      <c r="G243" s="288" t="s">
        <v>1871</v>
      </c>
      <c r="H243" s="288">
        <v>9.7455516189999999E-5</v>
      </c>
      <c r="I243" s="288">
        <v>1.256183293E-5</v>
      </c>
    </row>
    <row r="244" spans="1:9">
      <c r="A244" s="299" t="s">
        <v>1982</v>
      </c>
      <c r="B244" s="293" t="s">
        <v>1871</v>
      </c>
      <c r="C244" s="288" t="s">
        <v>1940</v>
      </c>
      <c r="D244" s="288" t="s">
        <v>1871</v>
      </c>
      <c r="E244" s="288" t="s">
        <v>1871</v>
      </c>
      <c r="F244" s="288" t="s">
        <v>1871</v>
      </c>
      <c r="G244" s="293" t="s">
        <v>1871</v>
      </c>
      <c r="H244" s="293">
        <v>9.7455516189999999E-5</v>
      </c>
      <c r="I244" s="293">
        <v>1.256183293E-5</v>
      </c>
    </row>
    <row r="245" spans="1:9">
      <c r="A245" s="290" t="s">
        <v>1943</v>
      </c>
      <c r="B245" s="293">
        <v>662.74381341579385</v>
      </c>
      <c r="C245" s="288" t="s">
        <v>1940</v>
      </c>
      <c r="D245" s="288">
        <v>50.248073994006518</v>
      </c>
      <c r="E245" s="288">
        <v>47.605136115704603</v>
      </c>
      <c r="F245" s="288">
        <v>6.1362126024835497</v>
      </c>
      <c r="G245" s="293">
        <v>33.301600175586863</v>
      </c>
      <c r="H245" s="293">
        <v>3.1550009447499999E-2</v>
      </c>
      <c r="I245" s="293">
        <v>4.0667369401000001E-3</v>
      </c>
    </row>
    <row r="246" spans="1:9">
      <c r="A246" s="290" t="s">
        <v>1946</v>
      </c>
      <c r="B246" s="293" t="s">
        <v>1871</v>
      </c>
      <c r="C246" s="288" t="s">
        <v>1940</v>
      </c>
      <c r="D246" s="288" t="s">
        <v>1871</v>
      </c>
      <c r="E246" s="288" t="s">
        <v>1871</v>
      </c>
      <c r="F246" s="288" t="s">
        <v>1871</v>
      </c>
      <c r="G246" s="293" t="s">
        <v>1871</v>
      </c>
      <c r="H246" s="293">
        <v>1.9584458055900002E-3</v>
      </c>
      <c r="I246" s="293">
        <v>2.75126384502E-3</v>
      </c>
    </row>
    <row r="247" spans="1:9">
      <c r="A247" s="290" t="s">
        <v>1980</v>
      </c>
      <c r="B247" s="288" t="s">
        <v>1900</v>
      </c>
      <c r="C247" s="288" t="s">
        <v>1940</v>
      </c>
      <c r="D247" s="289" t="s">
        <v>1897</v>
      </c>
      <c r="E247" s="289" t="s">
        <v>1897</v>
      </c>
      <c r="F247" s="289" t="s">
        <v>1897</v>
      </c>
      <c r="G247" s="288" t="s">
        <v>1900</v>
      </c>
      <c r="H247" s="288" t="s">
        <v>1900</v>
      </c>
      <c r="I247" s="288" t="s">
        <v>1900</v>
      </c>
    </row>
    <row r="248" spans="1:9">
      <c r="A248" s="303" t="s">
        <v>1984</v>
      </c>
      <c r="B248" s="288">
        <v>5832942.3483651699</v>
      </c>
      <c r="C248" s="288" t="s">
        <v>1940</v>
      </c>
      <c r="D248" s="289" t="s">
        <v>1897</v>
      </c>
      <c r="E248" s="289" t="s">
        <v>1897</v>
      </c>
      <c r="F248" s="289" t="s">
        <v>1897</v>
      </c>
      <c r="G248" s="288">
        <v>410542.75702448451</v>
      </c>
      <c r="H248" s="288">
        <v>12.55614437939165</v>
      </c>
      <c r="I248" s="288">
        <v>4.1395436288617402</v>
      </c>
    </row>
    <row r="249" spans="1:9">
      <c r="A249" s="290" t="s">
        <v>1976</v>
      </c>
      <c r="B249" s="293">
        <v>509157.7754591406</v>
      </c>
      <c r="C249" s="288" t="s">
        <v>1940</v>
      </c>
      <c r="D249" s="288">
        <v>67.143364802995393</v>
      </c>
      <c r="E249" s="288">
        <v>6.4971859341457296</v>
      </c>
      <c r="F249" s="288">
        <v>6.1414341372084902</v>
      </c>
      <c r="G249" s="293">
        <v>34186.566259934691</v>
      </c>
      <c r="H249" s="293">
        <v>3.3080927369740598</v>
      </c>
      <c r="I249" s="293">
        <v>3.1269589434299001</v>
      </c>
    </row>
    <row r="250" spans="1:9">
      <c r="A250" s="290" t="s">
        <v>1977</v>
      </c>
      <c r="B250" s="293">
        <v>5287253.5119992914</v>
      </c>
      <c r="C250" s="288" t="s">
        <v>1940</v>
      </c>
      <c r="D250" s="288">
        <v>70.79246071620166</v>
      </c>
      <c r="E250" s="288">
        <v>0.19420456648574999</v>
      </c>
      <c r="F250" s="288">
        <v>0.18814347493101999</v>
      </c>
      <c r="G250" s="293">
        <v>374297.68654480908</v>
      </c>
      <c r="H250" s="293">
        <v>1.02680877619808</v>
      </c>
      <c r="I250" s="293">
        <v>0.99476224858879003</v>
      </c>
    </row>
    <row r="251" spans="1:9">
      <c r="A251" s="290" t="s">
        <v>1978</v>
      </c>
      <c r="B251" s="293">
        <v>23860.857915216009</v>
      </c>
      <c r="C251" s="288" t="s">
        <v>1940</v>
      </c>
      <c r="D251" s="288">
        <v>59.589262354098238</v>
      </c>
      <c r="E251" s="288">
        <v>0.25455909593203002</v>
      </c>
      <c r="F251" s="288">
        <v>0.65047788376092996</v>
      </c>
      <c r="G251" s="293">
        <v>1421.8509223036683</v>
      </c>
      <c r="H251" s="293">
        <v>6.07399841906E-3</v>
      </c>
      <c r="I251" s="293">
        <v>1.5520960361409999E-2</v>
      </c>
    </row>
    <row r="252" spans="1:9">
      <c r="A252" s="290" t="s">
        <v>1985</v>
      </c>
      <c r="B252" s="288" t="s">
        <v>1871</v>
      </c>
      <c r="C252" s="288" t="s">
        <v>1940</v>
      </c>
      <c r="D252" s="289" t="s">
        <v>1897</v>
      </c>
      <c r="E252" s="289" t="s">
        <v>1897</v>
      </c>
      <c r="F252" s="289" t="s">
        <v>1897</v>
      </c>
      <c r="G252" s="288" t="s">
        <v>1871</v>
      </c>
      <c r="H252" s="288">
        <v>1.0526893401586801</v>
      </c>
      <c r="I252" s="288">
        <v>1.3709364421000001E-4</v>
      </c>
    </row>
    <row r="253" spans="1:9">
      <c r="A253" s="299" t="s">
        <v>1982</v>
      </c>
      <c r="B253" s="293" t="s">
        <v>1871</v>
      </c>
      <c r="C253" s="288" t="s">
        <v>1940</v>
      </c>
      <c r="D253" s="288" t="s">
        <v>1871</v>
      </c>
      <c r="E253" s="288" t="s">
        <v>1871</v>
      </c>
      <c r="F253" s="288" t="s">
        <v>1871</v>
      </c>
      <c r="G253" s="293" t="s">
        <v>1871</v>
      </c>
      <c r="H253" s="293">
        <v>1.0526893401586801</v>
      </c>
      <c r="I253" s="293">
        <v>1.3709364421000001E-4</v>
      </c>
    </row>
    <row r="254" spans="1:9">
      <c r="A254" s="290" t="s">
        <v>1943</v>
      </c>
      <c r="B254" s="293">
        <v>12670.202991522168</v>
      </c>
      <c r="C254" s="288" t="s">
        <v>1940</v>
      </c>
      <c r="D254" s="288">
        <v>50.248073994006518</v>
      </c>
      <c r="E254" s="288">
        <v>565.1314864248078</v>
      </c>
      <c r="F254" s="288">
        <v>7.5093565144669999E-2</v>
      </c>
      <c r="G254" s="293">
        <v>636.65329743708867</v>
      </c>
      <c r="H254" s="293">
        <v>7.1603306499029697</v>
      </c>
      <c r="I254" s="293">
        <v>9.5145071374E-4</v>
      </c>
    </row>
    <row r="255" spans="1:9">
      <c r="A255" s="290" t="s">
        <v>1946</v>
      </c>
      <c r="B255" s="293" t="s">
        <v>1871</v>
      </c>
      <c r="C255" s="288" t="s">
        <v>1940</v>
      </c>
      <c r="D255" s="288" t="s">
        <v>1871</v>
      </c>
      <c r="E255" s="288" t="s">
        <v>1871</v>
      </c>
      <c r="F255" s="288" t="s">
        <v>1871</v>
      </c>
      <c r="G255" s="293" t="s">
        <v>1871</v>
      </c>
      <c r="H255" s="293">
        <v>2.1488777387999999E-3</v>
      </c>
      <c r="I255" s="293">
        <v>1.21293212369E-3</v>
      </c>
    </row>
    <row r="256" spans="1:9">
      <c r="A256" s="290" t="s">
        <v>1980</v>
      </c>
      <c r="B256" s="288" t="s">
        <v>1900</v>
      </c>
      <c r="C256" s="288" t="s">
        <v>1940</v>
      </c>
      <c r="D256" s="289" t="s">
        <v>1897</v>
      </c>
      <c r="E256" s="289" t="s">
        <v>1897</v>
      </c>
      <c r="F256" s="289" t="s">
        <v>1897</v>
      </c>
      <c r="G256" s="288" t="s">
        <v>1900</v>
      </c>
      <c r="H256" s="288" t="s">
        <v>1900</v>
      </c>
      <c r="I256" s="288" t="s">
        <v>1900</v>
      </c>
    </row>
    <row r="257" spans="1:9">
      <c r="A257" s="303" t="s">
        <v>1986</v>
      </c>
      <c r="B257" s="288">
        <v>23342.475449176363</v>
      </c>
      <c r="C257" s="288" t="s">
        <v>1940</v>
      </c>
      <c r="D257" s="289" t="s">
        <v>1897</v>
      </c>
      <c r="E257" s="289" t="s">
        <v>1897</v>
      </c>
      <c r="F257" s="289" t="s">
        <v>1897</v>
      </c>
      <c r="G257" s="288">
        <v>1567.2923444890123</v>
      </c>
      <c r="H257" s="288">
        <v>0.73343558265860997</v>
      </c>
      <c r="I257" s="288">
        <v>7.4179466324320001E-2</v>
      </c>
    </row>
    <row r="258" spans="1:9">
      <c r="A258" s="290" t="s">
        <v>1976</v>
      </c>
      <c r="B258" s="293">
        <v>23342.475449176363</v>
      </c>
      <c r="C258" s="288" t="s">
        <v>1940</v>
      </c>
      <c r="D258" s="288">
        <v>67.143364802995393</v>
      </c>
      <c r="E258" s="288">
        <v>31.42064277867707</v>
      </c>
      <c r="F258" s="288">
        <v>3.17787487817353</v>
      </c>
      <c r="G258" s="293">
        <v>1567.2923444890123</v>
      </c>
      <c r="H258" s="293">
        <v>0.73343558265860997</v>
      </c>
      <c r="I258" s="293">
        <v>7.4179466324320001E-2</v>
      </c>
    </row>
    <row r="259" spans="1:9">
      <c r="A259" s="290" t="s">
        <v>1977</v>
      </c>
      <c r="B259" s="293" t="s">
        <v>1900</v>
      </c>
      <c r="C259" s="288" t="s">
        <v>1940</v>
      </c>
      <c r="D259" s="288" t="s">
        <v>1900</v>
      </c>
      <c r="E259" s="288" t="s">
        <v>1900</v>
      </c>
      <c r="F259" s="288" t="s">
        <v>1900</v>
      </c>
      <c r="G259" s="293" t="s">
        <v>1900</v>
      </c>
      <c r="H259" s="293" t="s">
        <v>1900</v>
      </c>
      <c r="I259" s="293" t="s">
        <v>1900</v>
      </c>
    </row>
    <row r="260" spans="1:9">
      <c r="A260" s="290" t="s">
        <v>1978</v>
      </c>
      <c r="B260" s="293" t="s">
        <v>1900</v>
      </c>
      <c r="C260" s="288" t="s">
        <v>1940</v>
      </c>
      <c r="D260" s="288" t="s">
        <v>1900</v>
      </c>
      <c r="E260" s="288" t="s">
        <v>1900</v>
      </c>
      <c r="F260" s="288" t="s">
        <v>1900</v>
      </c>
      <c r="G260" s="293" t="s">
        <v>1900</v>
      </c>
      <c r="H260" s="293" t="s">
        <v>1900</v>
      </c>
      <c r="I260" s="293" t="s">
        <v>1900</v>
      </c>
    </row>
    <row r="261" spans="1:9">
      <c r="A261" s="290" t="s">
        <v>1979</v>
      </c>
      <c r="B261" s="288" t="s">
        <v>1900</v>
      </c>
      <c r="C261" s="288" t="s">
        <v>1940</v>
      </c>
      <c r="D261" s="289" t="s">
        <v>1897</v>
      </c>
      <c r="E261" s="289" t="s">
        <v>1897</v>
      </c>
      <c r="F261" s="289" t="s">
        <v>1897</v>
      </c>
      <c r="G261" s="288" t="s">
        <v>1900</v>
      </c>
      <c r="H261" s="288" t="s">
        <v>1900</v>
      </c>
      <c r="I261" s="288" t="s">
        <v>1900</v>
      </c>
    </row>
    <row r="262" spans="1:9">
      <c r="A262" s="290" t="s">
        <v>1943</v>
      </c>
      <c r="B262" s="293" t="s">
        <v>1900</v>
      </c>
      <c r="C262" s="288" t="s">
        <v>1940</v>
      </c>
      <c r="D262" s="288" t="s">
        <v>1900</v>
      </c>
      <c r="E262" s="288" t="s">
        <v>1900</v>
      </c>
      <c r="F262" s="288" t="s">
        <v>1900</v>
      </c>
      <c r="G262" s="293" t="s">
        <v>1900</v>
      </c>
      <c r="H262" s="293" t="s">
        <v>1900</v>
      </c>
      <c r="I262" s="293" t="s">
        <v>1900</v>
      </c>
    </row>
    <row r="263" spans="1:9">
      <c r="A263" s="290" t="s">
        <v>1946</v>
      </c>
      <c r="B263" s="293" t="s">
        <v>1871</v>
      </c>
      <c r="C263" s="288" t="s">
        <v>1940</v>
      </c>
      <c r="D263" s="288" t="s">
        <v>1871</v>
      </c>
      <c r="E263" s="288" t="s">
        <v>1913</v>
      </c>
      <c r="F263" s="288" t="s">
        <v>1913</v>
      </c>
      <c r="G263" s="293" t="s">
        <v>1871</v>
      </c>
      <c r="H263" s="293" t="s">
        <v>1913</v>
      </c>
      <c r="I263" s="293" t="s">
        <v>1913</v>
      </c>
    </row>
    <row r="264" spans="1:9">
      <c r="A264" s="290" t="s">
        <v>1980</v>
      </c>
      <c r="B264" s="288" t="s">
        <v>1900</v>
      </c>
      <c r="C264" s="288" t="s">
        <v>1940</v>
      </c>
      <c r="D264" s="289" t="s">
        <v>1897</v>
      </c>
      <c r="E264" s="289" t="s">
        <v>1897</v>
      </c>
      <c r="F264" s="289" t="s">
        <v>1897</v>
      </c>
      <c r="G264" s="288" t="s">
        <v>1900</v>
      </c>
      <c r="H264" s="288" t="s">
        <v>1900</v>
      </c>
      <c r="I264" s="288" t="s">
        <v>1900</v>
      </c>
    </row>
    <row r="265" spans="1:9">
      <c r="A265" s="303" t="s">
        <v>1987</v>
      </c>
      <c r="B265" s="288" t="s">
        <v>1900</v>
      </c>
      <c r="C265" s="288" t="s">
        <v>1940</v>
      </c>
      <c r="D265" s="289" t="s">
        <v>1897</v>
      </c>
      <c r="E265" s="289" t="s">
        <v>1897</v>
      </c>
      <c r="F265" s="289" t="s">
        <v>1897</v>
      </c>
      <c r="G265" s="288" t="s">
        <v>1900</v>
      </c>
      <c r="H265" s="288" t="s">
        <v>1907</v>
      </c>
      <c r="I265" s="288" t="s">
        <v>1907</v>
      </c>
    </row>
    <row r="266" spans="1:9">
      <c r="A266" s="292" t="s">
        <v>1988</v>
      </c>
      <c r="B266" s="288" t="s">
        <v>1900</v>
      </c>
      <c r="C266" s="288" t="s">
        <v>1940</v>
      </c>
      <c r="D266" s="289" t="s">
        <v>1897</v>
      </c>
      <c r="E266" s="289" t="s">
        <v>1897</v>
      </c>
      <c r="F266" s="289" t="s">
        <v>1897</v>
      </c>
      <c r="G266" s="288" t="s">
        <v>1900</v>
      </c>
      <c r="H266" s="288" t="s">
        <v>1907</v>
      </c>
      <c r="I266" s="288" t="s">
        <v>1907</v>
      </c>
    </row>
    <row r="267" spans="1:9">
      <c r="A267" s="299" t="s">
        <v>1976</v>
      </c>
      <c r="B267" s="293" t="s">
        <v>1900</v>
      </c>
      <c r="C267" s="288" t="s">
        <v>1940</v>
      </c>
      <c r="D267" s="288" t="s">
        <v>1900</v>
      </c>
      <c r="E267" s="288" t="s">
        <v>1871</v>
      </c>
      <c r="F267" s="288" t="s">
        <v>1871</v>
      </c>
      <c r="G267" s="293" t="s">
        <v>1900</v>
      </c>
      <c r="H267" s="293" t="s">
        <v>1871</v>
      </c>
      <c r="I267" s="293" t="s">
        <v>1871</v>
      </c>
    </row>
    <row r="268" spans="1:9">
      <c r="A268" s="299" t="s">
        <v>1989</v>
      </c>
      <c r="B268" s="293" t="s">
        <v>1900</v>
      </c>
      <c r="C268" s="288" t="s">
        <v>1940</v>
      </c>
      <c r="D268" s="288" t="s">
        <v>1900</v>
      </c>
      <c r="E268" s="288" t="s">
        <v>1871</v>
      </c>
      <c r="F268" s="288" t="s">
        <v>1871</v>
      </c>
      <c r="G268" s="293" t="s">
        <v>1900</v>
      </c>
      <c r="H268" s="293" t="s">
        <v>1871</v>
      </c>
      <c r="I268" s="293" t="s">
        <v>1871</v>
      </c>
    </row>
    <row r="269" spans="1:9">
      <c r="A269" s="299" t="s">
        <v>1990</v>
      </c>
      <c r="B269" s="293" t="s">
        <v>1900</v>
      </c>
      <c r="C269" s="288" t="s">
        <v>1940</v>
      </c>
      <c r="D269" s="288" t="s">
        <v>1900</v>
      </c>
      <c r="E269" s="288" t="s">
        <v>1871</v>
      </c>
      <c r="F269" s="288" t="s">
        <v>1871</v>
      </c>
      <c r="G269" s="293" t="s">
        <v>1900</v>
      </c>
      <c r="H269" s="293" t="s">
        <v>1871</v>
      </c>
      <c r="I269" s="293" t="s">
        <v>1871</v>
      </c>
    </row>
    <row r="270" spans="1:9">
      <c r="A270" s="299" t="s">
        <v>1991</v>
      </c>
      <c r="B270" s="288" t="s">
        <v>1900</v>
      </c>
      <c r="C270" s="288" t="s">
        <v>1940</v>
      </c>
      <c r="D270" s="289" t="s">
        <v>1897</v>
      </c>
      <c r="E270" s="289" t="s">
        <v>1897</v>
      </c>
      <c r="F270" s="289" t="s">
        <v>1897</v>
      </c>
      <c r="G270" s="288" t="s">
        <v>1900</v>
      </c>
      <c r="H270" s="288" t="s">
        <v>1871</v>
      </c>
      <c r="I270" s="288" t="s">
        <v>1871</v>
      </c>
    </row>
    <row r="271" spans="1:9">
      <c r="A271" s="299" t="s">
        <v>1953</v>
      </c>
      <c r="B271" s="293" t="s">
        <v>1900</v>
      </c>
      <c r="C271" s="288" t="s">
        <v>1940</v>
      </c>
      <c r="D271" s="288" t="s">
        <v>1900</v>
      </c>
      <c r="E271" s="288" t="s">
        <v>1871</v>
      </c>
      <c r="F271" s="288" t="s">
        <v>1871</v>
      </c>
      <c r="G271" s="293" t="s">
        <v>1900</v>
      </c>
      <c r="H271" s="293" t="s">
        <v>1871</v>
      </c>
      <c r="I271" s="293" t="s">
        <v>1871</v>
      </c>
    </row>
    <row r="272" spans="1:9">
      <c r="A272" s="299" t="s">
        <v>753</v>
      </c>
      <c r="B272" s="293" t="s">
        <v>1900</v>
      </c>
      <c r="C272" s="288" t="s">
        <v>1940</v>
      </c>
      <c r="D272" s="288" t="s">
        <v>1900</v>
      </c>
      <c r="E272" s="288" t="s">
        <v>1871</v>
      </c>
      <c r="F272" s="288" t="s">
        <v>1871</v>
      </c>
      <c r="G272" s="293" t="s">
        <v>1900</v>
      </c>
      <c r="H272" s="293" t="s">
        <v>1871</v>
      </c>
      <c r="I272" s="293" t="s">
        <v>1871</v>
      </c>
    </row>
    <row r="273" spans="1:10">
      <c r="A273" s="299" t="s">
        <v>1992</v>
      </c>
      <c r="B273" s="288" t="s">
        <v>1900</v>
      </c>
      <c r="C273" s="288" t="s">
        <v>1940</v>
      </c>
      <c r="D273" s="289" t="s">
        <v>1897</v>
      </c>
      <c r="E273" s="289" t="s">
        <v>1897</v>
      </c>
      <c r="F273" s="289" t="s">
        <v>1897</v>
      </c>
      <c r="G273" s="288" t="s">
        <v>1900</v>
      </c>
      <c r="H273" s="288" t="s">
        <v>1893</v>
      </c>
      <c r="I273" s="288" t="s">
        <v>1893</v>
      </c>
    </row>
    <row r="274" spans="1:10">
      <c r="A274" s="301" t="s">
        <v>1883</v>
      </c>
      <c r="B274" s="288">
        <v>650576.52184247714</v>
      </c>
      <c r="C274" s="288" t="s">
        <v>1940</v>
      </c>
      <c r="D274" s="289" t="s">
        <v>1897</v>
      </c>
      <c r="E274" s="289" t="s">
        <v>1897</v>
      </c>
      <c r="F274" s="289" t="s">
        <v>1897</v>
      </c>
      <c r="G274" s="288">
        <v>46055.912865416671</v>
      </c>
      <c r="H274" s="288">
        <v>3.5201759225</v>
      </c>
      <c r="I274" s="288">
        <v>1.1264562951999999</v>
      </c>
    </row>
    <row r="275" spans="1:10">
      <c r="A275" s="290" t="s">
        <v>1941</v>
      </c>
      <c r="B275" s="293">
        <v>650576.52184247714</v>
      </c>
      <c r="C275" s="288" t="s">
        <v>1940</v>
      </c>
      <c r="D275" s="288">
        <v>70.79246071620166</v>
      </c>
      <c r="E275" s="288">
        <v>5.4108560704444404</v>
      </c>
      <c r="F275" s="288">
        <v>1.7314739425422201</v>
      </c>
      <c r="G275" s="293">
        <v>46055.912865416671</v>
      </c>
      <c r="H275" s="293">
        <v>3.5201759225</v>
      </c>
      <c r="I275" s="293">
        <v>1.1264562951999999</v>
      </c>
    </row>
    <row r="276" spans="1:10">
      <c r="A276" s="290" t="s">
        <v>1942</v>
      </c>
      <c r="B276" s="293" t="s">
        <v>1900</v>
      </c>
      <c r="C276" s="288" t="s">
        <v>1940</v>
      </c>
      <c r="D276" s="288" t="s">
        <v>1900</v>
      </c>
      <c r="E276" s="288" t="s">
        <v>1900</v>
      </c>
      <c r="F276" s="288" t="s">
        <v>1900</v>
      </c>
      <c r="G276" s="293" t="s">
        <v>1900</v>
      </c>
      <c r="H276" s="293" t="s">
        <v>1900</v>
      </c>
      <c r="I276" s="293" t="s">
        <v>1900</v>
      </c>
    </row>
    <row r="277" spans="1:10">
      <c r="A277" s="290" t="s">
        <v>1943</v>
      </c>
      <c r="B277" s="293" t="s">
        <v>1871</v>
      </c>
      <c r="C277" s="288" t="s">
        <v>1940</v>
      </c>
      <c r="D277" s="288" t="s">
        <v>1871</v>
      </c>
      <c r="E277" s="288" t="s">
        <v>1871</v>
      </c>
      <c r="F277" s="288" t="s">
        <v>1871</v>
      </c>
      <c r="G277" s="293" t="s">
        <v>1871</v>
      </c>
      <c r="H277" s="293" t="s">
        <v>1871</v>
      </c>
      <c r="I277" s="293" t="s">
        <v>1871</v>
      </c>
    </row>
    <row r="278" spans="1:10">
      <c r="A278" s="290" t="s">
        <v>1946</v>
      </c>
      <c r="B278" s="293" t="s">
        <v>1871</v>
      </c>
      <c r="C278" s="288" t="s">
        <v>1940</v>
      </c>
      <c r="D278" s="288" t="s">
        <v>1871</v>
      </c>
      <c r="E278" s="288" t="s">
        <v>1913</v>
      </c>
      <c r="F278" s="288" t="s">
        <v>1913</v>
      </c>
      <c r="G278" s="293" t="s">
        <v>1871</v>
      </c>
      <c r="H278" s="293" t="s">
        <v>1913</v>
      </c>
      <c r="I278" s="293" t="s">
        <v>1913</v>
      </c>
    </row>
    <row r="279" spans="1:10">
      <c r="A279" s="290" t="s">
        <v>1993</v>
      </c>
      <c r="B279" s="288" t="s">
        <v>1871</v>
      </c>
      <c r="C279" s="288" t="s">
        <v>1940</v>
      </c>
      <c r="D279" s="289" t="s">
        <v>1897</v>
      </c>
      <c r="E279" s="289" t="s">
        <v>1897</v>
      </c>
      <c r="F279" s="289" t="s">
        <v>1897</v>
      </c>
      <c r="G279" s="288" t="s">
        <v>1871</v>
      </c>
      <c r="H279" s="288" t="s">
        <v>1893</v>
      </c>
      <c r="I279" s="288" t="s">
        <v>1893</v>
      </c>
    </row>
    <row r="280" spans="1:10">
      <c r="A280" s="301" t="s">
        <v>1994</v>
      </c>
      <c r="B280" s="288">
        <v>546204.87037064438</v>
      </c>
      <c r="C280" s="288" t="s">
        <v>1940</v>
      </c>
      <c r="D280" s="289" t="s">
        <v>1897</v>
      </c>
      <c r="E280" s="289" t="s">
        <v>1897</v>
      </c>
      <c r="F280" s="289" t="s">
        <v>1897</v>
      </c>
      <c r="G280" s="288">
        <v>38024.136018348065</v>
      </c>
      <c r="H280" s="288">
        <v>16.174692701572852</v>
      </c>
      <c r="I280" s="288">
        <v>0.73291389331867995</v>
      </c>
    </row>
    <row r="281" spans="1:10">
      <c r="A281" s="290" t="s">
        <v>1995</v>
      </c>
      <c r="B281" s="293">
        <v>270555.52902466076</v>
      </c>
      <c r="C281" s="288" t="s">
        <v>1940</v>
      </c>
      <c r="D281" s="288">
        <v>71.174746954728036</v>
      </c>
      <c r="E281" s="288">
        <v>7.2747437896637797</v>
      </c>
      <c r="F281" s="288">
        <v>2.07984266172793</v>
      </c>
      <c r="G281" s="293">
        <v>19256.721315532806</v>
      </c>
      <c r="H281" s="293">
        <v>1.9682221545313501</v>
      </c>
      <c r="I281" s="293">
        <v>0.56271293163185998</v>
      </c>
    </row>
    <row r="282" spans="1:10">
      <c r="A282" s="290" t="s">
        <v>1996</v>
      </c>
      <c r="B282" s="293">
        <v>275649.34134598356</v>
      </c>
      <c r="C282" s="288" t="s">
        <v>1940</v>
      </c>
      <c r="D282" s="288">
        <v>68.084380725071952</v>
      </c>
      <c r="E282" s="288">
        <v>51.538198777011146</v>
      </c>
      <c r="F282" s="288">
        <v>0.61745462860799005</v>
      </c>
      <c r="G282" s="293">
        <v>18767.414702815262</v>
      </c>
      <c r="H282" s="293">
        <v>14.2064705470415</v>
      </c>
      <c r="I282" s="293">
        <v>0.17020096168682</v>
      </c>
    </row>
    <row r="283" spans="1:10">
      <c r="A283" s="290" t="s">
        <v>1976</v>
      </c>
      <c r="B283" s="293" t="s">
        <v>1871</v>
      </c>
      <c r="C283" s="288" t="s">
        <v>1940</v>
      </c>
      <c r="D283" s="288" t="s">
        <v>1871</v>
      </c>
      <c r="E283" s="288" t="s">
        <v>1871</v>
      </c>
      <c r="F283" s="288" t="s">
        <v>1871</v>
      </c>
      <c r="G283" s="293" t="s">
        <v>1871</v>
      </c>
      <c r="H283" s="293" t="s">
        <v>1871</v>
      </c>
      <c r="I283" s="293" t="s">
        <v>1871</v>
      </c>
    </row>
    <row r="284" spans="1:10">
      <c r="A284" s="290" t="s">
        <v>1997</v>
      </c>
      <c r="B284" s="288" t="s">
        <v>1900</v>
      </c>
      <c r="C284" s="288" t="s">
        <v>1940</v>
      </c>
      <c r="D284" s="289" t="s">
        <v>1897</v>
      </c>
      <c r="E284" s="289" t="s">
        <v>1897</v>
      </c>
      <c r="F284" s="289" t="s">
        <v>1897</v>
      </c>
      <c r="G284" s="288" t="s">
        <v>1900</v>
      </c>
      <c r="H284" s="288" t="s">
        <v>1893</v>
      </c>
      <c r="I284" s="288" t="s">
        <v>1893</v>
      </c>
    </row>
    <row r="285" spans="1:10">
      <c r="A285" s="290" t="s">
        <v>1943</v>
      </c>
      <c r="B285" s="293" t="s">
        <v>1913</v>
      </c>
      <c r="C285" s="288" t="s">
        <v>1940</v>
      </c>
      <c r="D285" s="288" t="s">
        <v>1913</v>
      </c>
      <c r="E285" s="288" t="s">
        <v>1871</v>
      </c>
      <c r="F285" s="288" t="s">
        <v>1871</v>
      </c>
      <c r="G285" s="293" t="s">
        <v>1913</v>
      </c>
      <c r="H285" s="293" t="s">
        <v>1871</v>
      </c>
      <c r="I285" s="293" t="s">
        <v>1871</v>
      </c>
      <c r="J285" s="288" t="s">
        <v>1893</v>
      </c>
    </row>
    <row r="286" spans="1:10">
      <c r="A286" s="290" t="s">
        <v>1946</v>
      </c>
      <c r="B286" s="293" t="s">
        <v>1871</v>
      </c>
      <c r="C286" s="288" t="s">
        <v>1940</v>
      </c>
      <c r="D286" s="288" t="s">
        <v>1871</v>
      </c>
      <c r="E286" s="288" t="s">
        <v>1913</v>
      </c>
      <c r="F286" s="288" t="s">
        <v>1913</v>
      </c>
      <c r="G286" s="293" t="s">
        <v>1871</v>
      </c>
      <c r="H286" s="293" t="s">
        <v>1913</v>
      </c>
      <c r="I286" s="293" t="s">
        <v>1913</v>
      </c>
      <c r="J286" s="288" t="s">
        <v>1893</v>
      </c>
    </row>
    <row r="287" spans="1:10">
      <c r="A287" s="290" t="s">
        <v>1998</v>
      </c>
      <c r="B287" s="288" t="s">
        <v>1900</v>
      </c>
      <c r="C287" s="288" t="s">
        <v>1940</v>
      </c>
      <c r="D287" s="289" t="s">
        <v>1897</v>
      </c>
      <c r="E287" s="289" t="s">
        <v>1897</v>
      </c>
      <c r="F287" s="289" t="s">
        <v>1897</v>
      </c>
      <c r="G287" s="288" t="s">
        <v>1900</v>
      </c>
      <c r="H287" s="288" t="s">
        <v>1893</v>
      </c>
      <c r="I287" s="288" t="s">
        <v>1893</v>
      </c>
      <c r="J287" s="288" t="s">
        <v>1893</v>
      </c>
    </row>
    <row r="288" spans="1:10">
      <c r="A288" s="301" t="s">
        <v>1999</v>
      </c>
      <c r="B288" s="288">
        <v>644614.3919557624</v>
      </c>
      <c r="C288" s="288" t="s">
        <v>1940</v>
      </c>
      <c r="D288" s="289" t="s">
        <v>1897</v>
      </c>
      <c r="E288" s="289" t="s">
        <v>1897</v>
      </c>
      <c r="F288" s="289" t="s">
        <v>1897</v>
      </c>
      <c r="G288" s="288">
        <v>32390.631664594664</v>
      </c>
      <c r="H288" s="288">
        <v>42.78562494471668</v>
      </c>
      <c r="I288" s="288">
        <v>22.8286814646106</v>
      </c>
      <c r="J288" s="288" t="s">
        <v>1893</v>
      </c>
    </row>
    <row r="289" spans="1:10">
      <c r="A289" s="296" t="s">
        <v>1941</v>
      </c>
      <c r="B289" s="288" t="s">
        <v>2000</v>
      </c>
      <c r="C289" s="288" t="s">
        <v>1940</v>
      </c>
      <c r="D289" s="288" t="s">
        <v>2000</v>
      </c>
      <c r="E289" s="288" t="s">
        <v>2000</v>
      </c>
      <c r="F289" s="288" t="s">
        <v>2000</v>
      </c>
      <c r="G289" s="288" t="s">
        <v>2000</v>
      </c>
      <c r="H289" s="288">
        <v>40.930380256173969</v>
      </c>
      <c r="I289" s="288">
        <v>22.744244376797859</v>
      </c>
      <c r="J289" s="288" t="s">
        <v>1893</v>
      </c>
    </row>
    <row r="290" spans="1:10">
      <c r="A290" s="296" t="s">
        <v>1942</v>
      </c>
      <c r="B290" s="288" t="s">
        <v>1900</v>
      </c>
      <c r="C290" s="288" t="s">
        <v>1940</v>
      </c>
      <c r="D290" s="288" t="s">
        <v>1900</v>
      </c>
      <c r="E290" s="288" t="s">
        <v>1900</v>
      </c>
      <c r="F290" s="288" t="s">
        <v>1900</v>
      </c>
      <c r="G290" s="288" t="s">
        <v>1900</v>
      </c>
      <c r="H290" s="288" t="s">
        <v>1900</v>
      </c>
      <c r="I290" s="288" t="s">
        <v>1900</v>
      </c>
      <c r="J290" s="288" t="s">
        <v>1893</v>
      </c>
    </row>
    <row r="291" spans="1:10">
      <c r="A291" s="296" t="s">
        <v>1943</v>
      </c>
      <c r="B291" s="288">
        <v>644614.3919557624</v>
      </c>
      <c r="C291" s="288" t="s">
        <v>1940</v>
      </c>
      <c r="D291" s="288">
        <v>50.248073994006511</v>
      </c>
      <c r="E291" s="288">
        <v>2.8780689846434999</v>
      </c>
      <c r="F291" s="288">
        <v>0.13098852409508999</v>
      </c>
      <c r="G291" s="288">
        <v>32390.631664594664</v>
      </c>
      <c r="H291" s="288">
        <v>1.8552446885427101</v>
      </c>
      <c r="I291" s="288">
        <v>8.4437087812739994E-2</v>
      </c>
      <c r="J291" s="288" t="s">
        <v>1893</v>
      </c>
    </row>
    <row r="292" spans="1:10">
      <c r="A292" s="296" t="s">
        <v>1965</v>
      </c>
      <c r="B292" s="288" t="s">
        <v>1958</v>
      </c>
      <c r="C292" s="288" t="s">
        <v>1940</v>
      </c>
      <c r="D292" s="288" t="s">
        <v>1958</v>
      </c>
      <c r="E292" s="288" t="s">
        <v>1900</v>
      </c>
      <c r="F292" s="288" t="s">
        <v>1900</v>
      </c>
      <c r="G292" s="288" t="s">
        <v>1958</v>
      </c>
      <c r="H292" s="288" t="s">
        <v>1900</v>
      </c>
      <c r="I292" s="288" t="s">
        <v>1900</v>
      </c>
      <c r="J292" s="288" t="s">
        <v>1893</v>
      </c>
    </row>
    <row r="293" spans="1:10">
      <c r="A293" s="296" t="s">
        <v>1967</v>
      </c>
      <c r="B293" s="288" t="s">
        <v>1871</v>
      </c>
      <c r="C293" s="288" t="s">
        <v>1940</v>
      </c>
      <c r="D293" s="288" t="s">
        <v>1871</v>
      </c>
      <c r="E293" s="288" t="s">
        <v>2001</v>
      </c>
      <c r="F293" s="288" t="s">
        <v>2001</v>
      </c>
      <c r="G293" s="288" t="s">
        <v>1871</v>
      </c>
      <c r="H293" s="288" t="s">
        <v>2001</v>
      </c>
      <c r="I293" s="288" t="s">
        <v>2001</v>
      </c>
      <c r="J293" s="288" t="s">
        <v>1893</v>
      </c>
    </row>
    <row r="294" spans="1:10">
      <c r="A294" s="388" t="s">
        <v>2002</v>
      </c>
      <c r="B294" s="288">
        <v>644614.3919557624</v>
      </c>
      <c r="C294" s="288" t="s">
        <v>1940</v>
      </c>
      <c r="D294" s="289" t="s">
        <v>1897</v>
      </c>
      <c r="E294" s="289" t="s">
        <v>1897</v>
      </c>
      <c r="F294" s="289" t="s">
        <v>1897</v>
      </c>
      <c r="G294" s="288">
        <v>32390.631664594664</v>
      </c>
      <c r="H294" s="288" t="s">
        <v>2001</v>
      </c>
      <c r="I294" s="288" t="s">
        <v>2001</v>
      </c>
      <c r="J294" s="288" t="s">
        <v>1893</v>
      </c>
    </row>
    <row r="295" spans="1:10">
      <c r="A295" s="296" t="s">
        <v>1941</v>
      </c>
      <c r="B295" s="293" t="s">
        <v>1913</v>
      </c>
      <c r="C295" s="288" t="s">
        <v>1940</v>
      </c>
      <c r="D295" s="288" t="s">
        <v>1913</v>
      </c>
      <c r="E295" s="288" t="s">
        <v>1913</v>
      </c>
      <c r="F295" s="288" t="s">
        <v>1913</v>
      </c>
      <c r="G295" s="293" t="s">
        <v>1913</v>
      </c>
      <c r="H295" s="293" t="s">
        <v>1913</v>
      </c>
      <c r="I295" s="293" t="s">
        <v>1913</v>
      </c>
      <c r="J295" s="288" t="s">
        <v>1893</v>
      </c>
    </row>
    <row r="296" spans="1:10">
      <c r="A296" s="296" t="s">
        <v>1942</v>
      </c>
      <c r="B296" s="293" t="s">
        <v>1900</v>
      </c>
      <c r="C296" s="288" t="s">
        <v>1940</v>
      </c>
      <c r="D296" s="288" t="s">
        <v>1900</v>
      </c>
      <c r="E296" s="288" t="s">
        <v>1900</v>
      </c>
      <c r="F296" s="288" t="s">
        <v>1900</v>
      </c>
      <c r="G296" s="293" t="s">
        <v>1900</v>
      </c>
      <c r="H296" s="293" t="s">
        <v>1900</v>
      </c>
      <c r="I296" s="293" t="s">
        <v>1900</v>
      </c>
      <c r="J296" s="288" t="s">
        <v>1893</v>
      </c>
    </row>
    <row r="297" spans="1:10">
      <c r="A297" s="296" t="s">
        <v>1943</v>
      </c>
      <c r="B297" s="293">
        <v>644614.3919557624</v>
      </c>
      <c r="C297" s="288" t="s">
        <v>1940</v>
      </c>
      <c r="D297" s="288">
        <v>50.248073994006511</v>
      </c>
      <c r="E297" s="288" t="s">
        <v>1913</v>
      </c>
      <c r="F297" s="288" t="s">
        <v>1913</v>
      </c>
      <c r="G297" s="293">
        <v>32390.631664594664</v>
      </c>
      <c r="H297" s="293" t="s">
        <v>1913</v>
      </c>
      <c r="I297" s="293" t="s">
        <v>1913</v>
      </c>
      <c r="J297" s="288" t="s">
        <v>1893</v>
      </c>
    </row>
    <row r="298" spans="1:10">
      <c r="A298" s="296" t="s">
        <v>1965</v>
      </c>
      <c r="B298" s="293" t="s">
        <v>1871</v>
      </c>
      <c r="C298" s="288" t="s">
        <v>1940</v>
      </c>
      <c r="D298" s="288" t="s">
        <v>1871</v>
      </c>
      <c r="E298" s="288" t="s">
        <v>1900</v>
      </c>
      <c r="F298" s="288" t="s">
        <v>1900</v>
      </c>
      <c r="G298" s="293" t="s">
        <v>1871</v>
      </c>
      <c r="H298" s="293" t="s">
        <v>1900</v>
      </c>
      <c r="I298" s="293" t="s">
        <v>1900</v>
      </c>
      <c r="J298" s="288" t="s">
        <v>1893</v>
      </c>
    </row>
    <row r="299" spans="1:10">
      <c r="A299" s="296" t="s">
        <v>1967</v>
      </c>
      <c r="B299" s="293" t="s">
        <v>1871</v>
      </c>
      <c r="C299" s="288" t="s">
        <v>1940</v>
      </c>
      <c r="D299" s="288" t="s">
        <v>1871</v>
      </c>
      <c r="E299" s="288" t="s">
        <v>1900</v>
      </c>
      <c r="F299" s="288" t="s">
        <v>1900</v>
      </c>
      <c r="G299" s="293" t="s">
        <v>1871</v>
      </c>
      <c r="H299" s="293" t="s">
        <v>1900</v>
      </c>
      <c r="I299" s="293" t="s">
        <v>1900</v>
      </c>
      <c r="J299" s="288" t="s">
        <v>1893</v>
      </c>
    </row>
    <row r="300" spans="1:10">
      <c r="A300" s="388" t="s">
        <v>2003</v>
      </c>
      <c r="B300" s="288" t="s">
        <v>1958</v>
      </c>
      <c r="C300" s="288" t="s">
        <v>1940</v>
      </c>
      <c r="D300" s="289" t="s">
        <v>1897</v>
      </c>
      <c r="E300" s="289" t="s">
        <v>1897</v>
      </c>
      <c r="F300" s="289" t="s">
        <v>1897</v>
      </c>
      <c r="G300" s="288" t="s">
        <v>1958</v>
      </c>
      <c r="H300" s="288">
        <v>42.78562494471668</v>
      </c>
      <c r="I300" s="288">
        <v>22.8286814646106</v>
      </c>
      <c r="J300" s="288" t="s">
        <v>1893</v>
      </c>
    </row>
    <row r="301" spans="1:10">
      <c r="A301" s="291" t="s">
        <v>2004</v>
      </c>
      <c r="B301" s="288" t="s">
        <v>1958</v>
      </c>
      <c r="C301" s="288" t="s">
        <v>1940</v>
      </c>
      <c r="D301" s="289" t="s">
        <v>1897</v>
      </c>
      <c r="E301" s="289" t="s">
        <v>1897</v>
      </c>
      <c r="F301" s="289" t="s">
        <v>1897</v>
      </c>
      <c r="G301" s="288" t="s">
        <v>1958</v>
      </c>
      <c r="H301" s="288">
        <v>42.78562494471668</v>
      </c>
      <c r="I301" s="288">
        <v>22.8286814646106</v>
      </c>
      <c r="J301" s="288" t="s">
        <v>1893</v>
      </c>
    </row>
    <row r="302" spans="1:10">
      <c r="A302" s="292" t="s">
        <v>1951</v>
      </c>
      <c r="B302" s="293" t="s">
        <v>1871</v>
      </c>
      <c r="C302" s="288" t="s">
        <v>1940</v>
      </c>
      <c r="D302" s="288" t="s">
        <v>1871</v>
      </c>
      <c r="E302" s="288" t="s">
        <v>1871</v>
      </c>
      <c r="F302" s="288" t="s">
        <v>1871</v>
      </c>
      <c r="G302" s="293" t="s">
        <v>1871</v>
      </c>
      <c r="H302" s="293">
        <v>40.930380256173969</v>
      </c>
      <c r="I302" s="293">
        <v>22.744244376797859</v>
      </c>
      <c r="J302" s="288" t="s">
        <v>1893</v>
      </c>
    </row>
    <row r="303" spans="1:10">
      <c r="A303" s="292" t="s">
        <v>1952</v>
      </c>
      <c r="B303" s="293" t="s">
        <v>1900</v>
      </c>
      <c r="C303" s="288" t="s">
        <v>1940</v>
      </c>
      <c r="D303" s="288" t="s">
        <v>1900</v>
      </c>
      <c r="E303" s="288" t="s">
        <v>1900</v>
      </c>
      <c r="F303" s="288" t="s">
        <v>1900</v>
      </c>
      <c r="G303" s="293" t="s">
        <v>1900</v>
      </c>
      <c r="H303" s="293" t="s">
        <v>1900</v>
      </c>
      <c r="I303" s="293" t="s">
        <v>1900</v>
      </c>
      <c r="J303" s="288" t="s">
        <v>1893</v>
      </c>
    </row>
    <row r="304" spans="1:10">
      <c r="A304" s="292" t="s">
        <v>1953</v>
      </c>
      <c r="B304" s="293" t="s">
        <v>1871</v>
      </c>
      <c r="C304" s="288" t="s">
        <v>1940</v>
      </c>
      <c r="D304" s="288" t="s">
        <v>1871</v>
      </c>
      <c r="E304" s="288" t="s">
        <v>1871</v>
      </c>
      <c r="F304" s="288" t="s">
        <v>1871</v>
      </c>
      <c r="G304" s="293" t="s">
        <v>1871</v>
      </c>
      <c r="H304" s="293">
        <v>1.8552446885427101</v>
      </c>
      <c r="I304" s="293">
        <v>8.4437087812739994E-2</v>
      </c>
      <c r="J304" s="288" t="s">
        <v>1893</v>
      </c>
    </row>
    <row r="305" spans="1:10">
      <c r="A305" s="292" t="s">
        <v>1954</v>
      </c>
      <c r="B305" s="293" t="s">
        <v>1900</v>
      </c>
      <c r="C305" s="288" t="s">
        <v>1940</v>
      </c>
      <c r="D305" s="288" t="s">
        <v>1900</v>
      </c>
      <c r="E305" s="288" t="s">
        <v>1900</v>
      </c>
      <c r="F305" s="288" t="s">
        <v>1900</v>
      </c>
      <c r="G305" s="293" t="s">
        <v>1900</v>
      </c>
      <c r="H305" s="293" t="s">
        <v>1900</v>
      </c>
      <c r="I305" s="293" t="s">
        <v>1900</v>
      </c>
      <c r="J305" s="288" t="s">
        <v>1893</v>
      </c>
    </row>
    <row r="306" spans="1:10">
      <c r="A306" s="292" t="s">
        <v>753</v>
      </c>
      <c r="B306" s="293" t="s">
        <v>1871</v>
      </c>
      <c r="C306" s="288" t="s">
        <v>1940</v>
      </c>
      <c r="D306" s="288" t="s">
        <v>1871</v>
      </c>
      <c r="E306" s="288" t="s">
        <v>1913</v>
      </c>
      <c r="F306" s="288" t="s">
        <v>1913</v>
      </c>
      <c r="G306" s="293" t="s">
        <v>1871</v>
      </c>
      <c r="H306" s="293" t="s">
        <v>1913</v>
      </c>
      <c r="I306" s="293" t="s">
        <v>1913</v>
      </c>
      <c r="J306" s="288" t="s">
        <v>1893</v>
      </c>
    </row>
    <row r="307" spans="1:10">
      <c r="A307" s="231" t="s">
        <v>2005</v>
      </c>
      <c r="B307" s="288">
        <v>11350565.440672889</v>
      </c>
      <c r="C307" s="288" t="s">
        <v>1940</v>
      </c>
      <c r="D307" s="289" t="s">
        <v>1897</v>
      </c>
      <c r="E307" s="289" t="s">
        <v>1897</v>
      </c>
      <c r="F307" s="289" t="s">
        <v>1897</v>
      </c>
      <c r="G307" s="288">
        <v>586285.4434706961</v>
      </c>
      <c r="H307" s="288">
        <v>205.34813377159594</v>
      </c>
      <c r="I307" s="288">
        <v>4.1002059296026401</v>
      </c>
      <c r="J307" s="288" t="s">
        <v>1915</v>
      </c>
    </row>
    <row r="308" spans="1:10">
      <c r="A308" s="290" t="s">
        <v>1941</v>
      </c>
      <c r="B308" s="288">
        <v>2244284.3614724921</v>
      </c>
      <c r="C308" s="288" t="s">
        <v>1940</v>
      </c>
      <c r="D308" s="288">
        <v>67.197268126614205</v>
      </c>
      <c r="E308" s="288">
        <v>9.4999509612768396</v>
      </c>
      <c r="F308" s="288">
        <v>0.57001685543420999</v>
      </c>
      <c r="G308" s="288">
        <v>150809.77799023423</v>
      </c>
      <c r="H308" s="288">
        <v>21.320591377149189</v>
      </c>
      <c r="I308" s="288">
        <v>1.2792799144267299</v>
      </c>
      <c r="J308" s="288" t="s">
        <v>1893</v>
      </c>
    </row>
    <row r="309" spans="1:10">
      <c r="A309" s="290" t="s">
        <v>1942</v>
      </c>
      <c r="B309" s="288">
        <v>112366.54296457814</v>
      </c>
      <c r="C309" s="288" t="s">
        <v>1940</v>
      </c>
      <c r="D309" s="288">
        <v>90.475845936581024</v>
      </c>
      <c r="E309" s="288">
        <v>31.31951642816826</v>
      </c>
      <c r="F309" s="288">
        <v>1.4249999999999701</v>
      </c>
      <c r="G309" s="288">
        <v>10166.458029689384</v>
      </c>
      <c r="H309" s="288">
        <v>3.5192657883555798</v>
      </c>
      <c r="I309" s="288">
        <v>0.16012232372452001</v>
      </c>
      <c r="J309" s="288" t="s">
        <v>1893</v>
      </c>
    </row>
    <row r="310" spans="1:10">
      <c r="A310" s="290" t="s">
        <v>1943</v>
      </c>
      <c r="B310" s="288">
        <v>8464063.9996716734</v>
      </c>
      <c r="C310" s="288" t="s">
        <v>1940</v>
      </c>
      <c r="D310" s="288">
        <v>50.248817526340829</v>
      </c>
      <c r="E310" s="288">
        <v>4.4986853631150696</v>
      </c>
      <c r="F310" s="288">
        <v>8.9994847365319999E-2</v>
      </c>
      <c r="G310" s="288">
        <v>425309.20745077246</v>
      </c>
      <c r="H310" s="288">
        <v>38.07716082779217</v>
      </c>
      <c r="I310" s="288">
        <v>0.76172214774073999</v>
      </c>
      <c r="J310" s="288" t="s">
        <v>1893</v>
      </c>
    </row>
    <row r="311" spans="1:10">
      <c r="A311" s="290" t="s">
        <v>1944</v>
      </c>
      <c r="B311" s="288" t="s">
        <v>1900</v>
      </c>
      <c r="C311" s="288" t="s">
        <v>1940</v>
      </c>
      <c r="D311" s="288" t="s">
        <v>1900</v>
      </c>
      <c r="E311" s="288" t="s">
        <v>1900</v>
      </c>
      <c r="F311" s="288" t="s">
        <v>1900</v>
      </c>
      <c r="G311" s="288" t="s">
        <v>1900</v>
      </c>
      <c r="H311" s="288" t="s">
        <v>1900</v>
      </c>
      <c r="I311" s="288" t="s">
        <v>1900</v>
      </c>
      <c r="J311" s="288" t="s">
        <v>1900</v>
      </c>
    </row>
    <row r="312" spans="1:10">
      <c r="A312" s="290" t="s">
        <v>1945</v>
      </c>
      <c r="B312" s="288" t="s">
        <v>1900</v>
      </c>
      <c r="C312" s="288" t="s">
        <v>1940</v>
      </c>
      <c r="D312" s="288" t="s">
        <v>1900</v>
      </c>
      <c r="E312" s="288" t="s">
        <v>1900</v>
      </c>
      <c r="F312" s="288" t="s">
        <v>1900</v>
      </c>
      <c r="G312" s="288" t="s">
        <v>1900</v>
      </c>
      <c r="H312" s="288" t="s">
        <v>1900</v>
      </c>
      <c r="I312" s="288" t="s">
        <v>1900</v>
      </c>
      <c r="J312" s="288" t="s">
        <v>1900</v>
      </c>
    </row>
    <row r="313" spans="1:10">
      <c r="A313" s="290" t="s">
        <v>1946</v>
      </c>
      <c r="B313" s="288">
        <v>529850.53656414582</v>
      </c>
      <c r="C313" s="288" t="s">
        <v>1940</v>
      </c>
      <c r="D313" s="288">
        <v>97.591405250278996</v>
      </c>
      <c r="E313" s="288">
        <v>268.8137615220773</v>
      </c>
      <c r="F313" s="288">
        <v>3.5841834869610198</v>
      </c>
      <c r="G313" s="288">
        <v>51708.858435909322</v>
      </c>
      <c r="H313" s="288">
        <v>142.43111577829899</v>
      </c>
      <c r="I313" s="288">
        <v>1.8990815437106501</v>
      </c>
      <c r="J313" s="288" t="s">
        <v>1893</v>
      </c>
    </row>
    <row r="314" spans="1:10">
      <c r="A314" s="302" t="s">
        <v>2006</v>
      </c>
      <c r="B314" s="288">
        <v>4223544.2202831479</v>
      </c>
      <c r="C314" s="288" t="s">
        <v>1940</v>
      </c>
      <c r="D314" s="289" t="s">
        <v>1897</v>
      </c>
      <c r="E314" s="289" t="s">
        <v>1897</v>
      </c>
      <c r="F314" s="289" t="s">
        <v>1897</v>
      </c>
      <c r="G314" s="288">
        <v>227130.02298152124</v>
      </c>
      <c r="H314" s="288">
        <v>43.127051806573057</v>
      </c>
      <c r="I314" s="288">
        <v>1.1609958550767701</v>
      </c>
      <c r="J314" s="288" t="s">
        <v>1915</v>
      </c>
    </row>
    <row r="315" spans="1:10">
      <c r="A315" s="290" t="s">
        <v>1941</v>
      </c>
      <c r="B315" s="288">
        <v>802613.81053188839</v>
      </c>
      <c r="C315" s="288" t="s">
        <v>1940</v>
      </c>
      <c r="D315" s="288">
        <v>68.457376341550798</v>
      </c>
      <c r="E315" s="288">
        <v>9.5</v>
      </c>
      <c r="F315" s="288">
        <v>0.56999999999999995</v>
      </c>
      <c r="G315" s="288">
        <v>54944.835684507634</v>
      </c>
      <c r="H315" s="288">
        <v>7.6248312000529399</v>
      </c>
      <c r="I315" s="288">
        <v>0.45748987200317998</v>
      </c>
      <c r="J315" s="288" t="s">
        <v>1893</v>
      </c>
    </row>
    <row r="316" spans="1:10">
      <c r="A316" s="290" t="s">
        <v>1942</v>
      </c>
      <c r="B316" s="288">
        <v>102339.36264828738</v>
      </c>
      <c r="C316" s="288" t="s">
        <v>1940</v>
      </c>
      <c r="D316" s="288">
        <v>90.484267022339296</v>
      </c>
      <c r="E316" s="288">
        <v>9.5</v>
      </c>
      <c r="F316" s="288">
        <v>1.425</v>
      </c>
      <c r="G316" s="288">
        <v>9260.1022167636511</v>
      </c>
      <c r="H316" s="288">
        <v>0.97222394515873001</v>
      </c>
      <c r="I316" s="288">
        <v>0.14583359177381</v>
      </c>
      <c r="J316" s="288" t="s">
        <v>1893</v>
      </c>
    </row>
    <row r="317" spans="1:10">
      <c r="A317" s="290" t="s">
        <v>1943</v>
      </c>
      <c r="B317" s="288">
        <v>3242414.5271654259</v>
      </c>
      <c r="C317" s="288" t="s">
        <v>1940</v>
      </c>
      <c r="D317" s="288">
        <v>50.248073994006511</v>
      </c>
      <c r="E317" s="288">
        <v>4.5</v>
      </c>
      <c r="F317" s="288">
        <v>0.09</v>
      </c>
      <c r="G317" s="288">
        <v>162925.08508024996</v>
      </c>
      <c r="H317" s="288">
        <v>14.590865372244419</v>
      </c>
      <c r="I317" s="288">
        <v>0.29181730744488998</v>
      </c>
      <c r="J317" s="288" t="s">
        <v>1893</v>
      </c>
    </row>
    <row r="318" spans="1:10">
      <c r="A318" s="290" t="s">
        <v>1944</v>
      </c>
      <c r="B318" s="288" t="s">
        <v>1900</v>
      </c>
      <c r="C318" s="288" t="s">
        <v>1940</v>
      </c>
      <c r="D318" s="288" t="s">
        <v>1900</v>
      </c>
      <c r="E318" s="288" t="s">
        <v>1900</v>
      </c>
      <c r="F318" s="288" t="s">
        <v>1900</v>
      </c>
      <c r="G318" s="288" t="s">
        <v>1900</v>
      </c>
      <c r="H318" s="288" t="s">
        <v>1900</v>
      </c>
      <c r="I318" s="288" t="s">
        <v>1900</v>
      </c>
      <c r="J318" s="288" t="s">
        <v>1900</v>
      </c>
    </row>
    <row r="319" spans="1:10">
      <c r="A319" s="290" t="s">
        <v>1945</v>
      </c>
      <c r="B319" s="288" t="s">
        <v>1900</v>
      </c>
      <c r="C319" s="288" t="s">
        <v>1940</v>
      </c>
      <c r="D319" s="288" t="s">
        <v>1900</v>
      </c>
      <c r="E319" s="288" t="s">
        <v>1900</v>
      </c>
      <c r="F319" s="288" t="s">
        <v>1900</v>
      </c>
      <c r="G319" s="288" t="s">
        <v>1900</v>
      </c>
      <c r="H319" s="288" t="s">
        <v>1900</v>
      </c>
      <c r="I319" s="288" t="s">
        <v>1900</v>
      </c>
      <c r="J319" s="288" t="s">
        <v>1900</v>
      </c>
    </row>
    <row r="320" spans="1:10">
      <c r="A320" s="290" t="s">
        <v>1946</v>
      </c>
      <c r="B320" s="288">
        <v>76176.519937545774</v>
      </c>
      <c r="C320" s="288" t="s">
        <v>1940</v>
      </c>
      <c r="D320" s="288">
        <v>96.731829689896188</v>
      </c>
      <c r="E320" s="288">
        <v>261.74904426540229</v>
      </c>
      <c r="F320" s="288">
        <v>3.4899872568719901</v>
      </c>
      <c r="G320" s="288">
        <v>7368.6941529676596</v>
      </c>
      <c r="H320" s="288">
        <v>19.939131289116968</v>
      </c>
      <c r="I320" s="288">
        <v>0.26585508385488998</v>
      </c>
      <c r="J320" s="288" t="s">
        <v>1893</v>
      </c>
    </row>
    <row r="321" spans="1:10">
      <c r="A321" s="292" t="s">
        <v>2007</v>
      </c>
      <c r="B321" s="288">
        <v>4223544.2202831479</v>
      </c>
      <c r="C321" s="288" t="s">
        <v>1940</v>
      </c>
      <c r="D321" s="289" t="s">
        <v>1897</v>
      </c>
      <c r="E321" s="289" t="s">
        <v>1897</v>
      </c>
      <c r="F321" s="289" t="s">
        <v>1897</v>
      </c>
      <c r="G321" s="288">
        <v>227130.02298152124</v>
      </c>
      <c r="H321" s="288">
        <v>43.127051806573057</v>
      </c>
      <c r="I321" s="288">
        <v>1.1609958550767701</v>
      </c>
      <c r="J321" s="288" t="s">
        <v>1915</v>
      </c>
    </row>
    <row r="322" spans="1:10">
      <c r="A322" s="299" t="s">
        <v>1951</v>
      </c>
      <c r="B322" s="293">
        <v>802613.81053188839</v>
      </c>
      <c r="C322" s="288" t="s">
        <v>1940</v>
      </c>
      <c r="D322" s="288">
        <v>68.457376341550798</v>
      </c>
      <c r="E322" s="288">
        <v>9.5</v>
      </c>
      <c r="F322" s="288">
        <v>0.56999999999999995</v>
      </c>
      <c r="G322" s="293">
        <v>54944.835684507634</v>
      </c>
      <c r="H322" s="293">
        <v>7.6248312000529399</v>
      </c>
      <c r="I322" s="293">
        <v>0.45748987200317998</v>
      </c>
      <c r="J322" s="293" t="s">
        <v>1893</v>
      </c>
    </row>
    <row r="323" spans="1:10">
      <c r="A323" s="299" t="s">
        <v>1952</v>
      </c>
      <c r="B323" s="293">
        <v>102339.36264828738</v>
      </c>
      <c r="C323" s="288" t="s">
        <v>1940</v>
      </c>
      <c r="D323" s="288">
        <v>90.484267022339296</v>
      </c>
      <c r="E323" s="288">
        <v>9.5</v>
      </c>
      <c r="F323" s="288">
        <v>1.425</v>
      </c>
      <c r="G323" s="293">
        <v>9260.1022167636511</v>
      </c>
      <c r="H323" s="293">
        <v>0.97222394515873001</v>
      </c>
      <c r="I323" s="293">
        <v>0.14583359177381</v>
      </c>
      <c r="J323" s="293" t="s">
        <v>1893</v>
      </c>
    </row>
    <row r="324" spans="1:10">
      <c r="A324" s="299" t="s">
        <v>1953</v>
      </c>
      <c r="B324" s="293">
        <v>3242414.5271654259</v>
      </c>
      <c r="C324" s="288" t="s">
        <v>1940</v>
      </c>
      <c r="D324" s="288">
        <v>50.248073994006511</v>
      </c>
      <c r="E324" s="288">
        <v>4.5</v>
      </c>
      <c r="F324" s="288">
        <v>0.09</v>
      </c>
      <c r="G324" s="293">
        <v>162925.08508024996</v>
      </c>
      <c r="H324" s="293">
        <v>14.590865372244419</v>
      </c>
      <c r="I324" s="293">
        <v>0.29181730744488998</v>
      </c>
      <c r="J324" s="293" t="s">
        <v>1893</v>
      </c>
    </row>
    <row r="325" spans="1:10">
      <c r="A325" s="299" t="s">
        <v>1954</v>
      </c>
      <c r="B325" s="293" t="s">
        <v>1900</v>
      </c>
      <c r="C325" s="288" t="s">
        <v>1940</v>
      </c>
      <c r="D325" s="288" t="s">
        <v>1900</v>
      </c>
      <c r="E325" s="288" t="s">
        <v>1900</v>
      </c>
      <c r="F325" s="288" t="s">
        <v>1900</v>
      </c>
      <c r="G325" s="293" t="s">
        <v>1900</v>
      </c>
      <c r="H325" s="293" t="s">
        <v>1900</v>
      </c>
      <c r="I325" s="293" t="s">
        <v>1900</v>
      </c>
      <c r="J325" s="293" t="s">
        <v>1900</v>
      </c>
    </row>
    <row r="326" spans="1:10">
      <c r="A326" s="299" t="s">
        <v>1955</v>
      </c>
      <c r="B326" s="293" t="s">
        <v>1900</v>
      </c>
      <c r="C326" s="288" t="s">
        <v>1940</v>
      </c>
      <c r="D326" s="288" t="s">
        <v>1900</v>
      </c>
      <c r="E326" s="288" t="s">
        <v>1900</v>
      </c>
      <c r="F326" s="288" t="s">
        <v>1900</v>
      </c>
      <c r="G326" s="293" t="s">
        <v>1900</v>
      </c>
      <c r="H326" s="293" t="s">
        <v>1900</v>
      </c>
      <c r="I326" s="293" t="s">
        <v>1900</v>
      </c>
      <c r="J326" s="293" t="s">
        <v>1900</v>
      </c>
    </row>
    <row r="327" spans="1:10">
      <c r="A327" s="299" t="s">
        <v>753</v>
      </c>
      <c r="B327" s="293">
        <v>76176.519937545774</v>
      </c>
      <c r="C327" s="288" t="s">
        <v>1940</v>
      </c>
      <c r="D327" s="288">
        <v>96.731829689896188</v>
      </c>
      <c r="E327" s="288">
        <v>261.74904426540229</v>
      </c>
      <c r="F327" s="288">
        <v>3.4899872568719901</v>
      </c>
      <c r="G327" s="293">
        <v>7368.6941529676596</v>
      </c>
      <c r="H327" s="293">
        <v>19.939131289116968</v>
      </c>
      <c r="I327" s="293">
        <v>0.26585508385488998</v>
      </c>
      <c r="J327" s="293" t="s">
        <v>1893</v>
      </c>
    </row>
    <row r="328" spans="1:10">
      <c r="A328" s="302" t="s">
        <v>2008</v>
      </c>
      <c r="B328" s="288">
        <v>7122906.3888648106</v>
      </c>
      <c r="C328" s="288" t="s">
        <v>1940</v>
      </c>
      <c r="D328" s="289" t="s">
        <v>1897</v>
      </c>
      <c r="E328" s="289" t="s">
        <v>1897</v>
      </c>
      <c r="F328" s="289" t="s">
        <v>1897</v>
      </c>
      <c r="G328" s="288">
        <v>358897.51072027022</v>
      </c>
      <c r="H328" s="288">
        <v>162.20807697148538</v>
      </c>
      <c r="I328" s="288">
        <v>2.9373316220328798</v>
      </c>
      <c r="J328" s="288" t="s">
        <v>1915</v>
      </c>
    </row>
    <row r="329" spans="1:10">
      <c r="A329" s="290" t="s">
        <v>1941</v>
      </c>
      <c r="B329" s="288">
        <v>1441653.2392910132</v>
      </c>
      <c r="C329" s="288" t="s">
        <v>1940</v>
      </c>
      <c r="D329" s="288">
        <v>66.495636541257568</v>
      </c>
      <c r="E329" s="288">
        <v>9.5</v>
      </c>
      <c r="F329" s="288">
        <v>0.56999999999999995</v>
      </c>
      <c r="G329" s="288">
        <v>95863.649818421836</v>
      </c>
      <c r="H329" s="288">
        <v>13.695705773264629</v>
      </c>
      <c r="I329" s="288">
        <v>0.82174234639587995</v>
      </c>
      <c r="J329" s="288" t="s">
        <v>1893</v>
      </c>
    </row>
    <row r="330" spans="1:10">
      <c r="A330" s="290" t="s">
        <v>1942</v>
      </c>
      <c r="B330" s="288">
        <v>8899.3961168497008</v>
      </c>
      <c r="C330" s="288" t="s">
        <v>1940</v>
      </c>
      <c r="D330" s="288">
        <v>90.484267022339282</v>
      </c>
      <c r="E330" s="288">
        <v>284.99999999999949</v>
      </c>
      <c r="F330" s="288">
        <v>1.4249999999999099</v>
      </c>
      <c r="G330" s="288">
        <v>805.25533457459767</v>
      </c>
      <c r="H330" s="288">
        <v>2.5363278933021598</v>
      </c>
      <c r="I330" s="288">
        <v>1.2681639466510001E-2</v>
      </c>
      <c r="J330" s="288" t="s">
        <v>1893</v>
      </c>
    </row>
    <row r="331" spans="1:10">
      <c r="A331" s="290" t="s">
        <v>1943</v>
      </c>
      <c r="B331" s="288">
        <v>5218679.7368303481</v>
      </c>
      <c r="C331" s="288" t="s">
        <v>1940</v>
      </c>
      <c r="D331" s="288">
        <v>50.248073994006518</v>
      </c>
      <c r="E331" s="288">
        <v>4.5</v>
      </c>
      <c r="F331" s="288">
        <v>0.09</v>
      </c>
      <c r="G331" s="288">
        <v>262228.6055672738</v>
      </c>
      <c r="H331" s="288">
        <v>23.484058815736571</v>
      </c>
      <c r="I331" s="288">
        <v>0.46968117631473</v>
      </c>
      <c r="J331" s="288" t="s">
        <v>1893</v>
      </c>
    </row>
    <row r="332" spans="1:10">
      <c r="A332" s="290" t="s">
        <v>1944</v>
      </c>
      <c r="B332" s="288" t="s">
        <v>1900</v>
      </c>
      <c r="C332" s="288" t="s">
        <v>1940</v>
      </c>
      <c r="D332" s="288" t="s">
        <v>1900</v>
      </c>
      <c r="E332" s="288" t="s">
        <v>1900</v>
      </c>
      <c r="F332" s="288" t="s">
        <v>1900</v>
      </c>
      <c r="G332" s="288" t="s">
        <v>1900</v>
      </c>
      <c r="H332" s="288" t="s">
        <v>1900</v>
      </c>
      <c r="I332" s="288" t="s">
        <v>1900</v>
      </c>
      <c r="J332" s="288" t="s">
        <v>1900</v>
      </c>
    </row>
    <row r="333" spans="1:10">
      <c r="A333" s="290" t="s">
        <v>1945</v>
      </c>
      <c r="B333" s="288" t="s">
        <v>1900</v>
      </c>
      <c r="C333" s="288" t="s">
        <v>1940</v>
      </c>
      <c r="D333" s="288" t="s">
        <v>1900</v>
      </c>
      <c r="E333" s="288" t="s">
        <v>1900</v>
      </c>
      <c r="F333" s="288" t="s">
        <v>1900</v>
      </c>
      <c r="G333" s="288" t="s">
        <v>1900</v>
      </c>
      <c r="H333" s="288" t="s">
        <v>1900</v>
      </c>
      <c r="I333" s="288" t="s">
        <v>1900</v>
      </c>
      <c r="J333" s="288" t="s">
        <v>1900</v>
      </c>
    </row>
    <row r="334" spans="1:10">
      <c r="A334" s="290" t="s">
        <v>1946</v>
      </c>
      <c r="B334" s="288">
        <v>453674.0166266</v>
      </c>
      <c r="C334" s="288" t="s">
        <v>1940</v>
      </c>
      <c r="D334" s="288">
        <v>97.735736802039924</v>
      </c>
      <c r="E334" s="288">
        <v>270.00000000000006</v>
      </c>
      <c r="F334" s="288">
        <v>3.6</v>
      </c>
      <c r="G334" s="288">
        <v>44340.16428294166</v>
      </c>
      <c r="H334" s="288">
        <v>122.49198448918202</v>
      </c>
      <c r="I334" s="288">
        <v>1.63322645985576</v>
      </c>
      <c r="J334" s="288" t="s">
        <v>1893</v>
      </c>
    </row>
    <row r="335" spans="1:10">
      <c r="A335" s="291" t="s">
        <v>2009</v>
      </c>
      <c r="B335" s="288">
        <v>7122906.3888648106</v>
      </c>
      <c r="C335" s="288" t="s">
        <v>1940</v>
      </c>
      <c r="D335" s="289" t="s">
        <v>1897</v>
      </c>
      <c r="E335" s="289" t="s">
        <v>1897</v>
      </c>
      <c r="F335" s="289" t="s">
        <v>1897</v>
      </c>
      <c r="G335" s="288">
        <v>358897.51072027022</v>
      </c>
      <c r="H335" s="288">
        <v>162.20807697148538</v>
      </c>
      <c r="I335" s="288">
        <v>2.9373316220328798</v>
      </c>
      <c r="J335" s="288" t="s">
        <v>1915</v>
      </c>
    </row>
    <row r="336" spans="1:10">
      <c r="A336" s="292" t="s">
        <v>2010</v>
      </c>
      <c r="B336" s="288">
        <v>7122906.3888648106</v>
      </c>
      <c r="C336" s="288" t="s">
        <v>1940</v>
      </c>
      <c r="D336" s="289" t="s">
        <v>1897</v>
      </c>
      <c r="E336" s="289" t="s">
        <v>1897</v>
      </c>
      <c r="F336" s="289" t="s">
        <v>1897</v>
      </c>
      <c r="G336" s="288">
        <v>358897.51072027022</v>
      </c>
      <c r="H336" s="288">
        <v>162.20807697148538</v>
      </c>
      <c r="I336" s="288">
        <v>2.9373316220328798</v>
      </c>
      <c r="J336" s="288" t="s">
        <v>1915</v>
      </c>
    </row>
    <row r="337" spans="1:10">
      <c r="A337" s="299" t="s">
        <v>1951</v>
      </c>
      <c r="B337" s="293">
        <v>1441653.2392910132</v>
      </c>
      <c r="C337" s="288" t="s">
        <v>1940</v>
      </c>
      <c r="D337" s="288">
        <v>66.495636541257568</v>
      </c>
      <c r="E337" s="288">
        <v>9.5</v>
      </c>
      <c r="F337" s="288">
        <v>0.56999999999999995</v>
      </c>
      <c r="G337" s="293">
        <v>95863.649818421836</v>
      </c>
      <c r="H337" s="293">
        <v>13.695705773264629</v>
      </c>
      <c r="I337" s="293">
        <v>0.82174234639587995</v>
      </c>
      <c r="J337" s="293" t="s">
        <v>1893</v>
      </c>
    </row>
    <row r="338" spans="1:10">
      <c r="A338" s="299" t="s">
        <v>1952</v>
      </c>
      <c r="B338" s="293">
        <v>8899.3961168497008</v>
      </c>
      <c r="C338" s="288" t="s">
        <v>1940</v>
      </c>
      <c r="D338" s="288">
        <v>90.484267022339282</v>
      </c>
      <c r="E338" s="288">
        <v>284.99999999999949</v>
      </c>
      <c r="F338" s="288">
        <v>1.4249999999999099</v>
      </c>
      <c r="G338" s="293">
        <v>805.25533457459767</v>
      </c>
      <c r="H338" s="293">
        <v>2.5363278933021598</v>
      </c>
      <c r="I338" s="293">
        <v>1.2681639466510001E-2</v>
      </c>
      <c r="J338" s="293" t="s">
        <v>1893</v>
      </c>
    </row>
    <row r="339" spans="1:10">
      <c r="A339" s="299" t="s">
        <v>1953</v>
      </c>
      <c r="B339" s="293">
        <v>5218679.7368303481</v>
      </c>
      <c r="C339" s="288" t="s">
        <v>1940</v>
      </c>
      <c r="D339" s="288">
        <v>50.248073994006518</v>
      </c>
      <c r="E339" s="288">
        <v>4.5</v>
      </c>
      <c r="F339" s="288">
        <v>0.09</v>
      </c>
      <c r="G339" s="293">
        <v>262228.6055672738</v>
      </c>
      <c r="H339" s="293">
        <v>23.484058815736571</v>
      </c>
      <c r="I339" s="293">
        <v>0.46968117631473</v>
      </c>
      <c r="J339" s="293" t="s">
        <v>1893</v>
      </c>
    </row>
    <row r="340" spans="1:10">
      <c r="A340" s="299" t="s">
        <v>1954</v>
      </c>
      <c r="B340" s="293" t="s">
        <v>1900</v>
      </c>
      <c r="C340" s="288" t="s">
        <v>1940</v>
      </c>
      <c r="D340" s="288" t="s">
        <v>1900</v>
      </c>
      <c r="E340" s="288" t="s">
        <v>1900</v>
      </c>
      <c r="F340" s="288" t="s">
        <v>1900</v>
      </c>
      <c r="G340" s="293" t="s">
        <v>1900</v>
      </c>
      <c r="H340" s="293" t="s">
        <v>1900</v>
      </c>
      <c r="I340" s="293" t="s">
        <v>1900</v>
      </c>
      <c r="J340" s="293" t="s">
        <v>1900</v>
      </c>
    </row>
    <row r="341" spans="1:10">
      <c r="A341" s="299" t="s">
        <v>1955</v>
      </c>
      <c r="B341" s="293" t="s">
        <v>1900</v>
      </c>
      <c r="C341" s="288" t="s">
        <v>1940</v>
      </c>
      <c r="D341" s="288" t="s">
        <v>1900</v>
      </c>
      <c r="E341" s="288" t="s">
        <v>1900</v>
      </c>
      <c r="F341" s="288" t="s">
        <v>1900</v>
      </c>
      <c r="G341" s="293" t="s">
        <v>1900</v>
      </c>
      <c r="H341" s="293" t="s">
        <v>1900</v>
      </c>
      <c r="I341" s="293" t="s">
        <v>1900</v>
      </c>
      <c r="J341" s="293" t="s">
        <v>1900</v>
      </c>
    </row>
    <row r="342" spans="1:10">
      <c r="A342" s="299" t="s">
        <v>753</v>
      </c>
      <c r="B342" s="293">
        <v>453674.0166266</v>
      </c>
      <c r="C342" s="288" t="s">
        <v>1940</v>
      </c>
      <c r="D342" s="288">
        <v>97.735736802039924</v>
      </c>
      <c r="E342" s="288">
        <v>270.00000000000006</v>
      </c>
      <c r="F342" s="288">
        <v>3.6</v>
      </c>
      <c r="G342" s="293">
        <v>44340.16428294166</v>
      </c>
      <c r="H342" s="293">
        <v>122.49198448918202</v>
      </c>
      <c r="I342" s="293">
        <v>1.63322645985576</v>
      </c>
      <c r="J342" s="293" t="s">
        <v>1893</v>
      </c>
    </row>
    <row r="343" spans="1:10">
      <c r="A343" s="302" t="s">
        <v>1889</v>
      </c>
      <c r="B343" s="288">
        <v>4114.8315249317002</v>
      </c>
      <c r="C343" s="288" t="s">
        <v>1940</v>
      </c>
      <c r="D343" s="289" t="s">
        <v>1897</v>
      </c>
      <c r="E343" s="289" t="s">
        <v>1897</v>
      </c>
      <c r="F343" s="289" t="s">
        <v>1897</v>
      </c>
      <c r="G343" s="288">
        <v>257.90976890459297</v>
      </c>
      <c r="H343" s="288">
        <v>1.300499353749E-2</v>
      </c>
      <c r="I343" s="288">
        <v>1.87845249299E-3</v>
      </c>
      <c r="J343" s="288" t="s">
        <v>1915</v>
      </c>
    </row>
    <row r="344" spans="1:10">
      <c r="A344" s="290" t="s">
        <v>1941</v>
      </c>
      <c r="B344" s="288">
        <v>17.3116495903528</v>
      </c>
      <c r="C344" s="288" t="s">
        <v>1940</v>
      </c>
      <c r="D344" s="288">
        <v>74.659973794072144</v>
      </c>
      <c r="E344" s="288">
        <v>3.14261395692282</v>
      </c>
      <c r="F344" s="288">
        <v>2.75514054400566</v>
      </c>
      <c r="G344" s="288">
        <v>1.2924873047479</v>
      </c>
      <c r="H344" s="288">
        <v>5.4403831620000003E-5</v>
      </c>
      <c r="I344" s="288">
        <v>4.7696027669999998E-5</v>
      </c>
      <c r="J344" s="288" t="s">
        <v>1893</v>
      </c>
    </row>
    <row r="345" spans="1:10">
      <c r="A345" s="290" t="s">
        <v>1942</v>
      </c>
      <c r="B345" s="288">
        <v>1127.7841994410535</v>
      </c>
      <c r="C345" s="288" t="s">
        <v>1940</v>
      </c>
      <c r="D345" s="288">
        <v>89.645233903118736</v>
      </c>
      <c r="E345" s="288">
        <v>9.4999999999999893</v>
      </c>
      <c r="F345" s="288">
        <v>1.4249999999969001</v>
      </c>
      <c r="G345" s="288">
        <v>101.10047835113475</v>
      </c>
      <c r="H345" s="288">
        <v>1.071394989469E-2</v>
      </c>
      <c r="I345" s="288">
        <v>1.6070924842E-3</v>
      </c>
      <c r="J345" s="288" t="s">
        <v>1893</v>
      </c>
    </row>
    <row r="346" spans="1:10">
      <c r="A346" s="290" t="s">
        <v>1943</v>
      </c>
      <c r="B346" s="288">
        <v>2969.7356759002942</v>
      </c>
      <c r="C346" s="288" t="s">
        <v>1940</v>
      </c>
      <c r="D346" s="288">
        <v>52.367220594999388</v>
      </c>
      <c r="E346" s="288">
        <v>0.75314440585758002</v>
      </c>
      <c r="F346" s="288">
        <v>7.5314440586429998E-2</v>
      </c>
      <c r="G346" s="288">
        <v>155.51680324871032</v>
      </c>
      <c r="H346" s="288">
        <v>2.2366398111799998E-3</v>
      </c>
      <c r="I346" s="288">
        <v>2.2366398112E-4</v>
      </c>
      <c r="J346" s="288" t="s">
        <v>1893</v>
      </c>
    </row>
    <row r="347" spans="1:10">
      <c r="A347" s="290" t="s">
        <v>1944</v>
      </c>
      <c r="B347" s="288" t="s">
        <v>1900</v>
      </c>
      <c r="C347" s="288" t="s">
        <v>1940</v>
      </c>
      <c r="D347" s="288" t="s">
        <v>1900</v>
      </c>
      <c r="E347" s="288" t="s">
        <v>1900</v>
      </c>
      <c r="F347" s="288" t="s">
        <v>1900</v>
      </c>
      <c r="G347" s="288" t="s">
        <v>1900</v>
      </c>
      <c r="H347" s="288" t="s">
        <v>1900</v>
      </c>
      <c r="I347" s="288" t="s">
        <v>1900</v>
      </c>
      <c r="J347" s="288" t="s">
        <v>1900</v>
      </c>
    </row>
    <row r="348" spans="1:10">
      <c r="A348" s="290" t="s">
        <v>1945</v>
      </c>
      <c r="B348" s="288" t="s">
        <v>1900</v>
      </c>
      <c r="C348" s="288" t="s">
        <v>1940</v>
      </c>
      <c r="D348" s="288" t="s">
        <v>1900</v>
      </c>
      <c r="E348" s="288" t="s">
        <v>1900</v>
      </c>
      <c r="F348" s="288" t="s">
        <v>1900</v>
      </c>
      <c r="G348" s="288" t="s">
        <v>1900</v>
      </c>
      <c r="H348" s="288" t="s">
        <v>1900</v>
      </c>
      <c r="I348" s="288" t="s">
        <v>1900</v>
      </c>
      <c r="J348" s="288" t="s">
        <v>1900</v>
      </c>
    </row>
    <row r="349" spans="1:10">
      <c r="A349" s="290" t="s">
        <v>1946</v>
      </c>
      <c r="B349" s="288" t="s">
        <v>1871</v>
      </c>
      <c r="C349" s="288" t="s">
        <v>1940</v>
      </c>
      <c r="D349" s="288" t="s">
        <v>1907</v>
      </c>
      <c r="E349" s="288" t="s">
        <v>1893</v>
      </c>
      <c r="F349" s="288" t="s">
        <v>1893</v>
      </c>
      <c r="G349" s="288" t="s">
        <v>1871</v>
      </c>
      <c r="H349" s="288" t="s">
        <v>1893</v>
      </c>
      <c r="I349" s="288" t="s">
        <v>1893</v>
      </c>
      <c r="J349" s="288" t="s">
        <v>1893</v>
      </c>
    </row>
    <row r="350" spans="1:10">
      <c r="A350" s="294" t="s">
        <v>2011</v>
      </c>
      <c r="B350" s="288">
        <v>4114.8315249317002</v>
      </c>
      <c r="C350" s="288" t="s">
        <v>1940</v>
      </c>
      <c r="D350" s="289" t="s">
        <v>1897</v>
      </c>
      <c r="E350" s="289" t="s">
        <v>1897</v>
      </c>
      <c r="F350" s="289" t="s">
        <v>1897</v>
      </c>
      <c r="G350" s="288">
        <v>257.90976890459297</v>
      </c>
      <c r="H350" s="288">
        <v>1.300499353749E-2</v>
      </c>
      <c r="I350" s="288">
        <v>1.87845249299E-3</v>
      </c>
      <c r="J350" s="288" t="s">
        <v>1915</v>
      </c>
    </row>
    <row r="351" spans="1:10">
      <c r="A351" s="290" t="s">
        <v>1941</v>
      </c>
      <c r="B351" s="293">
        <v>17.3116495903528</v>
      </c>
      <c r="C351" s="288" t="s">
        <v>1940</v>
      </c>
      <c r="D351" s="288">
        <v>74.659973794072144</v>
      </c>
      <c r="E351" s="288">
        <v>3.14261395692282</v>
      </c>
      <c r="F351" s="288">
        <v>2.75514054400566</v>
      </c>
      <c r="G351" s="293">
        <v>1.2924873047479</v>
      </c>
      <c r="H351" s="293">
        <v>5.4403831620000003E-5</v>
      </c>
      <c r="I351" s="293">
        <v>4.7696027669999998E-5</v>
      </c>
      <c r="J351" s="293" t="s">
        <v>1893</v>
      </c>
    </row>
    <row r="352" spans="1:10">
      <c r="A352" s="290" t="s">
        <v>1942</v>
      </c>
      <c r="B352" s="293">
        <v>1127.7841994410535</v>
      </c>
      <c r="C352" s="288" t="s">
        <v>1940</v>
      </c>
      <c r="D352" s="288">
        <v>89.645233903118736</v>
      </c>
      <c r="E352" s="288">
        <v>9.4999999999999893</v>
      </c>
      <c r="F352" s="288">
        <v>1.4249999999969001</v>
      </c>
      <c r="G352" s="293">
        <v>101.10047835113475</v>
      </c>
      <c r="H352" s="293">
        <v>1.071394989469E-2</v>
      </c>
      <c r="I352" s="293">
        <v>1.6070924842E-3</v>
      </c>
      <c r="J352" s="293" t="s">
        <v>1893</v>
      </c>
    </row>
    <row r="353" spans="1:10">
      <c r="A353" s="290" t="s">
        <v>1943</v>
      </c>
      <c r="B353" s="293">
        <v>2969.7356759002942</v>
      </c>
      <c r="C353" s="288" t="s">
        <v>1940</v>
      </c>
      <c r="D353" s="288">
        <v>52.367220594999388</v>
      </c>
      <c r="E353" s="288">
        <v>0.75314440585758002</v>
      </c>
      <c r="F353" s="288">
        <v>7.5314440586429998E-2</v>
      </c>
      <c r="G353" s="293">
        <v>155.51680324871032</v>
      </c>
      <c r="H353" s="293">
        <v>2.2366398111799998E-3</v>
      </c>
      <c r="I353" s="293">
        <v>2.2366398112E-4</v>
      </c>
      <c r="J353" s="293" t="s">
        <v>1893</v>
      </c>
    </row>
    <row r="354" spans="1:10">
      <c r="A354" s="290" t="s">
        <v>1944</v>
      </c>
      <c r="B354" s="293" t="s">
        <v>1900</v>
      </c>
      <c r="C354" s="288" t="s">
        <v>1940</v>
      </c>
      <c r="D354" s="288" t="s">
        <v>1900</v>
      </c>
      <c r="E354" s="288" t="s">
        <v>1900</v>
      </c>
      <c r="F354" s="288" t="s">
        <v>1900</v>
      </c>
      <c r="G354" s="293" t="s">
        <v>1900</v>
      </c>
      <c r="H354" s="293" t="s">
        <v>1900</v>
      </c>
      <c r="I354" s="293" t="s">
        <v>1900</v>
      </c>
      <c r="J354" s="293" t="s">
        <v>1900</v>
      </c>
    </row>
    <row r="355" spans="1:10">
      <c r="A355" s="290" t="s">
        <v>1945</v>
      </c>
      <c r="B355" s="293" t="s">
        <v>1900</v>
      </c>
      <c r="C355" s="288" t="s">
        <v>1940</v>
      </c>
      <c r="D355" s="288" t="s">
        <v>1900</v>
      </c>
      <c r="E355" s="288" t="s">
        <v>1900</v>
      </c>
      <c r="F355" s="288" t="s">
        <v>1900</v>
      </c>
      <c r="G355" s="293" t="s">
        <v>1900</v>
      </c>
      <c r="H355" s="293" t="s">
        <v>1900</v>
      </c>
      <c r="I355" s="293" t="s">
        <v>1900</v>
      </c>
      <c r="J355" s="293" t="s">
        <v>1900</v>
      </c>
    </row>
    <row r="356" spans="1:10">
      <c r="A356" s="290" t="s">
        <v>1946</v>
      </c>
      <c r="B356" s="293" t="s">
        <v>1871</v>
      </c>
      <c r="C356" s="288" t="s">
        <v>1940</v>
      </c>
      <c r="D356" s="288" t="s">
        <v>1907</v>
      </c>
      <c r="E356" s="288" t="s">
        <v>1893</v>
      </c>
      <c r="F356" s="288" t="s">
        <v>1893</v>
      </c>
      <c r="G356" s="293" t="s">
        <v>1871</v>
      </c>
      <c r="H356" s="293" t="s">
        <v>1893</v>
      </c>
      <c r="I356" s="293" t="s">
        <v>1893</v>
      </c>
      <c r="J356" s="293" t="s">
        <v>1893</v>
      </c>
    </row>
    <row r="357" spans="1:10">
      <c r="A357" s="294" t="s">
        <v>2012</v>
      </c>
      <c r="B357" s="288" t="s">
        <v>1958</v>
      </c>
      <c r="C357" s="288" t="s">
        <v>1940</v>
      </c>
      <c r="D357" s="289" t="s">
        <v>1897</v>
      </c>
      <c r="E357" s="289" t="s">
        <v>1897</v>
      </c>
      <c r="F357" s="289" t="s">
        <v>1897</v>
      </c>
      <c r="G357" s="288" t="s">
        <v>1958</v>
      </c>
      <c r="H357" s="288" t="s">
        <v>1948</v>
      </c>
      <c r="I357" s="288" t="s">
        <v>1948</v>
      </c>
      <c r="J357" s="289" t="s">
        <v>1897</v>
      </c>
    </row>
    <row r="358" spans="1:10">
      <c r="A358" s="290" t="s">
        <v>1976</v>
      </c>
      <c r="B358" s="293" t="s">
        <v>1871</v>
      </c>
      <c r="C358" s="288" t="s">
        <v>1940</v>
      </c>
      <c r="D358" s="288" t="s">
        <v>1871</v>
      </c>
      <c r="E358" s="288" t="s">
        <v>1871</v>
      </c>
      <c r="F358" s="288" t="s">
        <v>1871</v>
      </c>
      <c r="G358" s="293" t="s">
        <v>1871</v>
      </c>
      <c r="H358" s="293" t="s">
        <v>1871</v>
      </c>
      <c r="I358" s="293" t="s">
        <v>1871</v>
      </c>
      <c r="J358" s="289" t="s">
        <v>1897</v>
      </c>
    </row>
    <row r="359" spans="1:10">
      <c r="A359" s="290" t="s">
        <v>1977</v>
      </c>
      <c r="B359" s="293" t="s">
        <v>1871</v>
      </c>
      <c r="C359" s="288" t="s">
        <v>1940</v>
      </c>
      <c r="D359" s="288" t="s">
        <v>1871</v>
      </c>
      <c r="E359" s="288" t="s">
        <v>1871</v>
      </c>
      <c r="F359" s="288" t="s">
        <v>1871</v>
      </c>
      <c r="G359" s="293" t="s">
        <v>1871</v>
      </c>
      <c r="H359" s="293" t="s">
        <v>1871</v>
      </c>
      <c r="I359" s="293" t="s">
        <v>1871</v>
      </c>
      <c r="J359" s="289" t="s">
        <v>1897</v>
      </c>
    </row>
    <row r="360" spans="1:10">
      <c r="A360" s="290" t="s">
        <v>1978</v>
      </c>
      <c r="B360" s="293" t="s">
        <v>1871</v>
      </c>
      <c r="C360" s="288" t="s">
        <v>1940</v>
      </c>
      <c r="D360" s="288" t="s">
        <v>1871</v>
      </c>
      <c r="E360" s="288" t="s">
        <v>1871</v>
      </c>
      <c r="F360" s="288" t="s">
        <v>1871</v>
      </c>
      <c r="G360" s="293" t="s">
        <v>1871</v>
      </c>
      <c r="H360" s="293" t="s">
        <v>1871</v>
      </c>
      <c r="I360" s="293" t="s">
        <v>1871</v>
      </c>
      <c r="J360" s="289" t="s">
        <v>1897</v>
      </c>
    </row>
    <row r="361" spans="1:10">
      <c r="A361" s="290" t="s">
        <v>1979</v>
      </c>
      <c r="B361" s="288" t="s">
        <v>1871</v>
      </c>
      <c r="C361" s="288" t="s">
        <v>1940</v>
      </c>
      <c r="D361" s="289" t="s">
        <v>1897</v>
      </c>
      <c r="E361" s="289" t="s">
        <v>1897</v>
      </c>
      <c r="F361" s="289" t="s">
        <v>1897</v>
      </c>
      <c r="G361" s="288" t="s">
        <v>1871</v>
      </c>
      <c r="H361" s="288" t="s">
        <v>1900</v>
      </c>
      <c r="I361" s="288" t="s">
        <v>1900</v>
      </c>
      <c r="J361" s="289" t="s">
        <v>1897</v>
      </c>
    </row>
    <row r="362" spans="1:10">
      <c r="A362" s="290" t="s">
        <v>1943</v>
      </c>
      <c r="B362" s="293" t="s">
        <v>1871</v>
      </c>
      <c r="C362" s="288" t="s">
        <v>1940</v>
      </c>
      <c r="D362" s="288" t="s">
        <v>1871</v>
      </c>
      <c r="E362" s="288" t="s">
        <v>1871</v>
      </c>
      <c r="F362" s="288" t="s">
        <v>1871</v>
      </c>
      <c r="G362" s="293" t="s">
        <v>1871</v>
      </c>
      <c r="H362" s="293" t="s">
        <v>1871</v>
      </c>
      <c r="I362" s="293" t="s">
        <v>1871</v>
      </c>
      <c r="J362" s="289" t="s">
        <v>1897</v>
      </c>
    </row>
    <row r="363" spans="1:10">
      <c r="A363" s="290" t="s">
        <v>1946</v>
      </c>
      <c r="B363" s="293" t="s">
        <v>1871</v>
      </c>
      <c r="C363" s="288" t="s">
        <v>1940</v>
      </c>
      <c r="D363" s="288" t="s">
        <v>1871</v>
      </c>
      <c r="E363" s="288" t="s">
        <v>1893</v>
      </c>
      <c r="F363" s="288" t="s">
        <v>1893</v>
      </c>
      <c r="G363" s="293" t="s">
        <v>1871</v>
      </c>
      <c r="H363" s="293" t="s">
        <v>1893</v>
      </c>
      <c r="I363" s="293" t="s">
        <v>1893</v>
      </c>
      <c r="J363" s="289" t="s">
        <v>1897</v>
      </c>
    </row>
    <row r="364" spans="1:10">
      <c r="A364" s="290" t="s">
        <v>1980</v>
      </c>
      <c r="B364" s="288" t="s">
        <v>1900</v>
      </c>
      <c r="C364" s="288" t="s">
        <v>1940</v>
      </c>
      <c r="D364" s="289" t="s">
        <v>1897</v>
      </c>
      <c r="E364" s="289" t="s">
        <v>1897</v>
      </c>
      <c r="F364" s="289" t="s">
        <v>1897</v>
      </c>
      <c r="G364" s="288" t="s">
        <v>1900</v>
      </c>
      <c r="H364" s="288" t="s">
        <v>1900</v>
      </c>
      <c r="I364" s="288" t="s">
        <v>1900</v>
      </c>
      <c r="J364" s="289" t="s">
        <v>1897</v>
      </c>
    </row>
    <row r="365" spans="1:10">
      <c r="A365" s="294" t="s">
        <v>2013</v>
      </c>
      <c r="B365" s="288" t="s">
        <v>1958</v>
      </c>
      <c r="C365" s="288" t="s">
        <v>1940</v>
      </c>
      <c r="D365" s="289" t="s">
        <v>1897</v>
      </c>
      <c r="E365" s="289" t="s">
        <v>1897</v>
      </c>
      <c r="F365" s="289" t="s">
        <v>1897</v>
      </c>
      <c r="G365" s="288" t="s">
        <v>1958</v>
      </c>
      <c r="H365" s="288" t="s">
        <v>1948</v>
      </c>
      <c r="I365" s="288" t="s">
        <v>1948</v>
      </c>
      <c r="J365" s="289" t="s">
        <v>1897</v>
      </c>
    </row>
    <row r="366" spans="1:10">
      <c r="A366" s="290" t="s">
        <v>1995</v>
      </c>
      <c r="B366" s="293" t="s">
        <v>1871</v>
      </c>
      <c r="C366" s="288" t="s">
        <v>1940</v>
      </c>
      <c r="D366" s="288" t="s">
        <v>1871</v>
      </c>
      <c r="E366" s="288" t="s">
        <v>1871</v>
      </c>
      <c r="F366" s="288" t="s">
        <v>1871</v>
      </c>
      <c r="G366" s="293" t="s">
        <v>1871</v>
      </c>
      <c r="H366" s="293" t="s">
        <v>1871</v>
      </c>
      <c r="I366" s="293" t="s">
        <v>1871</v>
      </c>
      <c r="J366" s="289" t="s">
        <v>1897</v>
      </c>
    </row>
    <row r="367" spans="1:10">
      <c r="A367" s="290" t="s">
        <v>1996</v>
      </c>
      <c r="B367" s="293" t="s">
        <v>1871</v>
      </c>
      <c r="C367" s="288" t="s">
        <v>1940</v>
      </c>
      <c r="D367" s="288" t="s">
        <v>1871</v>
      </c>
      <c r="E367" s="288" t="s">
        <v>1871</v>
      </c>
      <c r="F367" s="288" t="s">
        <v>1871</v>
      </c>
      <c r="G367" s="293" t="s">
        <v>1871</v>
      </c>
      <c r="H367" s="293" t="s">
        <v>1871</v>
      </c>
      <c r="I367" s="293" t="s">
        <v>1871</v>
      </c>
      <c r="J367" s="289" t="s">
        <v>1897</v>
      </c>
    </row>
    <row r="368" spans="1:10">
      <c r="A368" s="290" t="s">
        <v>1976</v>
      </c>
      <c r="B368" s="293" t="s">
        <v>1871</v>
      </c>
      <c r="C368" s="288" t="s">
        <v>1940</v>
      </c>
      <c r="D368" s="288" t="s">
        <v>1871</v>
      </c>
      <c r="E368" s="288" t="s">
        <v>1871</v>
      </c>
      <c r="F368" s="288" t="s">
        <v>1871</v>
      </c>
      <c r="G368" s="293" t="s">
        <v>1871</v>
      </c>
      <c r="H368" s="293" t="s">
        <v>1871</v>
      </c>
      <c r="I368" s="293" t="s">
        <v>1871</v>
      </c>
      <c r="J368" s="289" t="s">
        <v>1897</v>
      </c>
    </row>
    <row r="369" spans="1:10">
      <c r="A369" s="290" t="s">
        <v>1997</v>
      </c>
      <c r="B369" s="288" t="s">
        <v>1871</v>
      </c>
      <c r="C369" s="288" t="s">
        <v>1940</v>
      </c>
      <c r="D369" s="289" t="s">
        <v>1897</v>
      </c>
      <c r="E369" s="289" t="s">
        <v>1897</v>
      </c>
      <c r="F369" s="289" t="s">
        <v>1897</v>
      </c>
      <c r="G369" s="288" t="s">
        <v>1871</v>
      </c>
      <c r="H369" s="288" t="s">
        <v>1871</v>
      </c>
      <c r="I369" s="288" t="s">
        <v>1871</v>
      </c>
      <c r="J369" s="289" t="s">
        <v>1897</v>
      </c>
    </row>
    <row r="370" spans="1:10">
      <c r="A370" s="290" t="s">
        <v>1943</v>
      </c>
      <c r="B370" s="293" t="s">
        <v>1871</v>
      </c>
      <c r="C370" s="288" t="s">
        <v>1940</v>
      </c>
      <c r="D370" s="288" t="s">
        <v>1871</v>
      </c>
      <c r="E370" s="288" t="s">
        <v>1871</v>
      </c>
      <c r="F370" s="288" t="s">
        <v>1871</v>
      </c>
      <c r="G370" s="293" t="s">
        <v>1871</v>
      </c>
      <c r="H370" s="293" t="s">
        <v>1871</v>
      </c>
      <c r="I370" s="293" t="s">
        <v>1871</v>
      </c>
      <c r="J370" s="289" t="s">
        <v>1897</v>
      </c>
    </row>
    <row r="371" spans="1:10">
      <c r="A371" s="290" t="s">
        <v>1946</v>
      </c>
      <c r="B371" s="293" t="s">
        <v>1871</v>
      </c>
      <c r="C371" s="288" t="s">
        <v>1940</v>
      </c>
      <c r="D371" s="288" t="s">
        <v>1871</v>
      </c>
      <c r="E371" s="288" t="s">
        <v>1893</v>
      </c>
      <c r="F371" s="288" t="s">
        <v>1893</v>
      </c>
      <c r="G371" s="293" t="s">
        <v>1871</v>
      </c>
      <c r="H371" s="293" t="s">
        <v>1893</v>
      </c>
      <c r="I371" s="293" t="s">
        <v>1893</v>
      </c>
      <c r="J371" s="289" t="s">
        <v>1897</v>
      </c>
    </row>
    <row r="372" spans="1:10">
      <c r="A372" s="290" t="s">
        <v>1998</v>
      </c>
      <c r="B372" s="288" t="s">
        <v>1900</v>
      </c>
      <c r="C372" s="288" t="s">
        <v>1940</v>
      </c>
      <c r="D372" s="289" t="s">
        <v>1897</v>
      </c>
      <c r="E372" s="289" t="s">
        <v>1897</v>
      </c>
      <c r="F372" s="289" t="s">
        <v>1897</v>
      </c>
      <c r="G372" s="288" t="s">
        <v>1900</v>
      </c>
      <c r="H372" s="288" t="s">
        <v>1900</v>
      </c>
      <c r="I372" s="288" t="s">
        <v>1900</v>
      </c>
      <c r="J372" s="289" t="s">
        <v>1897</v>
      </c>
    </row>
    <row r="373" spans="1:10">
      <c r="A373" s="52" t="s">
        <v>2014</v>
      </c>
      <c r="B373" s="288">
        <v>7178206.5629088432</v>
      </c>
      <c r="C373" s="288" t="s">
        <v>1940</v>
      </c>
      <c r="D373" s="289" t="s">
        <v>1897</v>
      </c>
      <c r="E373" s="289" t="s">
        <v>1897</v>
      </c>
      <c r="F373" s="289" t="s">
        <v>1897</v>
      </c>
      <c r="G373" s="288">
        <v>226133.22271687587</v>
      </c>
      <c r="H373" s="288">
        <v>4.1196270916394298</v>
      </c>
      <c r="I373" s="288">
        <v>2.5601844175807398</v>
      </c>
      <c r="J373" s="288" t="s">
        <v>1915</v>
      </c>
    </row>
    <row r="374" spans="1:10">
      <c r="A374" s="301" t="s">
        <v>2015</v>
      </c>
      <c r="B374" s="288">
        <v>6789839.4054550147</v>
      </c>
      <c r="C374" s="288" t="s">
        <v>1940</v>
      </c>
      <c r="D374" s="289" t="s">
        <v>1897</v>
      </c>
      <c r="E374" s="289" t="s">
        <v>1897</v>
      </c>
      <c r="F374" s="289" t="s">
        <v>1897</v>
      </c>
      <c r="G374" s="288">
        <v>198086.65897924625</v>
      </c>
      <c r="H374" s="288">
        <v>3.6313603130694299</v>
      </c>
      <c r="I374" s="288">
        <v>1.7785747835824199</v>
      </c>
      <c r="J374" s="288" t="s">
        <v>1915</v>
      </c>
    </row>
    <row r="375" spans="1:10">
      <c r="A375" s="291" t="s">
        <v>2016</v>
      </c>
      <c r="B375" s="288">
        <v>300563.24352238874</v>
      </c>
      <c r="C375" s="288" t="s">
        <v>1940</v>
      </c>
      <c r="D375" s="289" t="s">
        <v>1897</v>
      </c>
      <c r="E375" s="289" t="s">
        <v>1897</v>
      </c>
      <c r="F375" s="289" t="s">
        <v>1897</v>
      </c>
      <c r="G375" s="288">
        <v>13282.915919456782</v>
      </c>
      <c r="H375" s="288">
        <v>5.1948184495699996E-3</v>
      </c>
      <c r="I375" s="288">
        <v>1.29867598133739</v>
      </c>
      <c r="J375" s="288" t="s">
        <v>1915</v>
      </c>
    </row>
    <row r="376" spans="1:10">
      <c r="A376" s="292" t="s">
        <v>1951</v>
      </c>
      <c r="B376" s="293" t="s">
        <v>1893</v>
      </c>
      <c r="C376" s="288" t="s">
        <v>1940</v>
      </c>
      <c r="D376" s="288" t="s">
        <v>1893</v>
      </c>
      <c r="E376" s="288" t="s">
        <v>1893</v>
      </c>
      <c r="F376" s="288" t="s">
        <v>1893</v>
      </c>
      <c r="G376" s="293" t="s">
        <v>1893</v>
      </c>
      <c r="H376" s="293" t="s">
        <v>1893</v>
      </c>
      <c r="I376" s="293" t="s">
        <v>1893</v>
      </c>
      <c r="J376" s="293" t="s">
        <v>1893</v>
      </c>
    </row>
    <row r="377" spans="1:10">
      <c r="A377" s="292" t="s">
        <v>1952</v>
      </c>
      <c r="B377" s="293" t="s">
        <v>1893</v>
      </c>
      <c r="C377" s="288" t="s">
        <v>1940</v>
      </c>
      <c r="D377" s="288" t="s">
        <v>1893</v>
      </c>
      <c r="E377" s="288" t="s">
        <v>1893</v>
      </c>
      <c r="F377" s="288" t="s">
        <v>1893</v>
      </c>
      <c r="G377" s="293" t="s">
        <v>1893</v>
      </c>
      <c r="H377" s="293" t="s">
        <v>1893</v>
      </c>
      <c r="I377" s="293" t="s">
        <v>1893</v>
      </c>
      <c r="J377" s="293" t="s">
        <v>1893</v>
      </c>
    </row>
    <row r="378" spans="1:10">
      <c r="A378" s="292" t="s">
        <v>1953</v>
      </c>
      <c r="B378" s="293" t="s">
        <v>1893</v>
      </c>
      <c r="C378" s="288" t="s">
        <v>1940</v>
      </c>
      <c r="D378" s="288" t="s">
        <v>1893</v>
      </c>
      <c r="E378" s="288" t="s">
        <v>1893</v>
      </c>
      <c r="F378" s="288" t="s">
        <v>1893</v>
      </c>
      <c r="G378" s="293" t="s">
        <v>1893</v>
      </c>
      <c r="H378" s="293" t="s">
        <v>1893</v>
      </c>
      <c r="I378" s="293" t="s">
        <v>1893</v>
      </c>
      <c r="J378" s="293" t="s">
        <v>1893</v>
      </c>
    </row>
    <row r="379" spans="1:10">
      <c r="A379" s="292" t="s">
        <v>1954</v>
      </c>
      <c r="B379" s="293">
        <v>300563.24352238874</v>
      </c>
      <c r="C379" s="288" t="s">
        <v>1940</v>
      </c>
      <c r="D379" s="288">
        <v>44.193414217222298</v>
      </c>
      <c r="E379" s="288">
        <v>1.7283611890430001E-2</v>
      </c>
      <c r="F379" s="288">
        <v>4.3208077146021804</v>
      </c>
      <c r="G379" s="293">
        <v>13282.915919456782</v>
      </c>
      <c r="H379" s="293">
        <v>5.1948184495699996E-3</v>
      </c>
      <c r="I379" s="293">
        <v>1.29867598133739</v>
      </c>
      <c r="J379" s="293" t="s">
        <v>1893</v>
      </c>
    </row>
    <row r="380" spans="1:10">
      <c r="A380" s="292" t="s">
        <v>1955</v>
      </c>
      <c r="B380" s="293" t="s">
        <v>1900</v>
      </c>
      <c r="C380" s="288" t="s">
        <v>1940</v>
      </c>
      <c r="D380" s="288" t="s">
        <v>1900</v>
      </c>
      <c r="E380" s="288" t="s">
        <v>1900</v>
      </c>
      <c r="F380" s="288" t="s">
        <v>1900</v>
      </c>
      <c r="G380" s="293" t="s">
        <v>1900</v>
      </c>
      <c r="H380" s="293" t="s">
        <v>1900</v>
      </c>
      <c r="I380" s="293" t="s">
        <v>1900</v>
      </c>
      <c r="J380" s="293" t="s">
        <v>1900</v>
      </c>
    </row>
    <row r="381" spans="1:10">
      <c r="A381" s="292" t="s">
        <v>753</v>
      </c>
      <c r="B381" s="293" t="s">
        <v>1893</v>
      </c>
      <c r="C381" s="288" t="s">
        <v>1940</v>
      </c>
      <c r="D381" s="288" t="s">
        <v>1893</v>
      </c>
      <c r="E381" s="288" t="s">
        <v>1893</v>
      </c>
      <c r="F381" s="288" t="s">
        <v>1893</v>
      </c>
      <c r="G381" s="293" t="s">
        <v>1893</v>
      </c>
      <c r="H381" s="293" t="s">
        <v>1893</v>
      </c>
      <c r="I381" s="293" t="s">
        <v>1893</v>
      </c>
      <c r="J381" s="293" t="s">
        <v>1893</v>
      </c>
    </row>
    <row r="382" spans="1:10">
      <c r="A382" s="291" t="s">
        <v>2017</v>
      </c>
      <c r="B382" s="288">
        <v>811798.30166600703</v>
      </c>
      <c r="C382" s="288" t="s">
        <v>1940</v>
      </c>
      <c r="D382" s="289" t="s">
        <v>1897</v>
      </c>
      <c r="E382" s="289" t="s">
        <v>1897</v>
      </c>
      <c r="F382" s="289" t="s">
        <v>1897</v>
      </c>
      <c r="G382" s="288">
        <v>63474.462414260372</v>
      </c>
      <c r="H382" s="288">
        <v>3.62616549461986</v>
      </c>
      <c r="I382" s="288">
        <v>0.47989880224503001</v>
      </c>
      <c r="J382" s="288" t="s">
        <v>1915</v>
      </c>
    </row>
    <row r="383" spans="1:10">
      <c r="A383" s="292" t="s">
        <v>1951</v>
      </c>
      <c r="B383" s="293">
        <v>751642.169400585</v>
      </c>
      <c r="C383" s="288" t="s">
        <v>1940</v>
      </c>
      <c r="D383" s="288">
        <v>78.722669403891274</v>
      </c>
      <c r="E383" s="288">
        <v>4.75</v>
      </c>
      <c r="F383" s="288">
        <v>0.56999999999999995</v>
      </c>
      <c r="G383" s="293">
        <v>59171.278011745897</v>
      </c>
      <c r="H383" s="293">
        <v>3.5703003046527799</v>
      </c>
      <c r="I383" s="293">
        <v>0.42843603655833001</v>
      </c>
      <c r="J383" s="293" t="s">
        <v>1893</v>
      </c>
    </row>
    <row r="384" spans="1:10">
      <c r="A384" s="292" t="s">
        <v>1952</v>
      </c>
      <c r="B384" s="293">
        <v>34493.418563901811</v>
      </c>
      <c r="C384" s="288" t="s">
        <v>1940</v>
      </c>
      <c r="D384" s="288">
        <v>87.369782150481583</v>
      </c>
      <c r="E384" s="288">
        <v>0.95000000000009999</v>
      </c>
      <c r="F384" s="288">
        <v>1.425</v>
      </c>
      <c r="G384" s="293">
        <v>3013.6824655534788</v>
      </c>
      <c r="H384" s="293">
        <v>3.2768747635709999E-2</v>
      </c>
      <c r="I384" s="293">
        <v>4.9153121453560003E-2</v>
      </c>
      <c r="J384" s="293" t="s">
        <v>1893</v>
      </c>
    </row>
    <row r="385" spans="1:10">
      <c r="A385" s="292" t="s">
        <v>1953</v>
      </c>
      <c r="B385" s="293">
        <v>25662.713701520213</v>
      </c>
      <c r="C385" s="288" t="s">
        <v>1940</v>
      </c>
      <c r="D385" s="288">
        <v>50.248073994006532</v>
      </c>
      <c r="E385" s="288">
        <v>0.90000000000006997</v>
      </c>
      <c r="F385" s="288">
        <v>9.0000000000119998E-2</v>
      </c>
      <c r="G385" s="293">
        <v>1289.5019369609929</v>
      </c>
      <c r="H385" s="293">
        <v>2.3096442331369999E-2</v>
      </c>
      <c r="I385" s="293">
        <v>2.3096442331399999E-3</v>
      </c>
      <c r="J385" s="293" t="s">
        <v>1893</v>
      </c>
    </row>
    <row r="386" spans="1:10">
      <c r="A386" s="292" t="s">
        <v>1954</v>
      </c>
      <c r="B386" s="293" t="s">
        <v>1900</v>
      </c>
      <c r="C386" s="288" t="s">
        <v>1940</v>
      </c>
      <c r="D386" s="288" t="s">
        <v>1900</v>
      </c>
      <c r="E386" s="288" t="s">
        <v>1900</v>
      </c>
      <c r="F386" s="288" t="s">
        <v>1900</v>
      </c>
      <c r="G386" s="293" t="s">
        <v>1900</v>
      </c>
      <c r="H386" s="293" t="s">
        <v>1900</v>
      </c>
      <c r="I386" s="293" t="s">
        <v>1900</v>
      </c>
      <c r="J386" s="293" t="s">
        <v>1900</v>
      </c>
    </row>
    <row r="387" spans="1:10">
      <c r="A387" s="292" t="s">
        <v>1955</v>
      </c>
      <c r="B387" s="293" t="s">
        <v>1900</v>
      </c>
      <c r="C387" s="288" t="s">
        <v>1940</v>
      </c>
      <c r="D387" s="288" t="s">
        <v>1900</v>
      </c>
      <c r="E387" s="288" t="s">
        <v>1900</v>
      </c>
      <c r="F387" s="288" t="s">
        <v>1900</v>
      </c>
      <c r="G387" s="293" t="s">
        <v>1900</v>
      </c>
      <c r="H387" s="293" t="s">
        <v>1900</v>
      </c>
      <c r="I387" s="293" t="s">
        <v>1900</v>
      </c>
      <c r="J387" s="293" t="s">
        <v>1900</v>
      </c>
    </row>
    <row r="388" spans="1:10">
      <c r="A388" s="292" t="s">
        <v>753</v>
      </c>
      <c r="B388" s="293" t="s">
        <v>1913</v>
      </c>
      <c r="C388" s="288" t="s">
        <v>1940</v>
      </c>
      <c r="D388" s="288" t="s">
        <v>2018</v>
      </c>
      <c r="E388" s="288" t="s">
        <v>1913</v>
      </c>
      <c r="F388" s="288" t="s">
        <v>1913</v>
      </c>
      <c r="G388" s="293" t="s">
        <v>1913</v>
      </c>
      <c r="H388" s="293" t="s">
        <v>1913</v>
      </c>
      <c r="I388" s="293" t="s">
        <v>1913</v>
      </c>
      <c r="J388" s="293" t="s">
        <v>1893</v>
      </c>
    </row>
    <row r="389" spans="1:10">
      <c r="A389" s="291" t="s">
        <v>2019</v>
      </c>
      <c r="B389" s="288">
        <v>5677477.8602666184</v>
      </c>
      <c r="C389" s="288" t="s">
        <v>1940</v>
      </c>
      <c r="D389" s="289" t="s">
        <v>1897</v>
      </c>
      <c r="E389" s="289" t="s">
        <v>1897</v>
      </c>
      <c r="F389" s="289" t="s">
        <v>1897</v>
      </c>
      <c r="G389" s="288">
        <v>121329.28064552911</v>
      </c>
      <c r="H389" s="288" t="s">
        <v>1915</v>
      </c>
      <c r="I389" s="288" t="s">
        <v>1915</v>
      </c>
      <c r="J389" s="288" t="s">
        <v>1915</v>
      </c>
    </row>
    <row r="390" spans="1:10">
      <c r="A390" s="292" t="s">
        <v>1951</v>
      </c>
      <c r="B390" s="293">
        <v>5122279.9912827471</v>
      </c>
      <c r="C390" s="288" t="s">
        <v>1940</v>
      </c>
      <c r="D390" s="288">
        <v>19.402931317907768</v>
      </c>
      <c r="E390" s="288" t="s">
        <v>1893</v>
      </c>
      <c r="F390" s="288" t="s">
        <v>1893</v>
      </c>
      <c r="G390" s="293">
        <v>99387.246861952342</v>
      </c>
      <c r="H390" s="293" t="s">
        <v>1893</v>
      </c>
      <c r="I390" s="293" t="s">
        <v>1893</v>
      </c>
      <c r="J390" s="293" t="s">
        <v>1893</v>
      </c>
    </row>
    <row r="391" spans="1:10">
      <c r="A391" s="292" t="s">
        <v>1952</v>
      </c>
      <c r="B391" s="293">
        <v>208587.74337946158</v>
      </c>
      <c r="C391" s="288" t="s">
        <v>1940</v>
      </c>
      <c r="D391" s="288">
        <v>70.948187124442754</v>
      </c>
      <c r="E391" s="288" t="s">
        <v>1893</v>
      </c>
      <c r="F391" s="288" t="s">
        <v>1893</v>
      </c>
      <c r="G391" s="293">
        <v>14798.922249151285</v>
      </c>
      <c r="H391" s="293" t="s">
        <v>1893</v>
      </c>
      <c r="I391" s="293" t="s">
        <v>1893</v>
      </c>
      <c r="J391" s="293" t="s">
        <v>1893</v>
      </c>
    </row>
    <row r="392" spans="1:10">
      <c r="A392" s="292" t="s">
        <v>1953</v>
      </c>
      <c r="B392" s="293">
        <v>346610.12560441019</v>
      </c>
      <c r="C392" s="288" t="s">
        <v>1940</v>
      </c>
      <c r="D392" s="288">
        <v>20.608490654938318</v>
      </c>
      <c r="E392" s="288" t="s">
        <v>1893</v>
      </c>
      <c r="F392" s="288" t="s">
        <v>1893</v>
      </c>
      <c r="G392" s="293">
        <v>7143.1115344254831</v>
      </c>
      <c r="H392" s="293" t="s">
        <v>1893</v>
      </c>
      <c r="I392" s="293" t="s">
        <v>1893</v>
      </c>
      <c r="J392" s="293" t="s">
        <v>1893</v>
      </c>
    </row>
    <row r="393" spans="1:10">
      <c r="A393" s="292" t="s">
        <v>1954</v>
      </c>
      <c r="B393" s="293" t="s">
        <v>1900</v>
      </c>
      <c r="C393" s="288" t="s">
        <v>1940</v>
      </c>
      <c r="D393" s="288" t="s">
        <v>1900</v>
      </c>
      <c r="E393" s="288" t="s">
        <v>1900</v>
      </c>
      <c r="F393" s="288" t="s">
        <v>1900</v>
      </c>
      <c r="G393" s="293" t="s">
        <v>1900</v>
      </c>
      <c r="H393" s="293" t="s">
        <v>1900</v>
      </c>
      <c r="I393" s="293" t="s">
        <v>1900</v>
      </c>
      <c r="J393" s="293" t="s">
        <v>1900</v>
      </c>
    </row>
    <row r="394" spans="1:10">
      <c r="A394" s="292" t="s">
        <v>1955</v>
      </c>
      <c r="B394" s="293" t="s">
        <v>1900</v>
      </c>
      <c r="C394" s="288" t="s">
        <v>1940</v>
      </c>
      <c r="D394" s="288" t="s">
        <v>1900</v>
      </c>
      <c r="E394" s="288" t="s">
        <v>1900</v>
      </c>
      <c r="F394" s="288" t="s">
        <v>1900</v>
      </c>
      <c r="G394" s="293" t="s">
        <v>1900</v>
      </c>
      <c r="H394" s="293" t="s">
        <v>1900</v>
      </c>
      <c r="I394" s="293" t="s">
        <v>1900</v>
      </c>
      <c r="J394" s="293" t="s">
        <v>1900</v>
      </c>
    </row>
    <row r="395" spans="1:10">
      <c r="A395" s="292" t="s">
        <v>753</v>
      </c>
      <c r="B395" s="293" t="s">
        <v>1893</v>
      </c>
      <c r="C395" s="288" t="s">
        <v>1940</v>
      </c>
      <c r="D395" s="288" t="s">
        <v>1893</v>
      </c>
      <c r="E395" s="288" t="s">
        <v>1893</v>
      </c>
      <c r="F395" s="288" t="s">
        <v>1893</v>
      </c>
      <c r="G395" s="293" t="s">
        <v>1893</v>
      </c>
      <c r="H395" s="293" t="s">
        <v>1893</v>
      </c>
      <c r="I395" s="293" t="s">
        <v>1893</v>
      </c>
      <c r="J395" s="293" t="s">
        <v>1893</v>
      </c>
    </row>
    <row r="396" spans="1:10">
      <c r="A396" s="301" t="s">
        <v>2020</v>
      </c>
      <c r="B396" s="288">
        <v>388367.15745382814</v>
      </c>
      <c r="C396" s="288" t="s">
        <v>1940</v>
      </c>
      <c r="D396" s="289" t="s">
        <v>1897</v>
      </c>
      <c r="E396" s="289" t="s">
        <v>1897</v>
      </c>
      <c r="F396" s="289" t="s">
        <v>1897</v>
      </c>
      <c r="G396" s="288">
        <v>28046.5637376296</v>
      </c>
      <c r="H396" s="288">
        <v>0.48826677857</v>
      </c>
      <c r="I396" s="288">
        <v>0.78160963399831995</v>
      </c>
      <c r="J396" s="289" t="s">
        <v>1897</v>
      </c>
    </row>
    <row r="397" spans="1:10">
      <c r="A397" s="291" t="s">
        <v>2021</v>
      </c>
      <c r="B397" s="288">
        <v>388367.15745382814</v>
      </c>
      <c r="C397" s="288" t="s">
        <v>1940</v>
      </c>
      <c r="D397" s="289" t="s">
        <v>1897</v>
      </c>
      <c r="E397" s="289" t="s">
        <v>1897</v>
      </c>
      <c r="F397" s="289" t="s">
        <v>1897</v>
      </c>
      <c r="G397" s="288">
        <v>28046.5637376296</v>
      </c>
      <c r="H397" s="288">
        <v>0.48826677857</v>
      </c>
      <c r="I397" s="288">
        <v>0.78160963399831995</v>
      </c>
      <c r="J397" s="289" t="s">
        <v>1897</v>
      </c>
    </row>
    <row r="398" spans="1:10">
      <c r="A398" s="292" t="s">
        <v>1951</v>
      </c>
      <c r="B398" s="293">
        <v>388367.15745382814</v>
      </c>
      <c r="C398" s="288" t="s">
        <v>1940</v>
      </c>
      <c r="D398" s="288">
        <v>72.216620791277833</v>
      </c>
      <c r="E398" s="288">
        <v>1.2572298383084799</v>
      </c>
      <c r="F398" s="288">
        <v>2.0125533763529999</v>
      </c>
      <c r="G398" s="293">
        <v>28046.5637376296</v>
      </c>
      <c r="H398" s="293">
        <v>0.48826677857</v>
      </c>
      <c r="I398" s="293">
        <v>0.78160963399831995</v>
      </c>
      <c r="J398" s="289" t="s">
        <v>1897</v>
      </c>
    </row>
    <row r="399" spans="1:10">
      <c r="A399" s="292" t="s">
        <v>1952</v>
      </c>
      <c r="B399" s="293" t="s">
        <v>1900</v>
      </c>
      <c r="C399" s="288" t="s">
        <v>1940</v>
      </c>
      <c r="D399" s="288" t="s">
        <v>1900</v>
      </c>
      <c r="E399" s="288" t="s">
        <v>1900</v>
      </c>
      <c r="F399" s="288" t="s">
        <v>1900</v>
      </c>
      <c r="G399" s="293" t="s">
        <v>1900</v>
      </c>
      <c r="H399" s="293" t="s">
        <v>1900</v>
      </c>
      <c r="I399" s="293" t="s">
        <v>1900</v>
      </c>
      <c r="J399" s="289" t="s">
        <v>1897</v>
      </c>
    </row>
    <row r="400" spans="1:10">
      <c r="A400" s="292" t="s">
        <v>1953</v>
      </c>
      <c r="B400" s="293" t="s">
        <v>1900</v>
      </c>
      <c r="C400" s="288" t="s">
        <v>1940</v>
      </c>
      <c r="D400" s="288" t="s">
        <v>1900</v>
      </c>
      <c r="E400" s="288" t="s">
        <v>1900</v>
      </c>
      <c r="F400" s="288" t="s">
        <v>1900</v>
      </c>
      <c r="G400" s="293" t="s">
        <v>1900</v>
      </c>
      <c r="H400" s="293" t="s">
        <v>1900</v>
      </c>
      <c r="I400" s="293" t="s">
        <v>1900</v>
      </c>
      <c r="J400" s="289" t="s">
        <v>1897</v>
      </c>
    </row>
    <row r="401" spans="1:13">
      <c r="A401" s="292" t="s">
        <v>1954</v>
      </c>
      <c r="B401" s="293" t="s">
        <v>1900</v>
      </c>
      <c r="C401" s="288" t="s">
        <v>1940</v>
      </c>
      <c r="D401" s="288" t="s">
        <v>1900</v>
      </c>
      <c r="E401" s="288" t="s">
        <v>1900</v>
      </c>
      <c r="F401" s="288" t="s">
        <v>1900</v>
      </c>
      <c r="G401" s="293" t="s">
        <v>1900</v>
      </c>
      <c r="H401" s="293" t="s">
        <v>1900</v>
      </c>
      <c r="I401" s="293" t="s">
        <v>1900</v>
      </c>
      <c r="J401" s="289" t="s">
        <v>1897</v>
      </c>
    </row>
    <row r="402" spans="1:13">
      <c r="A402" s="292" t="s">
        <v>753</v>
      </c>
      <c r="B402" s="293" t="s">
        <v>1900</v>
      </c>
      <c r="C402" s="288" t="s">
        <v>1940</v>
      </c>
      <c r="D402" s="288" t="s">
        <v>1900</v>
      </c>
      <c r="E402" s="288" t="s">
        <v>1900</v>
      </c>
      <c r="F402" s="288" t="s">
        <v>1900</v>
      </c>
      <c r="G402" s="293" t="s">
        <v>1900</v>
      </c>
      <c r="H402" s="293" t="s">
        <v>1900</v>
      </c>
      <c r="I402" s="293" t="s">
        <v>1900</v>
      </c>
      <c r="J402" s="289" t="s">
        <v>1897</v>
      </c>
    </row>
    <row r="403" spans="1:13">
      <c r="A403" s="53" t="s">
        <v>2022</v>
      </c>
      <c r="B403" s="243"/>
      <c r="C403" s="243"/>
      <c r="D403" s="243"/>
      <c r="E403" s="243"/>
      <c r="F403" s="243"/>
      <c r="G403" s="243"/>
      <c r="H403" s="243"/>
      <c r="I403" s="243"/>
      <c r="J403" s="243"/>
    </row>
    <row r="404" spans="1:13">
      <c r="A404" s="304" t="s">
        <v>2023</v>
      </c>
      <c r="B404" s="289" t="s">
        <v>1897</v>
      </c>
      <c r="C404" s="289" t="s">
        <v>1897</v>
      </c>
      <c r="D404" s="289" t="s">
        <v>1897</v>
      </c>
      <c r="E404" s="289" t="s">
        <v>1897</v>
      </c>
      <c r="F404" s="289" t="s">
        <v>1897</v>
      </c>
      <c r="G404" s="289" t="s">
        <v>1897</v>
      </c>
      <c r="H404" s="289" t="s">
        <v>1897</v>
      </c>
      <c r="I404" s="289" t="s">
        <v>1897</v>
      </c>
      <c r="J404" s="289" t="s">
        <v>1897</v>
      </c>
    </row>
    <row r="405" spans="1:13">
      <c r="A405" s="294" t="s">
        <v>1946</v>
      </c>
      <c r="B405" s="293" t="s">
        <v>1893</v>
      </c>
      <c r="C405" s="288" t="s">
        <v>1940</v>
      </c>
      <c r="D405" s="288" t="s">
        <v>1893</v>
      </c>
      <c r="E405" s="288" t="s">
        <v>1893</v>
      </c>
      <c r="F405" s="288" t="s">
        <v>1893</v>
      </c>
      <c r="G405" s="293" t="s">
        <v>1893</v>
      </c>
      <c r="H405" s="293" t="s">
        <v>1893</v>
      </c>
      <c r="I405" s="293" t="s">
        <v>1893</v>
      </c>
      <c r="J405" s="293" t="s">
        <v>1893</v>
      </c>
    </row>
    <row r="406" spans="1:13">
      <c r="A406" s="294" t="s">
        <v>2024</v>
      </c>
      <c r="B406" s="293" t="s">
        <v>1893</v>
      </c>
      <c r="C406" s="288" t="s">
        <v>1940</v>
      </c>
      <c r="D406" s="288" t="s">
        <v>1893</v>
      </c>
      <c r="E406" s="288" t="s">
        <v>1893</v>
      </c>
      <c r="F406" s="288" t="s">
        <v>1893</v>
      </c>
      <c r="G406" s="293" t="s">
        <v>1893</v>
      </c>
      <c r="H406" s="293" t="s">
        <v>1893</v>
      </c>
      <c r="I406" s="293" t="s">
        <v>1893</v>
      </c>
      <c r="J406" s="293" t="s">
        <v>1893</v>
      </c>
    </row>
    <row r="408" spans="1:13" ht="16">
      <c r="A408" s="46" t="s">
        <v>2025</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6">
      <c r="A410" s="428" t="s">
        <v>2026</v>
      </c>
      <c r="B410" s="428"/>
      <c r="C410" s="428"/>
      <c r="D410" s="428"/>
      <c r="E410" s="428"/>
      <c r="F410" s="428"/>
      <c r="G410" s="428"/>
      <c r="H410" s="203"/>
      <c r="I410" s="203"/>
      <c r="J410" s="203"/>
      <c r="K410" s="203"/>
      <c r="L410" s="203"/>
      <c r="M410" s="45" t="s">
        <v>1853</v>
      </c>
    </row>
    <row r="411" spans="1:13" ht="16">
      <c r="A411" s="200" t="s">
        <v>1854</v>
      </c>
      <c r="B411" s="48"/>
      <c r="C411" s="48"/>
      <c r="D411" s="48"/>
      <c r="E411" s="48"/>
      <c r="F411" s="48"/>
      <c r="G411" s="48"/>
      <c r="H411" s="203"/>
      <c r="I411" s="203"/>
      <c r="J411" s="203"/>
      <c r="K411" s="203"/>
      <c r="L411" s="203"/>
      <c r="M411" s="45" t="s">
        <v>1855</v>
      </c>
    </row>
    <row r="412" spans="1:13">
      <c r="A412" s="205"/>
      <c r="B412" s="203"/>
      <c r="C412" s="203"/>
      <c r="D412" s="203"/>
      <c r="E412" s="203"/>
      <c r="F412" s="203"/>
      <c r="G412" s="203"/>
      <c r="H412" s="203"/>
      <c r="I412" s="203"/>
      <c r="J412" s="203"/>
      <c r="K412" s="203"/>
      <c r="L412" s="204"/>
      <c r="M412" s="45" t="s">
        <v>1856</v>
      </c>
    </row>
    <row r="413" spans="1:13">
      <c r="A413" s="203"/>
      <c r="B413" s="203"/>
      <c r="C413" s="203"/>
      <c r="D413" s="203"/>
      <c r="E413" s="203"/>
      <c r="F413" s="203"/>
      <c r="G413" s="203"/>
      <c r="H413" s="203"/>
      <c r="I413" s="203"/>
      <c r="J413" s="203"/>
      <c r="K413" s="203"/>
      <c r="L413" s="203"/>
      <c r="M413" s="206"/>
    </row>
    <row r="414" spans="1:13" ht="27">
      <c r="A414" s="389" t="s">
        <v>1857</v>
      </c>
      <c r="B414" s="390" t="s">
        <v>1858</v>
      </c>
      <c r="C414" s="391" t="s">
        <v>1859</v>
      </c>
      <c r="D414" s="391" t="s">
        <v>1860</v>
      </c>
      <c r="E414" s="392" t="s">
        <v>2027</v>
      </c>
      <c r="F414" s="392" t="s">
        <v>2028</v>
      </c>
      <c r="G414" s="393" t="s">
        <v>2029</v>
      </c>
      <c r="H414" s="391" t="s">
        <v>2030</v>
      </c>
      <c r="I414" s="305" t="s">
        <v>2031</v>
      </c>
      <c r="J414" s="391" t="s">
        <v>2032</v>
      </c>
      <c r="K414" s="392" t="s">
        <v>671</v>
      </c>
      <c r="L414" s="392" t="s">
        <v>1862</v>
      </c>
      <c r="M414" s="306" t="s">
        <v>2033</v>
      </c>
    </row>
    <row r="415" spans="1:13" ht="16" thickBot="1">
      <c r="A415" s="207"/>
      <c r="B415" s="451" t="s">
        <v>1864</v>
      </c>
      <c r="C415" s="451"/>
      <c r="D415" s="452"/>
      <c r="E415" s="453" t="s">
        <v>2034</v>
      </c>
      <c r="F415" s="451"/>
      <c r="G415" s="452"/>
      <c r="H415" s="453" t="s">
        <v>1864</v>
      </c>
      <c r="I415" s="454"/>
      <c r="J415" s="454"/>
      <c r="K415" s="454"/>
      <c r="L415" s="454"/>
      <c r="M415" s="455"/>
    </row>
    <row r="416" spans="1:13" ht="16" thickTop="1">
      <c r="A416" s="208" t="s">
        <v>2035</v>
      </c>
      <c r="B416" s="307">
        <v>194388.53120401071</v>
      </c>
      <c r="C416" s="307">
        <v>4.4228396639999996</v>
      </c>
      <c r="D416" s="307">
        <v>83.655309749766346</v>
      </c>
      <c r="E416" s="307">
        <v>120191.11711244726</v>
      </c>
      <c r="F416" s="307">
        <v>6716.3061943704279</v>
      </c>
      <c r="G416" s="307">
        <v>7230.4559117999988</v>
      </c>
      <c r="H416" s="307">
        <v>0.51771056610323996</v>
      </c>
      <c r="I416" s="307">
        <v>2.8530150025699998E-2</v>
      </c>
      <c r="J416" s="307">
        <v>572.16514495327442</v>
      </c>
      <c r="K416" s="307">
        <v>1557.1939910195872</v>
      </c>
      <c r="L416" s="307">
        <v>5849.2197121443369</v>
      </c>
      <c r="M416" s="307">
        <v>830.75987228203655</v>
      </c>
    </row>
    <row r="417" spans="1:13">
      <c r="A417" s="308" t="s">
        <v>2036</v>
      </c>
      <c r="B417" s="307">
        <v>70637.721174907623</v>
      </c>
      <c r="C417" s="289" t="s">
        <v>1897</v>
      </c>
      <c r="D417" s="289" t="s">
        <v>1897</v>
      </c>
      <c r="E417" s="289" t="s">
        <v>1897</v>
      </c>
      <c r="F417" s="289" t="s">
        <v>1897</v>
      </c>
      <c r="G417" s="289" t="s">
        <v>1897</v>
      </c>
      <c r="H417" s="289" t="s">
        <v>1897</v>
      </c>
      <c r="I417" s="289" t="s">
        <v>1897</v>
      </c>
      <c r="J417" s="307" t="s">
        <v>1893</v>
      </c>
      <c r="K417" s="307" t="s">
        <v>1893</v>
      </c>
      <c r="L417" s="307" t="s">
        <v>1893</v>
      </c>
      <c r="M417" s="307">
        <v>134.03649648504052</v>
      </c>
    </row>
    <row r="418" spans="1:13">
      <c r="A418" s="309" t="s">
        <v>2037</v>
      </c>
      <c r="B418" s="307">
        <v>46194.121028708993</v>
      </c>
      <c r="C418" s="289" t="s">
        <v>1897</v>
      </c>
      <c r="D418" s="289" t="s">
        <v>1897</v>
      </c>
      <c r="E418" s="289" t="s">
        <v>1897</v>
      </c>
      <c r="F418" s="289" t="s">
        <v>1897</v>
      </c>
      <c r="G418" s="289" t="s">
        <v>1897</v>
      </c>
      <c r="H418" s="289" t="s">
        <v>1897</v>
      </c>
      <c r="I418" s="289" t="s">
        <v>1897</v>
      </c>
      <c r="J418" s="289" t="s">
        <v>1897</v>
      </c>
      <c r="K418" s="289" t="s">
        <v>1897</v>
      </c>
      <c r="L418" s="289" t="s">
        <v>1897</v>
      </c>
      <c r="M418" s="293">
        <v>134.03649648504052</v>
      </c>
    </row>
    <row r="419" spans="1:13">
      <c r="A419" s="309" t="s">
        <v>2038</v>
      </c>
      <c r="B419" s="307">
        <v>14551.955897401811</v>
      </c>
      <c r="C419" s="289" t="s">
        <v>1897</v>
      </c>
      <c r="D419" s="289" t="s">
        <v>1897</v>
      </c>
      <c r="E419" s="289" t="s">
        <v>1897</v>
      </c>
      <c r="F419" s="289" t="s">
        <v>1897</v>
      </c>
      <c r="G419" s="289" t="s">
        <v>1897</v>
      </c>
      <c r="H419" s="289" t="s">
        <v>1897</v>
      </c>
      <c r="I419" s="289" t="s">
        <v>1897</v>
      </c>
      <c r="J419" s="289" t="s">
        <v>1897</v>
      </c>
      <c r="K419" s="289" t="s">
        <v>1897</v>
      </c>
      <c r="L419" s="289" t="s">
        <v>1897</v>
      </c>
      <c r="M419" s="289" t="s">
        <v>1897</v>
      </c>
    </row>
    <row r="420" spans="1:13">
      <c r="A420" s="309" t="s">
        <v>2039</v>
      </c>
      <c r="B420" s="307">
        <v>2432.4049712060923</v>
      </c>
      <c r="C420" s="289" t="s">
        <v>1897</v>
      </c>
      <c r="D420" s="289" t="s">
        <v>1897</v>
      </c>
      <c r="E420" s="289" t="s">
        <v>1897</v>
      </c>
      <c r="F420" s="289" t="s">
        <v>1897</v>
      </c>
      <c r="G420" s="289" t="s">
        <v>1897</v>
      </c>
      <c r="H420" s="289" t="s">
        <v>1897</v>
      </c>
      <c r="I420" s="289" t="s">
        <v>1897</v>
      </c>
      <c r="J420" s="289" t="s">
        <v>1897</v>
      </c>
      <c r="K420" s="289" t="s">
        <v>1897</v>
      </c>
      <c r="L420" s="289" t="s">
        <v>1897</v>
      </c>
      <c r="M420" s="289" t="s">
        <v>1897</v>
      </c>
    </row>
    <row r="421" spans="1:13">
      <c r="A421" s="309" t="s">
        <v>2040</v>
      </c>
      <c r="B421" s="307">
        <v>7459.2392775907283</v>
      </c>
      <c r="C421" s="289" t="s">
        <v>1897</v>
      </c>
      <c r="D421" s="289" t="s">
        <v>1897</v>
      </c>
      <c r="E421" s="289" t="s">
        <v>1897</v>
      </c>
      <c r="F421" s="289" t="s">
        <v>1897</v>
      </c>
      <c r="G421" s="289" t="s">
        <v>1897</v>
      </c>
      <c r="H421" s="289" t="s">
        <v>1897</v>
      </c>
      <c r="I421" s="289" t="s">
        <v>1897</v>
      </c>
      <c r="J421" s="307" t="s">
        <v>1893</v>
      </c>
      <c r="K421" s="307" t="s">
        <v>1893</v>
      </c>
      <c r="L421" s="307" t="s">
        <v>1893</v>
      </c>
      <c r="M421" s="307" t="s">
        <v>1893</v>
      </c>
    </row>
    <row r="422" spans="1:13">
      <c r="A422" s="209" t="s">
        <v>2041</v>
      </c>
      <c r="B422" s="307">
        <v>46553.765996456706</v>
      </c>
      <c r="C422" s="307">
        <v>3.4620000000000002</v>
      </c>
      <c r="D422" s="307">
        <v>69.090317678675007</v>
      </c>
      <c r="E422" s="307">
        <v>20040.325102040817</v>
      </c>
      <c r="F422" s="307" t="s">
        <v>1893</v>
      </c>
      <c r="G422" s="307" t="s">
        <v>1893</v>
      </c>
      <c r="H422" s="307" t="s">
        <v>1893</v>
      </c>
      <c r="I422" s="307" t="s">
        <v>1893</v>
      </c>
      <c r="J422" s="307">
        <v>55.249069497127223</v>
      </c>
      <c r="K422" s="307">
        <v>188.72091220254887</v>
      </c>
      <c r="L422" s="307">
        <v>213.37603828081271</v>
      </c>
      <c r="M422" s="307">
        <v>228.15769905799976</v>
      </c>
    </row>
    <row r="423" spans="1:13">
      <c r="A423" s="232" t="s">
        <v>2042</v>
      </c>
      <c r="B423" s="307">
        <v>9177.0984327999995</v>
      </c>
      <c r="C423" s="307" t="s">
        <v>1893</v>
      </c>
      <c r="D423" s="307" t="s">
        <v>1893</v>
      </c>
      <c r="E423" s="289" t="s">
        <v>1897</v>
      </c>
      <c r="F423" s="289" t="s">
        <v>1897</v>
      </c>
      <c r="G423" s="289" t="s">
        <v>1897</v>
      </c>
      <c r="H423" s="289" t="s">
        <v>1897</v>
      </c>
      <c r="I423" s="289" t="s">
        <v>1897</v>
      </c>
      <c r="J423" s="293" t="s">
        <v>1871</v>
      </c>
      <c r="K423" s="293" t="s">
        <v>1871</v>
      </c>
      <c r="L423" s="293" t="s">
        <v>1871</v>
      </c>
      <c r="M423" s="293" t="s">
        <v>1871</v>
      </c>
    </row>
    <row r="424" spans="1:13">
      <c r="A424" s="309" t="s">
        <v>2043</v>
      </c>
      <c r="B424" s="289" t="s">
        <v>1897</v>
      </c>
      <c r="C424" s="289" t="s">
        <v>1897</v>
      </c>
      <c r="D424" s="307">
        <v>37.974850892036372</v>
      </c>
      <c r="E424" s="289" t="s">
        <v>1897</v>
      </c>
      <c r="F424" s="289" t="s">
        <v>1897</v>
      </c>
      <c r="G424" s="289" t="s">
        <v>1897</v>
      </c>
      <c r="H424" s="289" t="s">
        <v>1897</v>
      </c>
      <c r="I424" s="289" t="s">
        <v>1897</v>
      </c>
      <c r="J424" s="293" t="s">
        <v>1871</v>
      </c>
      <c r="K424" s="289" t="s">
        <v>1897</v>
      </c>
      <c r="L424" s="289" t="s">
        <v>1897</v>
      </c>
      <c r="M424" s="289" t="s">
        <v>1897</v>
      </c>
    </row>
    <row r="425" spans="1:13">
      <c r="A425" s="309" t="s">
        <v>2044</v>
      </c>
      <c r="B425" s="307" t="s">
        <v>1893</v>
      </c>
      <c r="C425" s="289" t="s">
        <v>1897</v>
      </c>
      <c r="D425" s="307">
        <v>23.960466786638641</v>
      </c>
      <c r="E425" s="289" t="s">
        <v>1897</v>
      </c>
      <c r="F425" s="289" t="s">
        <v>1897</v>
      </c>
      <c r="G425" s="289" t="s">
        <v>1897</v>
      </c>
      <c r="H425" s="289" t="s">
        <v>1897</v>
      </c>
      <c r="I425" s="289" t="s">
        <v>1897</v>
      </c>
      <c r="J425" s="293" t="s">
        <v>1871</v>
      </c>
      <c r="K425" s="293" t="s">
        <v>1871</v>
      </c>
      <c r="L425" s="293" t="s">
        <v>1871</v>
      </c>
      <c r="M425" s="289" t="s">
        <v>1897</v>
      </c>
    </row>
    <row r="426" spans="1:13">
      <c r="A426" s="309" t="s">
        <v>2045</v>
      </c>
      <c r="B426" s="307" t="s">
        <v>2018</v>
      </c>
      <c r="C426" s="289" t="s">
        <v>1897</v>
      </c>
      <c r="D426" s="307">
        <v>7.1550000000000002</v>
      </c>
      <c r="E426" s="289" t="s">
        <v>1897</v>
      </c>
      <c r="F426" s="289" t="s">
        <v>1897</v>
      </c>
      <c r="G426" s="289" t="s">
        <v>1897</v>
      </c>
      <c r="H426" s="289" t="s">
        <v>1897</v>
      </c>
      <c r="I426" s="289" t="s">
        <v>1897</v>
      </c>
      <c r="J426" s="289" t="s">
        <v>1897</v>
      </c>
      <c r="K426" s="289" t="s">
        <v>1897</v>
      </c>
      <c r="L426" s="293" t="s">
        <v>1871</v>
      </c>
      <c r="M426" s="293" t="s">
        <v>1871</v>
      </c>
    </row>
    <row r="427" spans="1:13">
      <c r="A427" s="309" t="s">
        <v>2046</v>
      </c>
      <c r="B427" s="307">
        <v>91.7</v>
      </c>
      <c r="C427" s="307">
        <v>0.40600000000000003</v>
      </c>
      <c r="D427" s="289" t="s">
        <v>1897</v>
      </c>
      <c r="E427" s="289" t="s">
        <v>1897</v>
      </c>
      <c r="F427" s="289" t="s">
        <v>1897</v>
      </c>
      <c r="G427" s="289" t="s">
        <v>1897</v>
      </c>
      <c r="H427" s="289" t="s">
        <v>1897</v>
      </c>
      <c r="I427" s="289" t="s">
        <v>1897</v>
      </c>
      <c r="J427" s="293" t="s">
        <v>1871</v>
      </c>
      <c r="K427" s="293" t="s">
        <v>1871</v>
      </c>
      <c r="L427" s="293" t="s">
        <v>1871</v>
      </c>
      <c r="M427" s="293" t="s">
        <v>1871</v>
      </c>
    </row>
    <row r="428" spans="1:13">
      <c r="A428" s="309" t="s">
        <v>2047</v>
      </c>
      <c r="B428" s="307">
        <v>1755.3999999999999</v>
      </c>
      <c r="C428" s="289" t="s">
        <v>1897</v>
      </c>
      <c r="D428" s="289" t="s">
        <v>1897</v>
      </c>
      <c r="E428" s="289" t="s">
        <v>1897</v>
      </c>
      <c r="F428" s="289" t="s">
        <v>1897</v>
      </c>
      <c r="G428" s="289" t="s">
        <v>1897</v>
      </c>
      <c r="H428" s="289" t="s">
        <v>1897</v>
      </c>
      <c r="I428" s="289" t="s">
        <v>1897</v>
      </c>
      <c r="J428" s="289" t="s">
        <v>1897</v>
      </c>
      <c r="K428" s="289" t="s">
        <v>1897</v>
      </c>
      <c r="L428" s="289" t="s">
        <v>1897</v>
      </c>
      <c r="M428" s="289" t="s">
        <v>1897</v>
      </c>
    </row>
    <row r="429" spans="1:13">
      <c r="A429" s="309" t="s">
        <v>2048</v>
      </c>
      <c r="B429" s="307">
        <v>1655.306718597858</v>
      </c>
      <c r="C429" s="289" t="s">
        <v>1897</v>
      </c>
      <c r="D429" s="289" t="s">
        <v>1897</v>
      </c>
      <c r="E429" s="289" t="s">
        <v>1897</v>
      </c>
      <c r="F429" s="289" t="s">
        <v>1897</v>
      </c>
      <c r="G429" s="289" t="s">
        <v>1897</v>
      </c>
      <c r="H429" s="289" t="s">
        <v>1897</v>
      </c>
      <c r="I429" s="289" t="s">
        <v>1897</v>
      </c>
      <c r="J429" s="289" t="s">
        <v>1897</v>
      </c>
      <c r="K429" s="289" t="s">
        <v>1897</v>
      </c>
      <c r="L429" s="289" t="s">
        <v>1897</v>
      </c>
      <c r="M429" s="289" t="s">
        <v>1897</v>
      </c>
    </row>
    <row r="430" spans="1:13">
      <c r="A430" s="309" t="s">
        <v>2049</v>
      </c>
      <c r="B430" s="307">
        <v>27383.218865213978</v>
      </c>
      <c r="C430" s="307">
        <v>3.056</v>
      </c>
      <c r="D430" s="289" t="s">
        <v>1897</v>
      </c>
      <c r="E430" s="289" t="s">
        <v>1897</v>
      </c>
      <c r="F430" s="289" t="s">
        <v>1897</v>
      </c>
      <c r="G430" s="289" t="s">
        <v>1897</v>
      </c>
      <c r="H430" s="289" t="s">
        <v>1897</v>
      </c>
      <c r="I430" s="289" t="s">
        <v>1897</v>
      </c>
      <c r="J430" s="293" t="s">
        <v>1871</v>
      </c>
      <c r="K430" s="293" t="s">
        <v>1871</v>
      </c>
      <c r="L430" s="293" t="s">
        <v>1871</v>
      </c>
      <c r="M430" s="293" t="s">
        <v>1871</v>
      </c>
    </row>
    <row r="431" spans="1:13">
      <c r="A431" s="309" t="s">
        <v>2050</v>
      </c>
      <c r="B431" s="289" t="s">
        <v>1897</v>
      </c>
      <c r="C431" s="289" t="s">
        <v>1897</v>
      </c>
      <c r="D431" s="289" t="s">
        <v>1897</v>
      </c>
      <c r="E431" s="307">
        <v>20040.325102040817</v>
      </c>
      <c r="F431" s="307" t="s">
        <v>1893</v>
      </c>
      <c r="G431" s="307" t="s">
        <v>1893</v>
      </c>
      <c r="H431" s="307" t="s">
        <v>1893</v>
      </c>
      <c r="I431" s="307" t="s">
        <v>1893</v>
      </c>
      <c r="J431" s="289" t="s">
        <v>1897</v>
      </c>
      <c r="K431" s="289" t="s">
        <v>1897</v>
      </c>
      <c r="L431" s="289" t="s">
        <v>1897</v>
      </c>
      <c r="M431" s="289" t="s">
        <v>1897</v>
      </c>
    </row>
    <row r="432" spans="1:13">
      <c r="A432" s="394" t="s">
        <v>2051</v>
      </c>
      <c r="B432" s="307">
        <v>6491.041979844872</v>
      </c>
      <c r="C432" s="307" t="s">
        <v>1915</v>
      </c>
      <c r="D432" s="307" t="s">
        <v>1893</v>
      </c>
      <c r="E432" s="307" t="s">
        <v>1893</v>
      </c>
      <c r="F432" s="307" t="s">
        <v>1893</v>
      </c>
      <c r="G432" s="307" t="s">
        <v>1893</v>
      </c>
      <c r="H432" s="307" t="s">
        <v>1893</v>
      </c>
      <c r="I432" s="307" t="s">
        <v>1893</v>
      </c>
      <c r="J432" s="307">
        <v>55.249069497127223</v>
      </c>
      <c r="K432" s="307">
        <v>188.72091220254887</v>
      </c>
      <c r="L432" s="307">
        <v>213.37603828081271</v>
      </c>
      <c r="M432" s="307">
        <v>228.15769905799976</v>
      </c>
    </row>
    <row r="433" spans="1:13">
      <c r="A433" s="308" t="s">
        <v>2052</v>
      </c>
      <c r="B433" s="307">
        <v>77197.044032646372</v>
      </c>
      <c r="C433" s="307">
        <v>0.96083966399999998</v>
      </c>
      <c r="D433" s="307" t="s">
        <v>1893</v>
      </c>
      <c r="E433" s="307" t="s">
        <v>1915</v>
      </c>
      <c r="F433" s="307">
        <v>3439.7541856200496</v>
      </c>
      <c r="G433" s="307" t="s">
        <v>1893</v>
      </c>
      <c r="H433" s="307">
        <v>0.12041830440901</v>
      </c>
      <c r="I433" s="307" t="s">
        <v>1893</v>
      </c>
      <c r="J433" s="307">
        <v>60.032090854165958</v>
      </c>
      <c r="K433" s="307">
        <v>752.39490757758881</v>
      </c>
      <c r="L433" s="307">
        <v>44.874287061635293</v>
      </c>
      <c r="M433" s="307">
        <v>158.39225986800554</v>
      </c>
    </row>
    <row r="434" spans="1:13">
      <c r="A434" s="309" t="s">
        <v>2053</v>
      </c>
      <c r="B434" s="307">
        <v>70076.465574306625</v>
      </c>
      <c r="C434" s="307">
        <v>0.57413966400000005</v>
      </c>
      <c r="D434" s="289" t="s">
        <v>1897</v>
      </c>
      <c r="E434" s="289" t="s">
        <v>1897</v>
      </c>
      <c r="F434" s="289" t="s">
        <v>1897</v>
      </c>
      <c r="G434" s="289" t="s">
        <v>1897</v>
      </c>
      <c r="H434" s="289" t="s">
        <v>1897</v>
      </c>
      <c r="I434" s="289" t="s">
        <v>1897</v>
      </c>
      <c r="J434" s="293" t="s">
        <v>1871</v>
      </c>
      <c r="K434" s="293" t="s">
        <v>1871</v>
      </c>
      <c r="L434" s="293" t="s">
        <v>1871</v>
      </c>
      <c r="M434" s="293" t="s">
        <v>1871</v>
      </c>
    </row>
    <row r="435" spans="1:13">
      <c r="A435" s="309" t="s">
        <v>2054</v>
      </c>
      <c r="B435" s="307">
        <v>1391.9</v>
      </c>
      <c r="C435" s="307">
        <v>0.38669999999999999</v>
      </c>
      <c r="D435" s="289" t="s">
        <v>1897</v>
      </c>
      <c r="E435" s="289" t="s">
        <v>1897</v>
      </c>
      <c r="F435" s="289" t="s">
        <v>1897</v>
      </c>
      <c r="G435" s="289" t="s">
        <v>1897</v>
      </c>
      <c r="H435" s="289" t="s">
        <v>1897</v>
      </c>
      <c r="I435" s="289" t="s">
        <v>1897</v>
      </c>
      <c r="J435" s="293" t="s">
        <v>1871</v>
      </c>
      <c r="K435" s="293" t="s">
        <v>1871</v>
      </c>
      <c r="L435" s="293" t="s">
        <v>1871</v>
      </c>
      <c r="M435" s="293" t="s">
        <v>1871</v>
      </c>
    </row>
    <row r="436" spans="1:13">
      <c r="A436" s="309" t="s">
        <v>2055</v>
      </c>
      <c r="B436" s="307">
        <v>4142.0497045616085</v>
      </c>
      <c r="C436" s="289" t="s">
        <v>1897</v>
      </c>
      <c r="D436" s="289" t="s">
        <v>1897</v>
      </c>
      <c r="E436" s="289" t="s">
        <v>1897</v>
      </c>
      <c r="F436" s="307">
        <v>3439.7541856200496</v>
      </c>
      <c r="G436" s="289" t="s">
        <v>1897</v>
      </c>
      <c r="H436" s="307" t="s">
        <v>1893</v>
      </c>
      <c r="I436" s="289" t="s">
        <v>1897</v>
      </c>
      <c r="J436" s="293" t="s">
        <v>1871</v>
      </c>
      <c r="K436" s="293" t="s">
        <v>1871</v>
      </c>
      <c r="L436" s="293" t="s">
        <v>1871</v>
      </c>
      <c r="M436" s="293" t="s">
        <v>1871</v>
      </c>
    </row>
    <row r="437" spans="1:13">
      <c r="A437" s="394" t="s">
        <v>2056</v>
      </c>
      <c r="B437" s="307">
        <v>3.2962224463777599</v>
      </c>
      <c r="C437" s="289" t="s">
        <v>1897</v>
      </c>
      <c r="D437" s="289" t="s">
        <v>1897</v>
      </c>
      <c r="E437" s="307" t="s">
        <v>1915</v>
      </c>
      <c r="F437" s="307" t="s">
        <v>1893</v>
      </c>
      <c r="G437" s="307" t="s">
        <v>1893</v>
      </c>
      <c r="H437" s="307">
        <v>0.12041830440901</v>
      </c>
      <c r="I437" s="289" t="s">
        <v>1897</v>
      </c>
      <c r="J437" s="293" t="s">
        <v>1871</v>
      </c>
      <c r="K437" s="293" t="s">
        <v>1871</v>
      </c>
      <c r="L437" s="293" t="s">
        <v>1871</v>
      </c>
      <c r="M437" s="293" t="s">
        <v>1871</v>
      </c>
    </row>
    <row r="438" spans="1:13">
      <c r="A438" s="395" t="s">
        <v>2057</v>
      </c>
      <c r="B438" s="307">
        <v>553.25</v>
      </c>
      <c r="C438" s="289" t="s">
        <v>1897</v>
      </c>
      <c r="D438" s="289" t="s">
        <v>1897</v>
      </c>
      <c r="E438" s="289" t="s">
        <v>1897</v>
      </c>
      <c r="F438" s="289" t="s">
        <v>1897</v>
      </c>
      <c r="G438" s="289" t="s">
        <v>1897</v>
      </c>
      <c r="H438" s="289" t="s">
        <v>1897</v>
      </c>
      <c r="I438" s="289" t="s">
        <v>1897</v>
      </c>
      <c r="J438" s="293" t="s">
        <v>1871</v>
      </c>
      <c r="K438" s="293" t="s">
        <v>1871</v>
      </c>
      <c r="L438" s="293" t="s">
        <v>1871</v>
      </c>
      <c r="M438" s="293" t="s">
        <v>1871</v>
      </c>
    </row>
    <row r="439" spans="1:13">
      <c r="A439" s="395" t="s">
        <v>2058</v>
      </c>
      <c r="B439" s="307">
        <v>1030.0825313317564</v>
      </c>
      <c r="C439" s="289" t="s">
        <v>1897</v>
      </c>
      <c r="D439" s="289" t="s">
        <v>1897</v>
      </c>
      <c r="E439" s="289" t="s">
        <v>1897</v>
      </c>
      <c r="F439" s="289" t="s">
        <v>1897</v>
      </c>
      <c r="G439" s="289" t="s">
        <v>1897</v>
      </c>
      <c r="H439" s="289" t="s">
        <v>1897</v>
      </c>
      <c r="I439" s="289" t="s">
        <v>1897</v>
      </c>
      <c r="J439" s="293" t="s">
        <v>1871</v>
      </c>
      <c r="K439" s="293" t="s">
        <v>1871</v>
      </c>
      <c r="L439" s="293" t="s">
        <v>1871</v>
      </c>
      <c r="M439" s="293" t="s">
        <v>1871</v>
      </c>
    </row>
    <row r="440" spans="1:13">
      <c r="A440" s="309" t="s">
        <v>2059</v>
      </c>
      <c r="B440" s="307" t="s">
        <v>1893</v>
      </c>
      <c r="C440" s="307" t="s">
        <v>1893</v>
      </c>
      <c r="D440" s="307" t="s">
        <v>1893</v>
      </c>
      <c r="E440" s="307" t="s">
        <v>1893</v>
      </c>
      <c r="F440" s="307" t="s">
        <v>1893</v>
      </c>
      <c r="G440" s="307" t="s">
        <v>1893</v>
      </c>
      <c r="H440" s="307" t="s">
        <v>1893</v>
      </c>
      <c r="I440" s="307" t="s">
        <v>1893</v>
      </c>
      <c r="J440" s="307">
        <v>60.032090854165958</v>
      </c>
      <c r="K440" s="307">
        <v>752.39490757758881</v>
      </c>
      <c r="L440" s="307">
        <v>44.874287061635293</v>
      </c>
      <c r="M440" s="307">
        <v>158.39225986800554</v>
      </c>
    </row>
    <row r="441" spans="1:13">
      <c r="A441" s="233" t="s">
        <v>2060</v>
      </c>
      <c r="B441" s="307" t="s">
        <v>1871</v>
      </c>
      <c r="C441" s="307" t="s">
        <v>1893</v>
      </c>
      <c r="D441" s="307" t="s">
        <v>1893</v>
      </c>
      <c r="E441" s="289" t="s">
        <v>1897</v>
      </c>
      <c r="F441" s="289" t="s">
        <v>1897</v>
      </c>
      <c r="G441" s="289" t="s">
        <v>1897</v>
      </c>
      <c r="H441" s="289" t="s">
        <v>1897</v>
      </c>
      <c r="I441" s="289" t="s">
        <v>1897</v>
      </c>
      <c r="J441" s="307" t="s">
        <v>1893</v>
      </c>
      <c r="K441" s="307" t="s">
        <v>1893</v>
      </c>
      <c r="L441" s="307" t="s">
        <v>1893</v>
      </c>
      <c r="M441" s="307" t="s">
        <v>1893</v>
      </c>
    </row>
    <row r="442" spans="1:13">
      <c r="A442" s="310" t="s">
        <v>2061</v>
      </c>
      <c r="B442" s="307" t="s">
        <v>1871</v>
      </c>
      <c r="C442" s="307" t="s">
        <v>1893</v>
      </c>
      <c r="D442" s="307" t="s">
        <v>1893</v>
      </c>
      <c r="E442" s="289" t="s">
        <v>1897</v>
      </c>
      <c r="F442" s="289" t="s">
        <v>1897</v>
      </c>
      <c r="G442" s="289" t="s">
        <v>1897</v>
      </c>
      <c r="H442" s="289" t="s">
        <v>1897</v>
      </c>
      <c r="I442" s="289" t="s">
        <v>1897</v>
      </c>
      <c r="J442" s="293" t="s">
        <v>1893</v>
      </c>
      <c r="K442" s="293" t="s">
        <v>1893</v>
      </c>
      <c r="L442" s="293" t="s">
        <v>1893</v>
      </c>
      <c r="M442" s="293" t="s">
        <v>1893</v>
      </c>
    </row>
    <row r="443" spans="1:13">
      <c r="A443" s="310" t="s">
        <v>2062</v>
      </c>
      <c r="B443" s="307" t="s">
        <v>1871</v>
      </c>
      <c r="C443" s="307" t="s">
        <v>1893</v>
      </c>
      <c r="D443" s="307" t="s">
        <v>1893</v>
      </c>
      <c r="E443" s="289" t="s">
        <v>1897</v>
      </c>
      <c r="F443" s="289" t="s">
        <v>1897</v>
      </c>
      <c r="G443" s="289" t="s">
        <v>1897</v>
      </c>
      <c r="H443" s="289" t="s">
        <v>1897</v>
      </c>
      <c r="I443" s="289" t="s">
        <v>1897</v>
      </c>
      <c r="J443" s="293" t="s">
        <v>1893</v>
      </c>
      <c r="K443" s="293" t="s">
        <v>1893</v>
      </c>
      <c r="L443" s="293" t="s">
        <v>1893</v>
      </c>
      <c r="M443" s="293" t="s">
        <v>1893</v>
      </c>
    </row>
    <row r="444" spans="1:13">
      <c r="A444" s="396" t="s">
        <v>2063</v>
      </c>
      <c r="B444" s="307" t="s">
        <v>1871</v>
      </c>
      <c r="C444" s="307" t="s">
        <v>1893</v>
      </c>
      <c r="D444" s="307" t="s">
        <v>1893</v>
      </c>
      <c r="E444" s="289" t="s">
        <v>1897</v>
      </c>
      <c r="F444" s="289" t="s">
        <v>1897</v>
      </c>
      <c r="G444" s="289" t="s">
        <v>1897</v>
      </c>
      <c r="H444" s="289" t="s">
        <v>1897</v>
      </c>
      <c r="I444" s="289" t="s">
        <v>1897</v>
      </c>
      <c r="J444" s="307" t="s">
        <v>1893</v>
      </c>
      <c r="K444" s="307" t="s">
        <v>1893</v>
      </c>
      <c r="L444" s="307" t="s">
        <v>1893</v>
      </c>
      <c r="M444" s="307" t="s">
        <v>1893</v>
      </c>
    </row>
    <row r="445" spans="1:13">
      <c r="A445" s="311" t="s">
        <v>2064</v>
      </c>
      <c r="B445" s="289" t="s">
        <v>1897</v>
      </c>
      <c r="C445" s="289" t="s">
        <v>1897</v>
      </c>
      <c r="D445" s="289" t="s">
        <v>1897</v>
      </c>
      <c r="E445" s="307">
        <v>205.03642790644966</v>
      </c>
      <c r="F445" s="307">
        <v>3258.5392489035653</v>
      </c>
      <c r="G445" s="307" t="s">
        <v>2001</v>
      </c>
      <c r="H445" s="307">
        <v>3.1103247907929999E-2</v>
      </c>
      <c r="I445" s="307">
        <v>2.8530150025699998E-2</v>
      </c>
      <c r="J445" s="289" t="s">
        <v>1897</v>
      </c>
      <c r="K445" s="289" t="s">
        <v>1897</v>
      </c>
      <c r="L445" s="289" t="s">
        <v>1897</v>
      </c>
      <c r="M445" s="289" t="s">
        <v>1897</v>
      </c>
    </row>
    <row r="446" spans="1:13">
      <c r="A446" s="310" t="s">
        <v>2065</v>
      </c>
      <c r="B446" s="289" t="s">
        <v>1897</v>
      </c>
      <c r="C446" s="289" t="s">
        <v>1897</v>
      </c>
      <c r="D446" s="289" t="s">
        <v>1897</v>
      </c>
      <c r="E446" s="307">
        <v>203.14150729415826</v>
      </c>
      <c r="F446" s="307">
        <v>3249.4595465139037</v>
      </c>
      <c r="G446" s="307" t="s">
        <v>1913</v>
      </c>
      <c r="H446" s="307">
        <v>3.0668042743200001E-2</v>
      </c>
      <c r="I446" s="307">
        <v>2.8530150025699998E-2</v>
      </c>
      <c r="J446" s="289" t="s">
        <v>1897</v>
      </c>
      <c r="K446" s="289" t="s">
        <v>1897</v>
      </c>
      <c r="L446" s="289" t="s">
        <v>1897</v>
      </c>
      <c r="M446" s="289" t="s">
        <v>1897</v>
      </c>
    </row>
    <row r="447" spans="1:13">
      <c r="A447" s="310" t="s">
        <v>2066</v>
      </c>
      <c r="B447" s="289" t="s">
        <v>1897</v>
      </c>
      <c r="C447" s="289" t="s">
        <v>1897</v>
      </c>
      <c r="D447" s="289" t="s">
        <v>1897</v>
      </c>
      <c r="E447" s="307" t="s">
        <v>1913</v>
      </c>
      <c r="F447" s="307" t="s">
        <v>1913</v>
      </c>
      <c r="G447" s="307" t="s">
        <v>1913</v>
      </c>
      <c r="H447" s="307" t="s">
        <v>1913</v>
      </c>
      <c r="I447" s="307" t="s">
        <v>1913</v>
      </c>
      <c r="J447" s="289" t="s">
        <v>1897</v>
      </c>
      <c r="K447" s="289" t="s">
        <v>1897</v>
      </c>
      <c r="L447" s="289" t="s">
        <v>1897</v>
      </c>
      <c r="M447" s="289" t="s">
        <v>1897</v>
      </c>
    </row>
    <row r="448" spans="1:13">
      <c r="A448" s="310" t="s">
        <v>2067</v>
      </c>
      <c r="B448" s="289" t="s">
        <v>1897</v>
      </c>
      <c r="C448" s="289" t="s">
        <v>1897</v>
      </c>
      <c r="D448" s="289" t="s">
        <v>1897</v>
      </c>
      <c r="E448" s="307">
        <v>0.10311480095790999</v>
      </c>
      <c r="F448" s="307">
        <v>3.6569522277920501</v>
      </c>
      <c r="G448" s="307" t="s">
        <v>1913</v>
      </c>
      <c r="H448" s="307" t="s">
        <v>1900</v>
      </c>
      <c r="I448" s="307" t="s">
        <v>1900</v>
      </c>
      <c r="J448" s="289" t="s">
        <v>1897</v>
      </c>
      <c r="K448" s="289" t="s">
        <v>1897</v>
      </c>
      <c r="L448" s="289" t="s">
        <v>1897</v>
      </c>
      <c r="M448" s="289" t="s">
        <v>1897</v>
      </c>
    </row>
    <row r="449" spans="1:13">
      <c r="A449" s="310" t="s">
        <v>2068</v>
      </c>
      <c r="B449" s="289" t="s">
        <v>1897</v>
      </c>
      <c r="C449" s="289" t="s">
        <v>1897</v>
      </c>
      <c r="D449" s="289" t="s">
        <v>1897</v>
      </c>
      <c r="E449" s="307">
        <v>1.6984600970478201</v>
      </c>
      <c r="F449" s="307">
        <v>3.5883231618697602</v>
      </c>
      <c r="G449" s="307" t="s">
        <v>1900</v>
      </c>
      <c r="H449" s="307">
        <v>3.4476945044E-4</v>
      </c>
      <c r="I449" s="307" t="s">
        <v>1900</v>
      </c>
      <c r="J449" s="289" t="s">
        <v>1897</v>
      </c>
      <c r="K449" s="289" t="s">
        <v>1897</v>
      </c>
      <c r="L449" s="289" t="s">
        <v>1897</v>
      </c>
      <c r="M449" s="289" t="s">
        <v>1897</v>
      </c>
    </row>
    <row r="450" spans="1:13">
      <c r="A450" s="310" t="s">
        <v>2069</v>
      </c>
      <c r="B450" s="289" t="s">
        <v>1897</v>
      </c>
      <c r="C450" s="289" t="s">
        <v>1897</v>
      </c>
      <c r="D450" s="289" t="s">
        <v>1897</v>
      </c>
      <c r="E450" s="307">
        <v>9.3345714285669998E-2</v>
      </c>
      <c r="F450" s="307">
        <v>1.83442699999999</v>
      </c>
      <c r="G450" s="307" t="s">
        <v>1913</v>
      </c>
      <c r="H450" s="307">
        <v>9.0435714290000002E-5</v>
      </c>
      <c r="I450" s="307" t="s">
        <v>1900</v>
      </c>
      <c r="J450" s="289" t="s">
        <v>1897</v>
      </c>
      <c r="K450" s="289" t="s">
        <v>1897</v>
      </c>
      <c r="L450" s="289" t="s">
        <v>1897</v>
      </c>
      <c r="M450" s="289" t="s">
        <v>1897</v>
      </c>
    </row>
    <row r="451" spans="1:13">
      <c r="A451" s="234" t="s">
        <v>2070</v>
      </c>
      <c r="B451" s="289" t="s">
        <v>1897</v>
      </c>
      <c r="C451" s="289" t="s">
        <v>1897</v>
      </c>
      <c r="D451" s="289" t="s">
        <v>1897</v>
      </c>
      <c r="E451" s="307">
        <v>99945.755582500002</v>
      </c>
      <c r="F451" s="307">
        <v>15.660888</v>
      </c>
      <c r="G451" s="307">
        <v>7230.4559117999988</v>
      </c>
      <c r="H451" s="307" t="s">
        <v>1893</v>
      </c>
      <c r="I451" s="307" t="s">
        <v>1893</v>
      </c>
      <c r="J451" s="289" t="s">
        <v>1897</v>
      </c>
      <c r="K451" s="289" t="s">
        <v>1897</v>
      </c>
      <c r="L451" s="289" t="s">
        <v>1897</v>
      </c>
      <c r="M451" s="289" t="s">
        <v>1897</v>
      </c>
    </row>
    <row r="452" spans="1:13">
      <c r="A452" s="310" t="s">
        <v>2071</v>
      </c>
      <c r="B452" s="289" t="s">
        <v>1897</v>
      </c>
      <c r="C452" s="289" t="s">
        <v>1897</v>
      </c>
      <c r="D452" s="289" t="s">
        <v>1897</v>
      </c>
      <c r="E452" s="307">
        <v>89653.230582500008</v>
      </c>
      <c r="F452" s="307" t="s">
        <v>1893</v>
      </c>
      <c r="G452" s="307" t="s">
        <v>1948</v>
      </c>
      <c r="H452" s="307" t="s">
        <v>1893</v>
      </c>
      <c r="I452" s="307" t="s">
        <v>1893</v>
      </c>
      <c r="J452" s="289" t="s">
        <v>1897</v>
      </c>
      <c r="K452" s="289" t="s">
        <v>1897</v>
      </c>
      <c r="L452" s="289" t="s">
        <v>1897</v>
      </c>
      <c r="M452" s="289" t="s">
        <v>1897</v>
      </c>
    </row>
    <row r="453" spans="1:13">
      <c r="A453" s="310" t="s">
        <v>2072</v>
      </c>
      <c r="B453" s="289" t="s">
        <v>1897</v>
      </c>
      <c r="C453" s="289" t="s">
        <v>1897</v>
      </c>
      <c r="D453" s="289" t="s">
        <v>1897</v>
      </c>
      <c r="E453" s="307">
        <v>1457.742</v>
      </c>
      <c r="F453" s="307" t="s">
        <v>1893</v>
      </c>
      <c r="G453" s="307" t="s">
        <v>1871</v>
      </c>
      <c r="H453" s="307" t="s">
        <v>1893</v>
      </c>
      <c r="I453" s="307" t="s">
        <v>1893</v>
      </c>
      <c r="J453" s="289" t="s">
        <v>1897</v>
      </c>
      <c r="K453" s="289" t="s">
        <v>1897</v>
      </c>
      <c r="L453" s="289" t="s">
        <v>1897</v>
      </c>
      <c r="M453" s="289" t="s">
        <v>1897</v>
      </c>
    </row>
    <row r="454" spans="1:13">
      <c r="A454" s="310" t="s">
        <v>2073</v>
      </c>
      <c r="B454" s="289" t="s">
        <v>1897</v>
      </c>
      <c r="C454" s="289" t="s">
        <v>1897</v>
      </c>
      <c r="D454" s="289" t="s">
        <v>1897</v>
      </c>
      <c r="E454" s="307">
        <v>301.25799999999998</v>
      </c>
      <c r="F454" s="307">
        <v>15.660888</v>
      </c>
      <c r="G454" s="307" t="s">
        <v>1871</v>
      </c>
      <c r="H454" s="307" t="s">
        <v>1893</v>
      </c>
      <c r="I454" s="307" t="s">
        <v>1893</v>
      </c>
      <c r="J454" s="289" t="s">
        <v>1897</v>
      </c>
      <c r="K454" s="289" t="s">
        <v>1897</v>
      </c>
      <c r="L454" s="289" t="s">
        <v>1897</v>
      </c>
      <c r="M454" s="289" t="s">
        <v>1897</v>
      </c>
    </row>
    <row r="455" spans="1:13">
      <c r="A455" s="310" t="s">
        <v>2074</v>
      </c>
      <c r="B455" s="289" t="s">
        <v>1897</v>
      </c>
      <c r="C455" s="289" t="s">
        <v>1897</v>
      </c>
      <c r="D455" s="289" t="s">
        <v>1897</v>
      </c>
      <c r="E455" s="307">
        <v>8533.5249999999996</v>
      </c>
      <c r="F455" s="307" t="s">
        <v>1893</v>
      </c>
      <c r="G455" s="307" t="s">
        <v>1958</v>
      </c>
      <c r="H455" s="307" t="s">
        <v>1893</v>
      </c>
      <c r="I455" s="307" t="s">
        <v>1893</v>
      </c>
      <c r="J455" s="289" t="s">
        <v>1897</v>
      </c>
      <c r="K455" s="289" t="s">
        <v>1897</v>
      </c>
      <c r="L455" s="289" t="s">
        <v>1897</v>
      </c>
      <c r="M455" s="289" t="s">
        <v>1897</v>
      </c>
    </row>
    <row r="456" spans="1:13">
      <c r="A456" s="310" t="s">
        <v>2075</v>
      </c>
      <c r="B456" s="289" t="s">
        <v>1897</v>
      </c>
      <c r="C456" s="289" t="s">
        <v>1897</v>
      </c>
      <c r="D456" s="289" t="s">
        <v>1897</v>
      </c>
      <c r="E456" s="307" t="s">
        <v>1893</v>
      </c>
      <c r="F456" s="307" t="s">
        <v>1893</v>
      </c>
      <c r="G456" s="307" t="s">
        <v>1871</v>
      </c>
      <c r="H456" s="307" t="s">
        <v>1893</v>
      </c>
      <c r="I456" s="307" t="s">
        <v>1893</v>
      </c>
      <c r="J456" s="289" t="s">
        <v>1897</v>
      </c>
      <c r="K456" s="289" t="s">
        <v>1897</v>
      </c>
      <c r="L456" s="289" t="s">
        <v>1897</v>
      </c>
      <c r="M456" s="289" t="s">
        <v>1897</v>
      </c>
    </row>
    <row r="457" spans="1:13">
      <c r="A457" s="396" t="s">
        <v>2076</v>
      </c>
      <c r="B457" s="289" t="s">
        <v>1897</v>
      </c>
      <c r="C457" s="289" t="s">
        <v>1897</v>
      </c>
      <c r="D457" s="289" t="s">
        <v>1897</v>
      </c>
      <c r="E457" s="307" t="s">
        <v>1893</v>
      </c>
      <c r="F457" s="307" t="s">
        <v>1893</v>
      </c>
      <c r="G457" s="307">
        <v>7230.4559117999988</v>
      </c>
      <c r="H457" s="307" t="s">
        <v>1893</v>
      </c>
      <c r="I457" s="307" t="s">
        <v>1893</v>
      </c>
      <c r="J457" s="289" t="s">
        <v>1897</v>
      </c>
      <c r="K457" s="289" t="s">
        <v>1897</v>
      </c>
      <c r="L457" s="289" t="s">
        <v>1897</v>
      </c>
      <c r="M457" s="289" t="s">
        <v>1897</v>
      </c>
    </row>
    <row r="458" spans="1:13">
      <c r="A458" s="311" t="s">
        <v>2077</v>
      </c>
      <c r="B458" s="307" t="s">
        <v>2018</v>
      </c>
      <c r="C458" s="307" t="s">
        <v>2018</v>
      </c>
      <c r="D458" s="307">
        <v>14.15208194400004</v>
      </c>
      <c r="E458" s="307" t="s">
        <v>1893</v>
      </c>
      <c r="F458" s="307">
        <v>2.3518718468133701</v>
      </c>
      <c r="G458" s="307" t="s">
        <v>1893</v>
      </c>
      <c r="H458" s="307">
        <v>0.36618901378629998</v>
      </c>
      <c r="I458" s="307" t="s">
        <v>1893</v>
      </c>
      <c r="J458" s="307">
        <v>3.0595650574289701</v>
      </c>
      <c r="K458" s="307">
        <v>2.2218459027463999</v>
      </c>
      <c r="L458" s="307">
        <v>3851.2231308671667</v>
      </c>
      <c r="M458" s="307">
        <v>0.17191986356898001</v>
      </c>
    </row>
    <row r="459" spans="1:13">
      <c r="A459" s="310" t="s">
        <v>2078</v>
      </c>
      <c r="B459" s="289" t="s">
        <v>1897</v>
      </c>
      <c r="C459" s="289" t="s">
        <v>1897</v>
      </c>
      <c r="D459" s="289" t="s">
        <v>1897</v>
      </c>
      <c r="E459" s="307" t="s">
        <v>1893</v>
      </c>
      <c r="F459" s="307">
        <v>2.3518718468133701</v>
      </c>
      <c r="G459" s="307" t="s">
        <v>1893</v>
      </c>
      <c r="H459" s="307">
        <v>0.36618901378629998</v>
      </c>
      <c r="I459" s="307" t="s">
        <v>1893</v>
      </c>
      <c r="J459" s="289" t="s">
        <v>1897</v>
      </c>
      <c r="K459" s="289" t="s">
        <v>1897</v>
      </c>
      <c r="L459" s="289" t="s">
        <v>1897</v>
      </c>
      <c r="M459" s="289" t="s">
        <v>1897</v>
      </c>
    </row>
    <row r="460" spans="1:13">
      <c r="A460" s="310" t="s">
        <v>2079</v>
      </c>
      <c r="B460" s="289" t="s">
        <v>1897</v>
      </c>
      <c r="C460" s="289" t="s">
        <v>1897</v>
      </c>
      <c r="D460" s="289" t="s">
        <v>1897</v>
      </c>
      <c r="E460" s="289" t="s">
        <v>1897</v>
      </c>
      <c r="F460" s="307" t="s">
        <v>1893</v>
      </c>
      <c r="G460" s="307" t="s">
        <v>1897</v>
      </c>
      <c r="H460" s="307" t="s">
        <v>1913</v>
      </c>
      <c r="I460" s="289" t="s">
        <v>1897</v>
      </c>
      <c r="J460" s="289" t="s">
        <v>1897</v>
      </c>
      <c r="K460" s="289" t="s">
        <v>1897</v>
      </c>
      <c r="L460" s="289" t="s">
        <v>1897</v>
      </c>
      <c r="M460" s="289" t="s">
        <v>1897</v>
      </c>
    </row>
    <row r="461" spans="1:13">
      <c r="A461" s="310" t="s">
        <v>2080</v>
      </c>
      <c r="B461" s="289" t="s">
        <v>1897</v>
      </c>
      <c r="C461" s="289" t="s">
        <v>1897</v>
      </c>
      <c r="D461" s="307">
        <v>14.15208194400004</v>
      </c>
      <c r="E461" s="289" t="s">
        <v>1897</v>
      </c>
      <c r="F461" s="289" t="s">
        <v>1897</v>
      </c>
      <c r="G461" s="289" t="s">
        <v>1897</v>
      </c>
      <c r="H461" s="289" t="s">
        <v>1897</v>
      </c>
      <c r="I461" s="289" t="s">
        <v>1897</v>
      </c>
      <c r="J461" s="289" t="s">
        <v>1897</v>
      </c>
      <c r="K461" s="289" t="s">
        <v>1897</v>
      </c>
      <c r="L461" s="289" t="s">
        <v>1897</v>
      </c>
      <c r="M461" s="289" t="s">
        <v>1897</v>
      </c>
    </row>
    <row r="462" spans="1:13">
      <c r="A462" s="310" t="s">
        <v>2081</v>
      </c>
      <c r="B462" s="307" t="s">
        <v>2018</v>
      </c>
      <c r="C462" s="307" t="s">
        <v>2018</v>
      </c>
      <c r="D462" s="307" t="s">
        <v>2018</v>
      </c>
      <c r="E462" s="307" t="s">
        <v>1893</v>
      </c>
      <c r="F462" s="307" t="s">
        <v>1893</v>
      </c>
      <c r="G462" s="307" t="s">
        <v>1893</v>
      </c>
      <c r="H462" s="307" t="s">
        <v>1893</v>
      </c>
      <c r="I462" s="307" t="s">
        <v>1893</v>
      </c>
      <c r="J462" s="307">
        <v>3.0595650574289701</v>
      </c>
      <c r="K462" s="307">
        <v>2.2218459027463999</v>
      </c>
      <c r="L462" s="307">
        <v>3851.2231308671667</v>
      </c>
      <c r="M462" s="307">
        <v>0.17191986356898001</v>
      </c>
    </row>
    <row r="463" spans="1:13">
      <c r="A463" s="233" t="s">
        <v>2082</v>
      </c>
      <c r="B463" s="307" t="s">
        <v>1915</v>
      </c>
      <c r="C463" s="307" t="s">
        <v>1893</v>
      </c>
      <c r="D463" s="307">
        <v>0.41291012709129998</v>
      </c>
      <c r="E463" s="307" t="s">
        <v>1907</v>
      </c>
      <c r="F463" s="307" t="s">
        <v>1907</v>
      </c>
      <c r="G463" s="307" t="s">
        <v>1893</v>
      </c>
      <c r="H463" s="307" t="s">
        <v>1907</v>
      </c>
      <c r="I463" s="307" t="s">
        <v>1907</v>
      </c>
      <c r="J463" s="307">
        <v>453.82441954455231</v>
      </c>
      <c r="K463" s="307">
        <v>613.85632533670321</v>
      </c>
      <c r="L463" s="307">
        <v>1739.7462559347221</v>
      </c>
      <c r="M463" s="307">
        <v>310.00149700742173</v>
      </c>
    </row>
    <row r="465" spans="1:36" ht="16">
      <c r="A465" s="46" t="s">
        <v>2083</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58" t="s">
        <v>2084</v>
      </c>
      <c r="B467" s="458"/>
      <c r="C467" s="458"/>
      <c r="D467" s="458"/>
      <c r="E467" s="458"/>
      <c r="F467" s="458"/>
      <c r="G467" s="458"/>
      <c r="H467" s="458"/>
      <c r="I467" s="458"/>
      <c r="J467" s="458"/>
      <c r="K467" s="458"/>
      <c r="L467" s="458"/>
      <c r="M467" s="458"/>
      <c r="N467" s="458"/>
      <c r="O467" s="458"/>
      <c r="P467" s="458"/>
      <c r="Q467" s="458"/>
      <c r="R467" s="206"/>
      <c r="S467" s="206"/>
      <c r="T467" s="206"/>
      <c r="U467" s="206"/>
      <c r="V467" s="206"/>
      <c r="W467" s="206"/>
      <c r="X467" s="206"/>
      <c r="Y467" s="206"/>
      <c r="Z467" s="206"/>
      <c r="AA467" s="206"/>
      <c r="AB467" s="206"/>
      <c r="AC467" s="206"/>
      <c r="AD467" s="206"/>
      <c r="AE467" s="206"/>
      <c r="AF467" s="210"/>
      <c r="AG467" s="206"/>
      <c r="AH467" s="206"/>
      <c r="AI467" s="45" t="s">
        <v>1853</v>
      </c>
      <c r="AJ467" s="204"/>
    </row>
    <row r="468" spans="1:36" ht="16">
      <c r="A468" s="211" t="s">
        <v>2085</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1855</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1856</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73" t="s">
        <v>1857</v>
      </c>
      <c r="B471" s="397" t="s">
        <v>2086</v>
      </c>
      <c r="C471" s="312" t="s">
        <v>2087</v>
      </c>
      <c r="D471" s="312" t="s">
        <v>2088</v>
      </c>
      <c r="E471" s="312" t="s">
        <v>2089</v>
      </c>
      <c r="F471" s="312" t="s">
        <v>2090</v>
      </c>
      <c r="G471" s="312" t="s">
        <v>2091</v>
      </c>
      <c r="H471" s="312" t="s">
        <v>2092</v>
      </c>
      <c r="I471" s="312" t="s">
        <v>2093</v>
      </c>
      <c r="J471" s="312" t="s">
        <v>2094</v>
      </c>
      <c r="K471" s="312" t="s">
        <v>2095</v>
      </c>
      <c r="L471" s="312" t="s">
        <v>2096</v>
      </c>
      <c r="M471" s="312" t="s">
        <v>2097</v>
      </c>
      <c r="N471" s="312" t="s">
        <v>2098</v>
      </c>
      <c r="O471" s="312" t="s">
        <v>2099</v>
      </c>
      <c r="P471" s="312" t="s">
        <v>2100</v>
      </c>
      <c r="Q471" s="312" t="s">
        <v>2101</v>
      </c>
      <c r="R471" s="312" t="s">
        <v>2102</v>
      </c>
      <c r="S471" s="398" t="s">
        <v>2103</v>
      </c>
      <c r="T471" s="398" t="s">
        <v>2104</v>
      </c>
      <c r="U471" s="399" t="s">
        <v>2105</v>
      </c>
      <c r="V471" s="312" t="s">
        <v>2106</v>
      </c>
      <c r="W471" s="313" t="s">
        <v>2107</v>
      </c>
      <c r="X471" s="313" t="s">
        <v>2108</v>
      </c>
      <c r="Y471" s="313" t="s">
        <v>2109</v>
      </c>
      <c r="Z471" s="313" t="s">
        <v>2110</v>
      </c>
      <c r="AA471" s="313" t="s">
        <v>2111</v>
      </c>
      <c r="AB471" s="313" t="s">
        <v>2112</v>
      </c>
      <c r="AC471" s="313" t="s">
        <v>2113</v>
      </c>
      <c r="AD471" s="400" t="s">
        <v>2114</v>
      </c>
      <c r="AE471" s="400" t="s">
        <v>2115</v>
      </c>
      <c r="AF471" s="399" t="s">
        <v>2116</v>
      </c>
      <c r="AG471" s="312" t="s">
        <v>2117</v>
      </c>
      <c r="AH471" s="399" t="s">
        <v>2029</v>
      </c>
      <c r="AI471" s="398" t="s">
        <v>2030</v>
      </c>
      <c r="AJ471" s="314" t="s">
        <v>2118</v>
      </c>
    </row>
    <row r="472" spans="1:36" ht="40" thickBot="1">
      <c r="A472" s="474"/>
      <c r="B472" s="453" t="s">
        <v>2119</v>
      </c>
      <c r="C472" s="451"/>
      <c r="D472" s="451"/>
      <c r="E472" s="451"/>
      <c r="F472" s="451"/>
      <c r="G472" s="451"/>
      <c r="H472" s="451"/>
      <c r="I472" s="451"/>
      <c r="J472" s="451"/>
      <c r="K472" s="451"/>
      <c r="L472" s="451"/>
      <c r="M472" s="451"/>
      <c r="N472" s="451"/>
      <c r="O472" s="451"/>
      <c r="P472" s="451"/>
      <c r="Q472" s="451"/>
      <c r="R472" s="452"/>
      <c r="S472" s="223"/>
      <c r="T472" s="223"/>
      <c r="U472" s="459" t="s">
        <v>2120</v>
      </c>
      <c r="V472" s="460"/>
      <c r="W472" s="453" t="s">
        <v>2119</v>
      </c>
      <c r="X472" s="451"/>
      <c r="Y472" s="451"/>
      <c r="Z472" s="451"/>
      <c r="AA472" s="451"/>
      <c r="AB472" s="451"/>
      <c r="AC472" s="452"/>
      <c r="AD472" s="223"/>
      <c r="AE472" s="223"/>
      <c r="AF472" s="459" t="s">
        <v>2120</v>
      </c>
      <c r="AG472" s="460"/>
      <c r="AH472" s="213" t="s">
        <v>2034</v>
      </c>
      <c r="AI472" s="224" t="s">
        <v>2119</v>
      </c>
      <c r="AJ472" s="214" t="s">
        <v>2119</v>
      </c>
    </row>
    <row r="473" spans="1:36" ht="16" thickTop="1">
      <c r="A473" s="215" t="s">
        <v>2121</v>
      </c>
      <c r="B473" s="307">
        <v>1368.6407622854913</v>
      </c>
      <c r="C473" s="307">
        <v>398.21997774743551</v>
      </c>
      <c r="D473" s="307">
        <v>1.9808273483516601</v>
      </c>
      <c r="E473" s="307" t="s">
        <v>2122</v>
      </c>
      <c r="F473" s="307">
        <v>2580.4423400000001</v>
      </c>
      <c r="G473" s="307" t="s">
        <v>2123</v>
      </c>
      <c r="H473" s="307">
        <v>56029.164606593971</v>
      </c>
      <c r="I473" s="307" t="s">
        <v>2123</v>
      </c>
      <c r="J473" s="307">
        <v>2093.1475999999998</v>
      </c>
      <c r="K473" s="307" t="s">
        <v>2123</v>
      </c>
      <c r="L473" s="307" t="s">
        <v>2122</v>
      </c>
      <c r="M473" s="307" t="s">
        <v>2123</v>
      </c>
      <c r="N473" s="307" t="s">
        <v>2123</v>
      </c>
      <c r="O473" s="307" t="s">
        <v>2123</v>
      </c>
      <c r="P473" s="307" t="s">
        <v>2123</v>
      </c>
      <c r="Q473" s="307">
        <v>117.73</v>
      </c>
      <c r="R473" s="307" t="s">
        <v>2123</v>
      </c>
      <c r="S473" s="307" t="s">
        <v>2122</v>
      </c>
      <c r="T473" s="307" t="s">
        <v>2122</v>
      </c>
      <c r="U473" s="307">
        <v>1.6984600970478201</v>
      </c>
      <c r="V473" s="289" t="s">
        <v>1897</v>
      </c>
      <c r="W473" s="307">
        <v>540.06916717032652</v>
      </c>
      <c r="X473" s="307">
        <v>206.85707686944318</v>
      </c>
      <c r="Y473" s="307">
        <v>9.0276703162196608</v>
      </c>
      <c r="Z473" s="307" t="s">
        <v>2123</v>
      </c>
      <c r="AA473" s="307">
        <v>11.47912170919709</v>
      </c>
      <c r="AB473" s="307" t="s">
        <v>2123</v>
      </c>
      <c r="AC473" s="307" t="s">
        <v>2122</v>
      </c>
      <c r="AD473" s="307" t="s">
        <v>2123</v>
      </c>
      <c r="AE473" s="307" t="s">
        <v>2123</v>
      </c>
      <c r="AF473" s="307">
        <v>3.5894286775586801</v>
      </c>
      <c r="AG473" s="289" t="s">
        <v>1897</v>
      </c>
      <c r="AH473" s="307">
        <v>7230.4559117999988</v>
      </c>
      <c r="AI473" s="307">
        <v>517.71056610324001</v>
      </c>
      <c r="AJ473" s="307">
        <v>28.530150025699999</v>
      </c>
    </row>
    <row r="474" spans="1:36">
      <c r="A474" s="215" t="s">
        <v>2124</v>
      </c>
      <c r="B474" s="307">
        <v>1354.0760204081632</v>
      </c>
      <c r="C474" s="307" t="s">
        <v>1893</v>
      </c>
      <c r="D474" s="307" t="s">
        <v>1893</v>
      </c>
      <c r="E474" s="307" t="s">
        <v>1893</v>
      </c>
      <c r="F474" s="307" t="s">
        <v>1893</v>
      </c>
      <c r="G474" s="307" t="s">
        <v>1893</v>
      </c>
      <c r="H474" s="307" t="s">
        <v>1893</v>
      </c>
      <c r="I474" s="307" t="s">
        <v>1893</v>
      </c>
      <c r="J474" s="307" t="s">
        <v>1893</v>
      </c>
      <c r="K474" s="307" t="s">
        <v>1893</v>
      </c>
      <c r="L474" s="307" t="s">
        <v>1893</v>
      </c>
      <c r="M474" s="307" t="s">
        <v>1893</v>
      </c>
      <c r="N474" s="307" t="s">
        <v>1893</v>
      </c>
      <c r="O474" s="307" t="s">
        <v>1893</v>
      </c>
      <c r="P474" s="307" t="s">
        <v>1893</v>
      </c>
      <c r="Q474" s="307" t="s">
        <v>1893</v>
      </c>
      <c r="R474" s="307" t="s">
        <v>1893</v>
      </c>
      <c r="S474" s="307" t="s">
        <v>1893</v>
      </c>
      <c r="T474" s="307" t="s">
        <v>1893</v>
      </c>
      <c r="U474" s="307" t="s">
        <v>1893</v>
      </c>
      <c r="V474" s="289" t="s">
        <v>1897</v>
      </c>
      <c r="W474" s="307" t="s">
        <v>1893</v>
      </c>
      <c r="X474" s="307" t="s">
        <v>1893</v>
      </c>
      <c r="Y474" s="307" t="s">
        <v>1893</v>
      </c>
      <c r="Z474" s="307" t="s">
        <v>1893</v>
      </c>
      <c r="AA474" s="307" t="s">
        <v>1893</v>
      </c>
      <c r="AB474" s="307" t="s">
        <v>1893</v>
      </c>
      <c r="AC474" s="307" t="s">
        <v>1893</v>
      </c>
      <c r="AD474" s="307" t="s">
        <v>1893</v>
      </c>
      <c r="AE474" s="307" t="s">
        <v>1893</v>
      </c>
      <c r="AF474" s="307" t="s">
        <v>1893</v>
      </c>
      <c r="AG474" s="289" t="s">
        <v>1897</v>
      </c>
      <c r="AH474" s="307" t="s">
        <v>1893</v>
      </c>
      <c r="AI474" s="307" t="s">
        <v>1893</v>
      </c>
      <c r="AJ474" s="307" t="s">
        <v>1893</v>
      </c>
    </row>
    <row r="475" spans="1:36">
      <c r="A475" s="315" t="s">
        <v>2125</v>
      </c>
      <c r="B475" s="307">
        <v>1354.0760204081632</v>
      </c>
      <c r="C475" s="307" t="s">
        <v>1893</v>
      </c>
      <c r="D475" s="307" t="s">
        <v>1893</v>
      </c>
      <c r="E475" s="307" t="s">
        <v>1893</v>
      </c>
      <c r="F475" s="307" t="s">
        <v>1893</v>
      </c>
      <c r="G475" s="307" t="s">
        <v>1893</v>
      </c>
      <c r="H475" s="307" t="s">
        <v>1893</v>
      </c>
      <c r="I475" s="307" t="s">
        <v>1893</v>
      </c>
      <c r="J475" s="307" t="s">
        <v>1893</v>
      </c>
      <c r="K475" s="307" t="s">
        <v>1893</v>
      </c>
      <c r="L475" s="307" t="s">
        <v>1893</v>
      </c>
      <c r="M475" s="307" t="s">
        <v>1893</v>
      </c>
      <c r="N475" s="307" t="s">
        <v>1893</v>
      </c>
      <c r="O475" s="307" t="s">
        <v>1893</v>
      </c>
      <c r="P475" s="307" t="s">
        <v>1893</v>
      </c>
      <c r="Q475" s="307" t="s">
        <v>1893</v>
      </c>
      <c r="R475" s="307" t="s">
        <v>1893</v>
      </c>
      <c r="S475" s="307" t="s">
        <v>1893</v>
      </c>
      <c r="T475" s="307" t="s">
        <v>1893</v>
      </c>
      <c r="U475" s="307" t="s">
        <v>1893</v>
      </c>
      <c r="V475" s="289" t="s">
        <v>1897</v>
      </c>
      <c r="W475" s="307" t="s">
        <v>1893</v>
      </c>
      <c r="X475" s="307" t="s">
        <v>1893</v>
      </c>
      <c r="Y475" s="307" t="s">
        <v>1893</v>
      </c>
      <c r="Z475" s="307" t="s">
        <v>1893</v>
      </c>
      <c r="AA475" s="307" t="s">
        <v>1893</v>
      </c>
      <c r="AB475" s="307" t="s">
        <v>1893</v>
      </c>
      <c r="AC475" s="307" t="s">
        <v>1893</v>
      </c>
      <c r="AD475" s="307" t="s">
        <v>1893</v>
      </c>
      <c r="AE475" s="307" t="s">
        <v>1893</v>
      </c>
      <c r="AF475" s="307" t="s">
        <v>1893</v>
      </c>
      <c r="AG475" s="289" t="s">
        <v>1897</v>
      </c>
      <c r="AH475" s="307" t="s">
        <v>1893</v>
      </c>
      <c r="AI475" s="307" t="s">
        <v>1893</v>
      </c>
      <c r="AJ475" s="307" t="s">
        <v>1893</v>
      </c>
    </row>
    <row r="476" spans="1:36">
      <c r="A476" s="316" t="s">
        <v>2126</v>
      </c>
      <c r="B476" s="307">
        <v>1354.0760204081632</v>
      </c>
      <c r="C476" s="307" t="s">
        <v>1893</v>
      </c>
      <c r="D476" s="307" t="s">
        <v>1893</v>
      </c>
      <c r="E476" s="307" t="s">
        <v>1893</v>
      </c>
      <c r="F476" s="307" t="s">
        <v>1893</v>
      </c>
      <c r="G476" s="307" t="s">
        <v>1893</v>
      </c>
      <c r="H476" s="307" t="s">
        <v>1893</v>
      </c>
      <c r="I476" s="307" t="s">
        <v>1893</v>
      </c>
      <c r="J476" s="307" t="s">
        <v>1893</v>
      </c>
      <c r="K476" s="307" t="s">
        <v>1893</v>
      </c>
      <c r="L476" s="307" t="s">
        <v>1893</v>
      </c>
      <c r="M476" s="307" t="s">
        <v>1893</v>
      </c>
      <c r="N476" s="307" t="s">
        <v>1893</v>
      </c>
      <c r="O476" s="307" t="s">
        <v>1893</v>
      </c>
      <c r="P476" s="307" t="s">
        <v>1893</v>
      </c>
      <c r="Q476" s="307" t="s">
        <v>1893</v>
      </c>
      <c r="R476" s="307" t="s">
        <v>1893</v>
      </c>
      <c r="S476" s="307" t="s">
        <v>1893</v>
      </c>
      <c r="T476" s="307" t="s">
        <v>1893</v>
      </c>
      <c r="U476" s="307" t="s">
        <v>1893</v>
      </c>
      <c r="V476" s="289" t="s">
        <v>1897</v>
      </c>
      <c r="W476" s="307" t="s">
        <v>1893</v>
      </c>
      <c r="X476" s="307" t="s">
        <v>1893</v>
      </c>
      <c r="Y476" s="307" t="s">
        <v>1893</v>
      </c>
      <c r="Z476" s="307" t="s">
        <v>1893</v>
      </c>
      <c r="AA476" s="307" t="s">
        <v>1893</v>
      </c>
      <c r="AB476" s="307" t="s">
        <v>1893</v>
      </c>
      <c r="AC476" s="307" t="s">
        <v>1893</v>
      </c>
      <c r="AD476" s="307" t="s">
        <v>1893</v>
      </c>
      <c r="AE476" s="307" t="s">
        <v>1893</v>
      </c>
      <c r="AF476" s="307" t="s">
        <v>1893</v>
      </c>
      <c r="AG476" s="289" t="s">
        <v>1897</v>
      </c>
      <c r="AH476" s="307" t="s">
        <v>1893</v>
      </c>
      <c r="AI476" s="307" t="s">
        <v>1893</v>
      </c>
      <c r="AJ476" s="307" t="s">
        <v>1893</v>
      </c>
    </row>
    <row r="477" spans="1:36">
      <c r="A477" s="316" t="s">
        <v>2127</v>
      </c>
      <c r="B477" s="307" t="s">
        <v>1893</v>
      </c>
      <c r="C477" s="307" t="s">
        <v>1893</v>
      </c>
      <c r="D477" s="307" t="s">
        <v>1893</v>
      </c>
      <c r="E477" s="307" t="s">
        <v>1893</v>
      </c>
      <c r="F477" s="307" t="s">
        <v>1893</v>
      </c>
      <c r="G477" s="307" t="s">
        <v>1893</v>
      </c>
      <c r="H477" s="307" t="s">
        <v>1893</v>
      </c>
      <c r="I477" s="307" t="s">
        <v>1893</v>
      </c>
      <c r="J477" s="307" t="s">
        <v>1893</v>
      </c>
      <c r="K477" s="307" t="s">
        <v>1893</v>
      </c>
      <c r="L477" s="307" t="s">
        <v>1893</v>
      </c>
      <c r="M477" s="307" t="s">
        <v>1893</v>
      </c>
      <c r="N477" s="307" t="s">
        <v>1893</v>
      </c>
      <c r="O477" s="307" t="s">
        <v>1893</v>
      </c>
      <c r="P477" s="307" t="s">
        <v>1893</v>
      </c>
      <c r="Q477" s="307" t="s">
        <v>1893</v>
      </c>
      <c r="R477" s="307" t="s">
        <v>1893</v>
      </c>
      <c r="S477" s="307" t="s">
        <v>1893</v>
      </c>
      <c r="T477" s="307" t="s">
        <v>1893</v>
      </c>
      <c r="U477" s="307" t="s">
        <v>1893</v>
      </c>
      <c r="V477" s="289" t="s">
        <v>1897</v>
      </c>
      <c r="W477" s="307" t="s">
        <v>1893</v>
      </c>
      <c r="X477" s="307" t="s">
        <v>1893</v>
      </c>
      <c r="Y477" s="307" t="s">
        <v>1893</v>
      </c>
      <c r="Z477" s="307" t="s">
        <v>1893</v>
      </c>
      <c r="AA477" s="307" t="s">
        <v>1893</v>
      </c>
      <c r="AB477" s="307" t="s">
        <v>1893</v>
      </c>
      <c r="AC477" s="307" t="s">
        <v>1893</v>
      </c>
      <c r="AD477" s="307" t="s">
        <v>1893</v>
      </c>
      <c r="AE477" s="307" t="s">
        <v>1893</v>
      </c>
      <c r="AF477" s="307" t="s">
        <v>1893</v>
      </c>
      <c r="AG477" s="289" t="s">
        <v>1897</v>
      </c>
      <c r="AH477" s="307" t="s">
        <v>1893</v>
      </c>
      <c r="AI477" s="307" t="s">
        <v>1893</v>
      </c>
      <c r="AJ477" s="307" t="s">
        <v>1893</v>
      </c>
    </row>
    <row r="478" spans="1:36">
      <c r="A478" s="315" t="s">
        <v>2128</v>
      </c>
      <c r="B478" s="307" t="s">
        <v>1893</v>
      </c>
      <c r="C478" s="307" t="s">
        <v>1893</v>
      </c>
      <c r="D478" s="307" t="s">
        <v>1893</v>
      </c>
      <c r="E478" s="307" t="s">
        <v>1893</v>
      </c>
      <c r="F478" s="307" t="s">
        <v>1893</v>
      </c>
      <c r="G478" s="307" t="s">
        <v>1893</v>
      </c>
      <c r="H478" s="307" t="s">
        <v>1893</v>
      </c>
      <c r="I478" s="307" t="s">
        <v>1893</v>
      </c>
      <c r="J478" s="307" t="s">
        <v>1893</v>
      </c>
      <c r="K478" s="307" t="s">
        <v>1893</v>
      </c>
      <c r="L478" s="307" t="s">
        <v>1893</v>
      </c>
      <c r="M478" s="307" t="s">
        <v>1893</v>
      </c>
      <c r="N478" s="307" t="s">
        <v>1893</v>
      </c>
      <c r="O478" s="307" t="s">
        <v>1893</v>
      </c>
      <c r="P478" s="307" t="s">
        <v>1893</v>
      </c>
      <c r="Q478" s="307" t="s">
        <v>1893</v>
      </c>
      <c r="R478" s="307" t="s">
        <v>1893</v>
      </c>
      <c r="S478" s="307" t="s">
        <v>1893</v>
      </c>
      <c r="T478" s="307" t="s">
        <v>1893</v>
      </c>
      <c r="U478" s="307" t="s">
        <v>1893</v>
      </c>
      <c r="V478" s="289" t="s">
        <v>1897</v>
      </c>
      <c r="W478" s="307" t="s">
        <v>1893</v>
      </c>
      <c r="X478" s="307" t="s">
        <v>1893</v>
      </c>
      <c r="Y478" s="307" t="s">
        <v>1893</v>
      </c>
      <c r="Z478" s="307" t="s">
        <v>1893</v>
      </c>
      <c r="AA478" s="307" t="s">
        <v>1893</v>
      </c>
      <c r="AB478" s="307" t="s">
        <v>1893</v>
      </c>
      <c r="AC478" s="307" t="s">
        <v>1893</v>
      </c>
      <c r="AD478" s="307" t="s">
        <v>1893</v>
      </c>
      <c r="AE478" s="307" t="s">
        <v>1893</v>
      </c>
      <c r="AF478" s="307" t="s">
        <v>1893</v>
      </c>
      <c r="AG478" s="289" t="s">
        <v>1897</v>
      </c>
      <c r="AH478" s="307" t="s">
        <v>1893</v>
      </c>
      <c r="AI478" s="307" t="s">
        <v>1893</v>
      </c>
      <c r="AJ478" s="307" t="s">
        <v>1893</v>
      </c>
    </row>
    <row r="479" spans="1:36">
      <c r="A479" s="215" t="s">
        <v>2129</v>
      </c>
      <c r="B479" s="307" t="s">
        <v>1893</v>
      </c>
      <c r="C479" s="307" t="s">
        <v>1893</v>
      </c>
      <c r="D479" s="307" t="s">
        <v>1893</v>
      </c>
      <c r="E479" s="307" t="s">
        <v>1893</v>
      </c>
      <c r="F479" s="307" t="s">
        <v>1893</v>
      </c>
      <c r="G479" s="307" t="s">
        <v>1893</v>
      </c>
      <c r="H479" s="307" t="s">
        <v>1915</v>
      </c>
      <c r="I479" s="307" t="s">
        <v>1893</v>
      </c>
      <c r="J479" s="307" t="s">
        <v>1893</v>
      </c>
      <c r="K479" s="307" t="s">
        <v>1893</v>
      </c>
      <c r="L479" s="307" t="s">
        <v>1893</v>
      </c>
      <c r="M479" s="307" t="s">
        <v>1893</v>
      </c>
      <c r="N479" s="307" t="s">
        <v>1893</v>
      </c>
      <c r="O479" s="307" t="s">
        <v>1893</v>
      </c>
      <c r="P479" s="307" t="s">
        <v>1893</v>
      </c>
      <c r="Q479" s="307" t="s">
        <v>1893</v>
      </c>
      <c r="R479" s="307" t="s">
        <v>1893</v>
      </c>
      <c r="S479" s="307" t="s">
        <v>1893</v>
      </c>
      <c r="T479" s="307" t="s">
        <v>1893</v>
      </c>
      <c r="U479" s="307" t="s">
        <v>1893</v>
      </c>
      <c r="V479" s="289" t="s">
        <v>1897</v>
      </c>
      <c r="W479" s="307">
        <v>391.00292248704386</v>
      </c>
      <c r="X479" s="307">
        <v>45.101851511540602</v>
      </c>
      <c r="Y479" s="307" t="s">
        <v>1893</v>
      </c>
      <c r="Z479" s="307" t="s">
        <v>1893</v>
      </c>
      <c r="AA479" s="307" t="s">
        <v>1893</v>
      </c>
      <c r="AB479" s="307" t="s">
        <v>1893</v>
      </c>
      <c r="AC479" s="307" t="s">
        <v>1893</v>
      </c>
      <c r="AD479" s="307" t="s">
        <v>1893</v>
      </c>
      <c r="AE479" s="307" t="s">
        <v>1893</v>
      </c>
      <c r="AF479" s="307" t="s">
        <v>1893</v>
      </c>
      <c r="AG479" s="289" t="s">
        <v>1897</v>
      </c>
      <c r="AH479" s="307" t="s">
        <v>1893</v>
      </c>
      <c r="AI479" s="307">
        <v>120.41830440901001</v>
      </c>
      <c r="AJ479" s="307" t="s">
        <v>1893</v>
      </c>
    </row>
    <row r="480" spans="1:36">
      <c r="A480" s="315" t="s">
        <v>2130</v>
      </c>
      <c r="B480" s="289" t="s">
        <v>1897</v>
      </c>
      <c r="C480" s="289" t="s">
        <v>1897</v>
      </c>
      <c r="D480" s="289" t="s">
        <v>1897</v>
      </c>
      <c r="E480" s="289" t="s">
        <v>1897</v>
      </c>
      <c r="F480" s="289" t="s">
        <v>1897</v>
      </c>
      <c r="G480" s="289" t="s">
        <v>1897</v>
      </c>
      <c r="H480" s="289" t="s">
        <v>1897</v>
      </c>
      <c r="I480" s="289" t="s">
        <v>1897</v>
      </c>
      <c r="J480" s="289" t="s">
        <v>1897</v>
      </c>
      <c r="K480" s="289" t="s">
        <v>1897</v>
      </c>
      <c r="L480" s="289" t="s">
        <v>1897</v>
      </c>
      <c r="M480" s="289" t="s">
        <v>1897</v>
      </c>
      <c r="N480" s="289" t="s">
        <v>1897</v>
      </c>
      <c r="O480" s="289" t="s">
        <v>1897</v>
      </c>
      <c r="P480" s="289" t="s">
        <v>1897</v>
      </c>
      <c r="Q480" s="289" t="s">
        <v>1897</v>
      </c>
      <c r="R480" s="289" t="s">
        <v>1897</v>
      </c>
      <c r="S480" s="289" t="s">
        <v>1897</v>
      </c>
      <c r="T480" s="289" t="s">
        <v>1897</v>
      </c>
      <c r="U480" s="289" t="s">
        <v>1897</v>
      </c>
      <c r="V480" s="289" t="s">
        <v>1897</v>
      </c>
      <c r="W480" s="307">
        <v>391.00292248704386</v>
      </c>
      <c r="X480" s="307">
        <v>45.101851511540602</v>
      </c>
      <c r="Y480" s="307" t="s">
        <v>1893</v>
      </c>
      <c r="Z480" s="307" t="s">
        <v>1893</v>
      </c>
      <c r="AA480" s="307" t="s">
        <v>1893</v>
      </c>
      <c r="AB480" s="307" t="s">
        <v>1893</v>
      </c>
      <c r="AC480" s="307" t="s">
        <v>1893</v>
      </c>
      <c r="AD480" s="307" t="s">
        <v>1893</v>
      </c>
      <c r="AE480" s="307" t="s">
        <v>1893</v>
      </c>
      <c r="AF480" s="307" t="s">
        <v>1893</v>
      </c>
      <c r="AG480" s="289" t="s">
        <v>1897</v>
      </c>
      <c r="AH480" s="289" t="s">
        <v>1897</v>
      </c>
      <c r="AI480" s="307" t="s">
        <v>1893</v>
      </c>
      <c r="AJ480" s="289" t="s">
        <v>1897</v>
      </c>
    </row>
    <row r="481" spans="1:36">
      <c r="A481" s="315" t="s">
        <v>2131</v>
      </c>
      <c r="B481" s="307" t="s">
        <v>1893</v>
      </c>
      <c r="C481" s="307" t="s">
        <v>1893</v>
      </c>
      <c r="D481" s="307" t="s">
        <v>1893</v>
      </c>
      <c r="E481" s="307" t="s">
        <v>1893</v>
      </c>
      <c r="F481" s="307" t="s">
        <v>1893</v>
      </c>
      <c r="G481" s="307" t="s">
        <v>1893</v>
      </c>
      <c r="H481" s="307" t="s">
        <v>1900</v>
      </c>
      <c r="I481" s="307" t="s">
        <v>1893</v>
      </c>
      <c r="J481" s="307" t="s">
        <v>1893</v>
      </c>
      <c r="K481" s="307" t="s">
        <v>1893</v>
      </c>
      <c r="L481" s="307" t="s">
        <v>1893</v>
      </c>
      <c r="M481" s="307" t="s">
        <v>1893</v>
      </c>
      <c r="N481" s="307" t="s">
        <v>1893</v>
      </c>
      <c r="O481" s="307" t="s">
        <v>1893</v>
      </c>
      <c r="P481" s="307" t="s">
        <v>1893</v>
      </c>
      <c r="Q481" s="307" t="s">
        <v>1893</v>
      </c>
      <c r="R481" s="307" t="s">
        <v>1893</v>
      </c>
      <c r="S481" s="307" t="s">
        <v>1893</v>
      </c>
      <c r="T481" s="307" t="s">
        <v>1893</v>
      </c>
      <c r="U481" s="307" t="s">
        <v>1893</v>
      </c>
      <c r="V481" s="289" t="s">
        <v>1897</v>
      </c>
      <c r="W481" s="307" t="s">
        <v>1893</v>
      </c>
      <c r="X481" s="307" t="s">
        <v>1893</v>
      </c>
      <c r="Y481" s="307" t="s">
        <v>1893</v>
      </c>
      <c r="Z481" s="307" t="s">
        <v>1893</v>
      </c>
      <c r="AA481" s="307" t="s">
        <v>1893</v>
      </c>
      <c r="AB481" s="307" t="s">
        <v>1893</v>
      </c>
      <c r="AC481" s="307" t="s">
        <v>1893</v>
      </c>
      <c r="AD481" s="307" t="s">
        <v>1893</v>
      </c>
      <c r="AE481" s="307" t="s">
        <v>1893</v>
      </c>
      <c r="AF481" s="307" t="s">
        <v>1893</v>
      </c>
      <c r="AG481" s="289" t="s">
        <v>1897</v>
      </c>
      <c r="AH481" s="307" t="s">
        <v>1893</v>
      </c>
      <c r="AI481" s="307">
        <v>120.41830440900908</v>
      </c>
      <c r="AJ481" s="289" t="s">
        <v>1897</v>
      </c>
    </row>
    <row r="482" spans="1:36">
      <c r="A482" s="401" t="s">
        <v>2132</v>
      </c>
      <c r="B482" s="307" t="s">
        <v>1893</v>
      </c>
      <c r="C482" s="307" t="s">
        <v>1893</v>
      </c>
      <c r="D482" s="307" t="s">
        <v>1893</v>
      </c>
      <c r="E482" s="307" t="s">
        <v>1893</v>
      </c>
      <c r="F482" s="307" t="s">
        <v>1893</v>
      </c>
      <c r="G482" s="307" t="s">
        <v>1893</v>
      </c>
      <c r="H482" s="307" t="s">
        <v>1893</v>
      </c>
      <c r="I482" s="307" t="s">
        <v>1893</v>
      </c>
      <c r="J482" s="307" t="s">
        <v>1893</v>
      </c>
      <c r="K482" s="307" t="s">
        <v>1893</v>
      </c>
      <c r="L482" s="307" t="s">
        <v>1893</v>
      </c>
      <c r="M482" s="307" t="s">
        <v>1893</v>
      </c>
      <c r="N482" s="307" t="s">
        <v>1893</v>
      </c>
      <c r="O482" s="307" t="s">
        <v>1893</v>
      </c>
      <c r="P482" s="307" t="s">
        <v>1893</v>
      </c>
      <c r="Q482" s="307" t="s">
        <v>1893</v>
      </c>
      <c r="R482" s="307" t="s">
        <v>1893</v>
      </c>
      <c r="S482" s="307" t="s">
        <v>1893</v>
      </c>
      <c r="T482" s="307" t="s">
        <v>1893</v>
      </c>
      <c r="U482" s="307" t="s">
        <v>1893</v>
      </c>
      <c r="V482" s="289" t="s">
        <v>1897</v>
      </c>
      <c r="W482" s="307" t="s">
        <v>1893</v>
      </c>
      <c r="X482" s="307" t="s">
        <v>1893</v>
      </c>
      <c r="Y482" s="307" t="s">
        <v>1893</v>
      </c>
      <c r="Z482" s="307" t="s">
        <v>1893</v>
      </c>
      <c r="AA482" s="307" t="s">
        <v>1893</v>
      </c>
      <c r="AB482" s="307" t="s">
        <v>1893</v>
      </c>
      <c r="AC482" s="307" t="s">
        <v>1893</v>
      </c>
      <c r="AD482" s="307" t="s">
        <v>1893</v>
      </c>
      <c r="AE482" s="307" t="s">
        <v>1893</v>
      </c>
      <c r="AF482" s="307" t="s">
        <v>1893</v>
      </c>
      <c r="AG482" s="289" t="s">
        <v>1897</v>
      </c>
      <c r="AH482" s="307" t="s">
        <v>1893</v>
      </c>
      <c r="AI482" s="307" t="s">
        <v>1893</v>
      </c>
      <c r="AJ482" s="307" t="s">
        <v>1893</v>
      </c>
    </row>
    <row r="483" spans="1:36">
      <c r="A483" s="317" t="s">
        <v>2064</v>
      </c>
      <c r="B483" s="307">
        <v>13.68474187732811</v>
      </c>
      <c r="C483" s="307">
        <v>0.90067774743551998</v>
      </c>
      <c r="D483" s="307">
        <v>1.9808273483516601</v>
      </c>
      <c r="E483" s="307" t="s">
        <v>2133</v>
      </c>
      <c r="F483" s="307" t="s">
        <v>2133</v>
      </c>
      <c r="G483" s="307" t="s">
        <v>2001</v>
      </c>
      <c r="H483" s="307">
        <v>9.5065939709600006E-3</v>
      </c>
      <c r="I483" s="307" t="s">
        <v>2001</v>
      </c>
      <c r="J483" s="307" t="s">
        <v>2133</v>
      </c>
      <c r="K483" s="307" t="s">
        <v>2001</v>
      </c>
      <c r="L483" s="307" t="s">
        <v>2133</v>
      </c>
      <c r="M483" s="307" t="s">
        <v>2001</v>
      </c>
      <c r="N483" s="307" t="s">
        <v>2001</v>
      </c>
      <c r="O483" s="307" t="s">
        <v>2001</v>
      </c>
      <c r="P483" s="307" t="s">
        <v>2001</v>
      </c>
      <c r="Q483" s="307" t="s">
        <v>2133</v>
      </c>
      <c r="R483" s="307" t="s">
        <v>2001</v>
      </c>
      <c r="S483" s="307" t="s">
        <v>2133</v>
      </c>
      <c r="T483" s="307" t="s">
        <v>2133</v>
      </c>
      <c r="U483" s="307">
        <v>1.6984600970478201</v>
      </c>
      <c r="V483" s="289" t="s">
        <v>1897</v>
      </c>
      <c r="W483" s="307">
        <v>146.62879409508059</v>
      </c>
      <c r="X483" s="307">
        <v>161.75522535790259</v>
      </c>
      <c r="Y483" s="307">
        <v>9.0276703162196608</v>
      </c>
      <c r="Z483" s="307" t="s">
        <v>2001</v>
      </c>
      <c r="AA483" s="307">
        <v>11.47912170919709</v>
      </c>
      <c r="AB483" s="307" t="s">
        <v>2001</v>
      </c>
      <c r="AC483" s="307" t="s">
        <v>2133</v>
      </c>
      <c r="AD483" s="307" t="s">
        <v>2001</v>
      </c>
      <c r="AE483" s="307" t="s">
        <v>2001</v>
      </c>
      <c r="AF483" s="307">
        <v>3.5894286775586801</v>
      </c>
      <c r="AG483" s="289" t="s">
        <v>1897</v>
      </c>
      <c r="AH483" s="307" t="s">
        <v>2001</v>
      </c>
      <c r="AI483" s="307">
        <v>31.103247907929191</v>
      </c>
      <c r="AJ483" s="307">
        <v>28.530150025703989</v>
      </c>
    </row>
    <row r="484" spans="1:36">
      <c r="A484" s="315" t="s">
        <v>2065</v>
      </c>
      <c r="B484" s="307">
        <v>13.671467518190029</v>
      </c>
      <c r="C484" s="307">
        <v>0.90067774743551998</v>
      </c>
      <c r="D484" s="307">
        <v>1.9808273483516601</v>
      </c>
      <c r="E484" s="307" t="s">
        <v>1900</v>
      </c>
      <c r="F484" s="307" t="s">
        <v>1900</v>
      </c>
      <c r="G484" s="307" t="s">
        <v>1900</v>
      </c>
      <c r="H484" s="307">
        <v>9.5065939709600006E-3</v>
      </c>
      <c r="I484" s="307" t="s">
        <v>1900</v>
      </c>
      <c r="J484" s="307" t="s">
        <v>1900</v>
      </c>
      <c r="K484" s="307" t="s">
        <v>1900</v>
      </c>
      <c r="L484" s="307" t="s">
        <v>1900</v>
      </c>
      <c r="M484" s="307" t="s">
        <v>1900</v>
      </c>
      <c r="N484" s="307" t="s">
        <v>1900</v>
      </c>
      <c r="O484" s="307" t="s">
        <v>1900</v>
      </c>
      <c r="P484" s="307" t="s">
        <v>1900</v>
      </c>
      <c r="Q484" s="307" t="s">
        <v>1900</v>
      </c>
      <c r="R484" s="307" t="s">
        <v>1900</v>
      </c>
      <c r="S484" s="307" t="s">
        <v>1900</v>
      </c>
      <c r="T484" s="307" t="s">
        <v>1900</v>
      </c>
      <c r="U484" s="307" t="s">
        <v>1913</v>
      </c>
      <c r="V484" s="289" t="s">
        <v>1897</v>
      </c>
      <c r="W484" s="307">
        <v>146.16040121254008</v>
      </c>
      <c r="X484" s="307">
        <v>161.67811829648733</v>
      </c>
      <c r="Y484" s="307">
        <v>8.9719417447910903</v>
      </c>
      <c r="Z484" s="307" t="s">
        <v>1900</v>
      </c>
      <c r="AA484" s="307">
        <v>11.42114438969833</v>
      </c>
      <c r="AB484" s="307" t="s">
        <v>1900</v>
      </c>
      <c r="AC484" s="307" t="s">
        <v>1900</v>
      </c>
      <c r="AD484" s="307" t="s">
        <v>1900</v>
      </c>
      <c r="AE484" s="307" t="s">
        <v>1900</v>
      </c>
      <c r="AF484" s="307">
        <v>1.1055156889200001E-3</v>
      </c>
      <c r="AG484" s="289" t="s">
        <v>1897</v>
      </c>
      <c r="AH484" s="307" t="s">
        <v>1913</v>
      </c>
      <c r="AI484" s="307">
        <v>30.668042743204541</v>
      </c>
      <c r="AJ484" s="307">
        <v>28.530150025703989</v>
      </c>
    </row>
    <row r="485" spans="1:36">
      <c r="A485" s="315" t="s">
        <v>2066</v>
      </c>
      <c r="B485" s="307" t="s">
        <v>1913</v>
      </c>
      <c r="C485" s="307" t="s">
        <v>1913</v>
      </c>
      <c r="D485" s="307" t="s">
        <v>1913</v>
      </c>
      <c r="E485" s="307" t="s">
        <v>1913</v>
      </c>
      <c r="F485" s="307" t="s">
        <v>1913</v>
      </c>
      <c r="G485" s="307" t="s">
        <v>1913</v>
      </c>
      <c r="H485" s="307" t="s">
        <v>1913</v>
      </c>
      <c r="I485" s="307" t="s">
        <v>1913</v>
      </c>
      <c r="J485" s="307" t="s">
        <v>1913</v>
      </c>
      <c r="K485" s="307" t="s">
        <v>1913</v>
      </c>
      <c r="L485" s="307" t="s">
        <v>1913</v>
      </c>
      <c r="M485" s="307" t="s">
        <v>1913</v>
      </c>
      <c r="N485" s="307" t="s">
        <v>1913</v>
      </c>
      <c r="O485" s="307" t="s">
        <v>1913</v>
      </c>
      <c r="P485" s="307" t="s">
        <v>1913</v>
      </c>
      <c r="Q485" s="307" t="s">
        <v>1913</v>
      </c>
      <c r="R485" s="307" t="s">
        <v>1913</v>
      </c>
      <c r="S485" s="307" t="s">
        <v>1913</v>
      </c>
      <c r="T485" s="307" t="s">
        <v>1913</v>
      </c>
      <c r="U485" s="307" t="s">
        <v>1913</v>
      </c>
      <c r="V485" s="289" t="s">
        <v>1897</v>
      </c>
      <c r="W485" s="307" t="s">
        <v>1913</v>
      </c>
      <c r="X485" s="307" t="s">
        <v>1913</v>
      </c>
      <c r="Y485" s="307" t="s">
        <v>1913</v>
      </c>
      <c r="Z485" s="307" t="s">
        <v>1913</v>
      </c>
      <c r="AA485" s="307" t="s">
        <v>1913</v>
      </c>
      <c r="AB485" s="307" t="s">
        <v>1913</v>
      </c>
      <c r="AC485" s="307" t="s">
        <v>1913</v>
      </c>
      <c r="AD485" s="307" t="s">
        <v>1913</v>
      </c>
      <c r="AE485" s="307" t="s">
        <v>1913</v>
      </c>
      <c r="AF485" s="307" t="s">
        <v>1913</v>
      </c>
      <c r="AG485" s="289" t="s">
        <v>1897</v>
      </c>
      <c r="AH485" s="307" t="s">
        <v>1913</v>
      </c>
      <c r="AI485" s="307" t="s">
        <v>1913</v>
      </c>
      <c r="AJ485" s="307" t="s">
        <v>1913</v>
      </c>
    </row>
    <row r="486" spans="1:36">
      <c r="A486" s="315" t="s">
        <v>2067</v>
      </c>
      <c r="B486" s="307">
        <v>6.9672162809399996E-3</v>
      </c>
      <c r="C486" s="307" t="s">
        <v>1913</v>
      </c>
      <c r="D486" s="307" t="s">
        <v>1913</v>
      </c>
      <c r="E486" s="307" t="s">
        <v>1913</v>
      </c>
      <c r="F486" s="307" t="s">
        <v>1913</v>
      </c>
      <c r="G486" s="307" t="s">
        <v>1913</v>
      </c>
      <c r="H486" s="307" t="s">
        <v>1913</v>
      </c>
      <c r="I486" s="307" t="s">
        <v>1913</v>
      </c>
      <c r="J486" s="307" t="s">
        <v>1913</v>
      </c>
      <c r="K486" s="307" t="s">
        <v>1913</v>
      </c>
      <c r="L486" s="307" t="s">
        <v>1913</v>
      </c>
      <c r="M486" s="307" t="s">
        <v>1913</v>
      </c>
      <c r="N486" s="307" t="s">
        <v>1913</v>
      </c>
      <c r="O486" s="307" t="s">
        <v>1913</v>
      </c>
      <c r="P486" s="307" t="s">
        <v>1913</v>
      </c>
      <c r="Q486" s="307" t="s">
        <v>1913</v>
      </c>
      <c r="R486" s="307" t="s">
        <v>1913</v>
      </c>
      <c r="S486" s="307" t="s">
        <v>1913</v>
      </c>
      <c r="T486" s="307" t="s">
        <v>1913</v>
      </c>
      <c r="U486" s="307" t="s">
        <v>1913</v>
      </c>
      <c r="V486" s="289" t="s">
        <v>1897</v>
      </c>
      <c r="W486" s="307">
        <v>0.41169288254051001</v>
      </c>
      <c r="X486" s="307">
        <v>5.0035632843830002E-2</v>
      </c>
      <c r="Y486" s="307" t="s">
        <v>1913</v>
      </c>
      <c r="Z486" s="307" t="s">
        <v>1913</v>
      </c>
      <c r="AA486" s="307">
        <v>3.9874807019000001E-4</v>
      </c>
      <c r="AB486" s="307" t="s">
        <v>1913</v>
      </c>
      <c r="AC486" s="307" t="s">
        <v>1913</v>
      </c>
      <c r="AD486" s="307" t="s">
        <v>1913</v>
      </c>
      <c r="AE486" s="307" t="s">
        <v>1913</v>
      </c>
      <c r="AF486" s="307" t="s">
        <v>1913</v>
      </c>
      <c r="AG486" s="289" t="s">
        <v>1897</v>
      </c>
      <c r="AH486" s="307" t="s">
        <v>1913</v>
      </c>
      <c r="AI486" s="307" t="s">
        <v>1900</v>
      </c>
      <c r="AJ486" s="307" t="s">
        <v>1900</v>
      </c>
    </row>
    <row r="487" spans="1:36">
      <c r="A487" s="315" t="s">
        <v>2068</v>
      </c>
      <c r="B487" s="307" t="s">
        <v>1871</v>
      </c>
      <c r="C487" s="307" t="s">
        <v>1871</v>
      </c>
      <c r="D487" s="307" t="s">
        <v>1900</v>
      </c>
      <c r="E487" s="307" t="s">
        <v>1871</v>
      </c>
      <c r="F487" s="307" t="s">
        <v>1871</v>
      </c>
      <c r="G487" s="307" t="s">
        <v>1900</v>
      </c>
      <c r="H487" s="307" t="s">
        <v>1871</v>
      </c>
      <c r="I487" s="307" t="s">
        <v>1900</v>
      </c>
      <c r="J487" s="307" t="s">
        <v>1871</v>
      </c>
      <c r="K487" s="307" t="s">
        <v>1900</v>
      </c>
      <c r="L487" s="307" t="s">
        <v>1871</v>
      </c>
      <c r="M487" s="307" t="s">
        <v>1900</v>
      </c>
      <c r="N487" s="307" t="s">
        <v>1900</v>
      </c>
      <c r="O487" s="307" t="s">
        <v>1900</v>
      </c>
      <c r="P487" s="307" t="s">
        <v>1900</v>
      </c>
      <c r="Q487" s="307" t="s">
        <v>1871</v>
      </c>
      <c r="R487" s="307" t="s">
        <v>1900</v>
      </c>
      <c r="S487" s="307" t="s">
        <v>1871</v>
      </c>
      <c r="T487" s="307" t="s">
        <v>1871</v>
      </c>
      <c r="U487" s="307">
        <v>1.6984600970478201</v>
      </c>
      <c r="V487" s="289" t="s">
        <v>1897</v>
      </c>
      <c r="W487" s="307" t="s">
        <v>1871</v>
      </c>
      <c r="X487" s="307" t="s">
        <v>1871</v>
      </c>
      <c r="Y487" s="307" t="s">
        <v>1900</v>
      </c>
      <c r="Z487" s="307" t="s">
        <v>1900</v>
      </c>
      <c r="AA487" s="307" t="s">
        <v>1900</v>
      </c>
      <c r="AB487" s="307" t="s">
        <v>1900</v>
      </c>
      <c r="AC487" s="307" t="s">
        <v>1871</v>
      </c>
      <c r="AD487" s="307" t="s">
        <v>1900</v>
      </c>
      <c r="AE487" s="307" t="s">
        <v>1900</v>
      </c>
      <c r="AF487" s="307">
        <v>3.5883231618697602</v>
      </c>
      <c r="AG487" s="289" t="s">
        <v>1897</v>
      </c>
      <c r="AH487" s="307" t="s">
        <v>1900</v>
      </c>
      <c r="AI487" s="307">
        <v>0.34476945043893997</v>
      </c>
      <c r="AJ487" s="307" t="s">
        <v>1900</v>
      </c>
    </row>
    <row r="488" spans="1:36">
      <c r="A488" s="315" t="s">
        <v>2134</v>
      </c>
      <c r="B488" s="307">
        <v>6.3071428571400004E-3</v>
      </c>
      <c r="C488" s="307" t="s">
        <v>1913</v>
      </c>
      <c r="D488" s="307" t="s">
        <v>1913</v>
      </c>
      <c r="E488" s="307" t="s">
        <v>1913</v>
      </c>
      <c r="F488" s="307" t="s">
        <v>1913</v>
      </c>
      <c r="G488" s="307" t="s">
        <v>1913</v>
      </c>
      <c r="H488" s="307" t="s">
        <v>1913</v>
      </c>
      <c r="I488" s="307" t="s">
        <v>1913</v>
      </c>
      <c r="J488" s="307" t="s">
        <v>1913</v>
      </c>
      <c r="K488" s="307" t="s">
        <v>1913</v>
      </c>
      <c r="L488" s="307" t="s">
        <v>1913</v>
      </c>
      <c r="M488" s="307" t="s">
        <v>1913</v>
      </c>
      <c r="N488" s="307" t="s">
        <v>1913</v>
      </c>
      <c r="O488" s="307" t="s">
        <v>1913</v>
      </c>
      <c r="P488" s="307" t="s">
        <v>1913</v>
      </c>
      <c r="Q488" s="307" t="s">
        <v>1913</v>
      </c>
      <c r="R488" s="307" t="s">
        <v>1913</v>
      </c>
      <c r="S488" s="307" t="s">
        <v>1913</v>
      </c>
      <c r="T488" s="307" t="s">
        <v>1913</v>
      </c>
      <c r="U488" s="307" t="s">
        <v>1913</v>
      </c>
      <c r="V488" s="289" t="s">
        <v>1897</v>
      </c>
      <c r="W488" s="307">
        <v>5.67E-2</v>
      </c>
      <c r="X488" s="307">
        <v>2.7071428571429999E-2</v>
      </c>
      <c r="Y488" s="307">
        <v>5.5728571428570003E-2</v>
      </c>
      <c r="Z488" s="307" t="s">
        <v>1913</v>
      </c>
      <c r="AA488" s="307">
        <v>5.7578571428570001E-2</v>
      </c>
      <c r="AB488" s="307" t="s">
        <v>1913</v>
      </c>
      <c r="AC488" s="307" t="s">
        <v>1913</v>
      </c>
      <c r="AD488" s="307" t="s">
        <v>1913</v>
      </c>
      <c r="AE488" s="307" t="s">
        <v>1913</v>
      </c>
      <c r="AF488" s="307" t="s">
        <v>1913</v>
      </c>
      <c r="AG488" s="289" t="s">
        <v>1897</v>
      </c>
      <c r="AH488" s="307" t="s">
        <v>1913</v>
      </c>
      <c r="AI488" s="307">
        <v>9.0435714285709998E-2</v>
      </c>
      <c r="AJ488" s="307" t="s">
        <v>1900</v>
      </c>
    </row>
    <row r="489" spans="1:36">
      <c r="A489" s="234" t="s">
        <v>2070</v>
      </c>
      <c r="B489" s="307">
        <v>0.88</v>
      </c>
      <c r="C489" s="307">
        <v>397.31929999999994</v>
      </c>
      <c r="D489" s="307" t="s">
        <v>1893</v>
      </c>
      <c r="E489" s="307" t="s">
        <v>1893</v>
      </c>
      <c r="F489" s="307">
        <v>2580.4423400000001</v>
      </c>
      <c r="G489" s="307" t="s">
        <v>1893</v>
      </c>
      <c r="H489" s="307">
        <v>56029.155100000004</v>
      </c>
      <c r="I489" s="307" t="s">
        <v>1893</v>
      </c>
      <c r="J489" s="307">
        <v>2093.1475999999998</v>
      </c>
      <c r="K489" s="307" t="s">
        <v>1893</v>
      </c>
      <c r="L489" s="307" t="s">
        <v>1893</v>
      </c>
      <c r="M489" s="307" t="s">
        <v>1893</v>
      </c>
      <c r="N489" s="307" t="s">
        <v>1893</v>
      </c>
      <c r="O489" s="307" t="s">
        <v>1893</v>
      </c>
      <c r="P489" s="307" t="s">
        <v>1893</v>
      </c>
      <c r="Q489" s="307">
        <v>117.73</v>
      </c>
      <c r="R489" s="307" t="s">
        <v>1893</v>
      </c>
      <c r="S489" s="307" t="s">
        <v>1893</v>
      </c>
      <c r="T489" s="307" t="s">
        <v>1893</v>
      </c>
      <c r="U489" s="307" t="s">
        <v>1893</v>
      </c>
      <c r="V489" s="289" t="s">
        <v>1897</v>
      </c>
      <c r="W489" s="307">
        <v>2.1192000000000002</v>
      </c>
      <c r="X489" s="307" t="s">
        <v>1893</v>
      </c>
      <c r="Y489" s="307" t="s">
        <v>1893</v>
      </c>
      <c r="Z489" s="307" t="s">
        <v>1893</v>
      </c>
      <c r="AA489" s="307" t="s">
        <v>1893</v>
      </c>
      <c r="AB489" s="307" t="s">
        <v>1893</v>
      </c>
      <c r="AC489" s="307" t="s">
        <v>1893</v>
      </c>
      <c r="AD489" s="307" t="s">
        <v>1893</v>
      </c>
      <c r="AE489" s="307" t="s">
        <v>1893</v>
      </c>
      <c r="AF489" s="307" t="s">
        <v>1893</v>
      </c>
      <c r="AG489" s="289" t="s">
        <v>1897</v>
      </c>
      <c r="AH489" s="307">
        <v>7230.4559117999988</v>
      </c>
      <c r="AI489" s="307" t="s">
        <v>1893</v>
      </c>
      <c r="AJ489" s="307" t="s">
        <v>1893</v>
      </c>
    </row>
    <row r="490" spans="1:36">
      <c r="A490" s="315" t="s">
        <v>2071</v>
      </c>
      <c r="B490" s="307" t="s">
        <v>1893</v>
      </c>
      <c r="C490" s="307">
        <v>397.31929999999994</v>
      </c>
      <c r="D490" s="307" t="s">
        <v>1893</v>
      </c>
      <c r="E490" s="307" t="s">
        <v>1893</v>
      </c>
      <c r="F490" s="307">
        <v>2549.6623400000003</v>
      </c>
      <c r="G490" s="307" t="s">
        <v>1893</v>
      </c>
      <c r="H490" s="307">
        <v>49042.255100000002</v>
      </c>
      <c r="I490" s="307" t="s">
        <v>1893</v>
      </c>
      <c r="J490" s="307">
        <v>2093.1475999999998</v>
      </c>
      <c r="K490" s="307" t="s">
        <v>1893</v>
      </c>
      <c r="L490" s="307" t="s">
        <v>1893</v>
      </c>
      <c r="M490" s="307" t="s">
        <v>1893</v>
      </c>
      <c r="N490" s="307" t="s">
        <v>1893</v>
      </c>
      <c r="O490" s="307" t="s">
        <v>1893</v>
      </c>
      <c r="P490" s="307" t="s">
        <v>1893</v>
      </c>
      <c r="Q490" s="307">
        <v>99.33</v>
      </c>
      <c r="R490" s="307" t="s">
        <v>1893</v>
      </c>
      <c r="S490" s="307" t="s">
        <v>1893</v>
      </c>
      <c r="T490" s="307" t="s">
        <v>1893</v>
      </c>
      <c r="U490" s="307" t="s">
        <v>1893</v>
      </c>
      <c r="V490" s="289" t="s">
        <v>1897</v>
      </c>
      <c r="W490" s="307" t="s">
        <v>1893</v>
      </c>
      <c r="X490" s="307" t="s">
        <v>1893</v>
      </c>
      <c r="Y490" s="307" t="s">
        <v>1893</v>
      </c>
      <c r="Z490" s="307" t="s">
        <v>1893</v>
      </c>
      <c r="AA490" s="307" t="s">
        <v>1893</v>
      </c>
      <c r="AB490" s="307" t="s">
        <v>1893</v>
      </c>
      <c r="AC490" s="307" t="s">
        <v>1893</v>
      </c>
      <c r="AD490" s="307" t="s">
        <v>1893</v>
      </c>
      <c r="AE490" s="307" t="s">
        <v>1893</v>
      </c>
      <c r="AF490" s="307" t="s">
        <v>1893</v>
      </c>
      <c r="AG490" s="289" t="s">
        <v>1897</v>
      </c>
      <c r="AH490" s="307" t="s">
        <v>1948</v>
      </c>
      <c r="AI490" s="307" t="s">
        <v>1893</v>
      </c>
      <c r="AJ490" s="307" t="s">
        <v>1893</v>
      </c>
    </row>
    <row r="491" spans="1:36">
      <c r="A491" s="315" t="s">
        <v>2072</v>
      </c>
      <c r="B491" s="307" t="s">
        <v>1893</v>
      </c>
      <c r="C491" s="307" t="s">
        <v>1893</v>
      </c>
      <c r="D491" s="307" t="s">
        <v>1893</v>
      </c>
      <c r="E491" s="307" t="s">
        <v>1893</v>
      </c>
      <c r="F491" s="307" t="s">
        <v>1893</v>
      </c>
      <c r="G491" s="307" t="s">
        <v>1893</v>
      </c>
      <c r="H491" s="307">
        <v>1019.4</v>
      </c>
      <c r="I491" s="307" t="s">
        <v>1893</v>
      </c>
      <c r="J491" s="307" t="s">
        <v>1893</v>
      </c>
      <c r="K491" s="307" t="s">
        <v>1893</v>
      </c>
      <c r="L491" s="307" t="s">
        <v>1893</v>
      </c>
      <c r="M491" s="307" t="s">
        <v>1893</v>
      </c>
      <c r="N491" s="307" t="s">
        <v>1893</v>
      </c>
      <c r="O491" s="307" t="s">
        <v>1893</v>
      </c>
      <c r="P491" s="307" t="s">
        <v>1893</v>
      </c>
      <c r="Q491" s="307" t="s">
        <v>1893</v>
      </c>
      <c r="R491" s="307" t="s">
        <v>1893</v>
      </c>
      <c r="S491" s="307" t="s">
        <v>1893</v>
      </c>
      <c r="T491" s="307" t="s">
        <v>1893</v>
      </c>
      <c r="U491" s="307" t="s">
        <v>1893</v>
      </c>
      <c r="V491" s="289" t="s">
        <v>1897</v>
      </c>
      <c r="W491" s="307" t="s">
        <v>1893</v>
      </c>
      <c r="X491" s="307" t="s">
        <v>1893</v>
      </c>
      <c r="Y491" s="307" t="s">
        <v>1893</v>
      </c>
      <c r="Z491" s="307" t="s">
        <v>1893</v>
      </c>
      <c r="AA491" s="307" t="s">
        <v>1893</v>
      </c>
      <c r="AB491" s="307" t="s">
        <v>1893</v>
      </c>
      <c r="AC491" s="307" t="s">
        <v>1893</v>
      </c>
      <c r="AD491" s="307" t="s">
        <v>1893</v>
      </c>
      <c r="AE491" s="307" t="s">
        <v>1893</v>
      </c>
      <c r="AF491" s="307" t="s">
        <v>1893</v>
      </c>
      <c r="AG491" s="289" t="s">
        <v>1897</v>
      </c>
      <c r="AH491" s="307" t="s">
        <v>1871</v>
      </c>
      <c r="AI491" s="307" t="s">
        <v>1893</v>
      </c>
      <c r="AJ491" s="307" t="s">
        <v>1893</v>
      </c>
    </row>
    <row r="492" spans="1:36">
      <c r="A492" s="315" t="s">
        <v>2073</v>
      </c>
      <c r="B492" s="307">
        <v>0.88</v>
      </c>
      <c r="C492" s="307" t="s">
        <v>1893</v>
      </c>
      <c r="D492" s="307" t="s">
        <v>1893</v>
      </c>
      <c r="E492" s="307" t="s">
        <v>1893</v>
      </c>
      <c r="F492" s="307">
        <v>30.78</v>
      </c>
      <c r="G492" s="307" t="s">
        <v>1893</v>
      </c>
      <c r="H492" s="307" t="s">
        <v>1893</v>
      </c>
      <c r="I492" s="307" t="s">
        <v>1893</v>
      </c>
      <c r="J492" s="307" t="s">
        <v>1893</v>
      </c>
      <c r="K492" s="307" t="s">
        <v>1893</v>
      </c>
      <c r="L492" s="307" t="s">
        <v>1893</v>
      </c>
      <c r="M492" s="307" t="s">
        <v>1893</v>
      </c>
      <c r="N492" s="307" t="s">
        <v>1893</v>
      </c>
      <c r="O492" s="307" t="s">
        <v>1893</v>
      </c>
      <c r="P492" s="307" t="s">
        <v>1893</v>
      </c>
      <c r="Q492" s="307">
        <v>18.399999999999999</v>
      </c>
      <c r="R492" s="307" t="s">
        <v>1893</v>
      </c>
      <c r="S492" s="307" t="s">
        <v>1893</v>
      </c>
      <c r="T492" s="307" t="s">
        <v>1893</v>
      </c>
      <c r="U492" s="307" t="s">
        <v>1893</v>
      </c>
      <c r="V492" s="289" t="s">
        <v>1897</v>
      </c>
      <c r="W492" s="307">
        <v>2.1192000000000002</v>
      </c>
      <c r="X492" s="307" t="s">
        <v>1893</v>
      </c>
      <c r="Y492" s="307" t="s">
        <v>1893</v>
      </c>
      <c r="Z492" s="307" t="s">
        <v>1893</v>
      </c>
      <c r="AA492" s="307" t="s">
        <v>1893</v>
      </c>
      <c r="AB492" s="307" t="s">
        <v>1893</v>
      </c>
      <c r="AC492" s="307" t="s">
        <v>1893</v>
      </c>
      <c r="AD492" s="307" t="s">
        <v>1893</v>
      </c>
      <c r="AE492" s="307" t="s">
        <v>1893</v>
      </c>
      <c r="AF492" s="307" t="s">
        <v>1893</v>
      </c>
      <c r="AG492" s="289" t="s">
        <v>1897</v>
      </c>
      <c r="AH492" s="307" t="s">
        <v>1871</v>
      </c>
      <c r="AI492" s="307" t="s">
        <v>1893</v>
      </c>
      <c r="AJ492" s="307" t="s">
        <v>1893</v>
      </c>
    </row>
    <row r="493" spans="1:36">
      <c r="A493" s="315" t="s">
        <v>2074</v>
      </c>
      <c r="B493" s="307" t="s">
        <v>1893</v>
      </c>
      <c r="C493" s="307" t="s">
        <v>1893</v>
      </c>
      <c r="D493" s="307" t="s">
        <v>1893</v>
      </c>
      <c r="E493" s="307" t="s">
        <v>1893</v>
      </c>
      <c r="F493" s="307" t="s">
        <v>1893</v>
      </c>
      <c r="G493" s="307" t="s">
        <v>1893</v>
      </c>
      <c r="H493" s="307">
        <v>5967.5</v>
      </c>
      <c r="I493" s="307" t="s">
        <v>1893</v>
      </c>
      <c r="J493" s="307" t="s">
        <v>1893</v>
      </c>
      <c r="K493" s="307" t="s">
        <v>1893</v>
      </c>
      <c r="L493" s="307" t="s">
        <v>1893</v>
      </c>
      <c r="M493" s="307" t="s">
        <v>1893</v>
      </c>
      <c r="N493" s="307" t="s">
        <v>1893</v>
      </c>
      <c r="O493" s="307" t="s">
        <v>1893</v>
      </c>
      <c r="P493" s="307" t="s">
        <v>1893</v>
      </c>
      <c r="Q493" s="307" t="s">
        <v>1893</v>
      </c>
      <c r="R493" s="307" t="s">
        <v>1893</v>
      </c>
      <c r="S493" s="307" t="s">
        <v>1893</v>
      </c>
      <c r="T493" s="307" t="s">
        <v>1893</v>
      </c>
      <c r="U493" s="307" t="s">
        <v>1893</v>
      </c>
      <c r="V493" s="289" t="s">
        <v>1897</v>
      </c>
      <c r="W493" s="307" t="s">
        <v>1893</v>
      </c>
      <c r="X493" s="307" t="s">
        <v>1893</v>
      </c>
      <c r="Y493" s="307" t="s">
        <v>1893</v>
      </c>
      <c r="Z493" s="307" t="s">
        <v>1893</v>
      </c>
      <c r="AA493" s="307" t="s">
        <v>1893</v>
      </c>
      <c r="AB493" s="307" t="s">
        <v>1893</v>
      </c>
      <c r="AC493" s="307" t="s">
        <v>1893</v>
      </c>
      <c r="AD493" s="307" t="s">
        <v>1893</v>
      </c>
      <c r="AE493" s="307" t="s">
        <v>1893</v>
      </c>
      <c r="AF493" s="307" t="s">
        <v>1893</v>
      </c>
      <c r="AG493" s="289" t="s">
        <v>1897</v>
      </c>
      <c r="AH493" s="307" t="s">
        <v>1958</v>
      </c>
      <c r="AI493" s="307" t="s">
        <v>1893</v>
      </c>
      <c r="AJ493" s="307" t="s">
        <v>1893</v>
      </c>
    </row>
    <row r="494" spans="1:36">
      <c r="A494" s="315" t="s">
        <v>2075</v>
      </c>
      <c r="B494" s="307" t="s">
        <v>1893</v>
      </c>
      <c r="C494" s="307" t="s">
        <v>1893</v>
      </c>
      <c r="D494" s="307" t="s">
        <v>1893</v>
      </c>
      <c r="E494" s="307" t="s">
        <v>1893</v>
      </c>
      <c r="F494" s="307" t="s">
        <v>1893</v>
      </c>
      <c r="G494" s="307" t="s">
        <v>1893</v>
      </c>
      <c r="H494" s="307" t="s">
        <v>1893</v>
      </c>
      <c r="I494" s="307" t="s">
        <v>1893</v>
      </c>
      <c r="J494" s="307" t="s">
        <v>1893</v>
      </c>
      <c r="K494" s="307" t="s">
        <v>1893</v>
      </c>
      <c r="L494" s="307" t="s">
        <v>1893</v>
      </c>
      <c r="M494" s="307" t="s">
        <v>1893</v>
      </c>
      <c r="N494" s="307" t="s">
        <v>1893</v>
      </c>
      <c r="O494" s="307" t="s">
        <v>1893</v>
      </c>
      <c r="P494" s="307" t="s">
        <v>1893</v>
      </c>
      <c r="Q494" s="307" t="s">
        <v>1893</v>
      </c>
      <c r="R494" s="307" t="s">
        <v>1893</v>
      </c>
      <c r="S494" s="307" t="s">
        <v>1893</v>
      </c>
      <c r="T494" s="307" t="s">
        <v>1893</v>
      </c>
      <c r="U494" s="307" t="s">
        <v>1893</v>
      </c>
      <c r="V494" s="289" t="s">
        <v>1897</v>
      </c>
      <c r="W494" s="307" t="s">
        <v>1893</v>
      </c>
      <c r="X494" s="307" t="s">
        <v>1893</v>
      </c>
      <c r="Y494" s="307" t="s">
        <v>1893</v>
      </c>
      <c r="Z494" s="307" t="s">
        <v>1893</v>
      </c>
      <c r="AA494" s="307" t="s">
        <v>1893</v>
      </c>
      <c r="AB494" s="307" t="s">
        <v>1893</v>
      </c>
      <c r="AC494" s="307" t="s">
        <v>1893</v>
      </c>
      <c r="AD494" s="307" t="s">
        <v>1893</v>
      </c>
      <c r="AE494" s="307" t="s">
        <v>1893</v>
      </c>
      <c r="AF494" s="307" t="s">
        <v>1893</v>
      </c>
      <c r="AG494" s="289" t="s">
        <v>1897</v>
      </c>
      <c r="AH494" s="307" t="s">
        <v>1871</v>
      </c>
      <c r="AI494" s="307" t="s">
        <v>1893</v>
      </c>
      <c r="AJ494" s="307" t="s">
        <v>1893</v>
      </c>
    </row>
    <row r="495" spans="1:36">
      <c r="A495" s="401" t="s">
        <v>2076</v>
      </c>
      <c r="B495" s="307" t="s">
        <v>1893</v>
      </c>
      <c r="C495" s="307" t="s">
        <v>1893</v>
      </c>
      <c r="D495" s="307" t="s">
        <v>1893</v>
      </c>
      <c r="E495" s="307" t="s">
        <v>1893</v>
      </c>
      <c r="F495" s="307" t="s">
        <v>1893</v>
      </c>
      <c r="G495" s="307" t="s">
        <v>1893</v>
      </c>
      <c r="H495" s="307" t="s">
        <v>1893</v>
      </c>
      <c r="I495" s="307" t="s">
        <v>1893</v>
      </c>
      <c r="J495" s="307" t="s">
        <v>1893</v>
      </c>
      <c r="K495" s="307" t="s">
        <v>1893</v>
      </c>
      <c r="L495" s="307" t="s">
        <v>1893</v>
      </c>
      <c r="M495" s="307" t="s">
        <v>1893</v>
      </c>
      <c r="N495" s="307" t="s">
        <v>1893</v>
      </c>
      <c r="O495" s="307" t="s">
        <v>1893</v>
      </c>
      <c r="P495" s="307" t="s">
        <v>1893</v>
      </c>
      <c r="Q495" s="307" t="s">
        <v>1893</v>
      </c>
      <c r="R495" s="307" t="s">
        <v>1893</v>
      </c>
      <c r="S495" s="307" t="s">
        <v>1893</v>
      </c>
      <c r="T495" s="307" t="s">
        <v>1893</v>
      </c>
      <c r="U495" s="307" t="s">
        <v>1893</v>
      </c>
      <c r="V495" s="289" t="s">
        <v>1897</v>
      </c>
      <c r="W495" s="307" t="s">
        <v>1893</v>
      </c>
      <c r="X495" s="307" t="s">
        <v>1893</v>
      </c>
      <c r="Y495" s="307" t="s">
        <v>1893</v>
      </c>
      <c r="Z495" s="307" t="s">
        <v>1893</v>
      </c>
      <c r="AA495" s="307" t="s">
        <v>1893</v>
      </c>
      <c r="AB495" s="307" t="s">
        <v>1893</v>
      </c>
      <c r="AC495" s="307" t="s">
        <v>1893</v>
      </c>
      <c r="AD495" s="307" t="s">
        <v>1893</v>
      </c>
      <c r="AE495" s="307" t="s">
        <v>1893</v>
      </c>
      <c r="AF495" s="307" t="s">
        <v>1893</v>
      </c>
      <c r="AG495" s="289" t="s">
        <v>1897</v>
      </c>
      <c r="AH495" s="307">
        <v>7230.4559117999988</v>
      </c>
      <c r="AI495" s="307" t="s">
        <v>1893</v>
      </c>
      <c r="AJ495" s="307" t="s">
        <v>1893</v>
      </c>
    </row>
    <row r="496" spans="1:36">
      <c r="A496" s="311" t="s">
        <v>2077</v>
      </c>
      <c r="B496" s="307" t="s">
        <v>1893</v>
      </c>
      <c r="C496" s="307" t="s">
        <v>1893</v>
      </c>
      <c r="D496" s="307" t="s">
        <v>1893</v>
      </c>
      <c r="E496" s="307" t="s">
        <v>1893</v>
      </c>
      <c r="F496" s="307" t="s">
        <v>1893</v>
      </c>
      <c r="G496" s="307" t="s">
        <v>1893</v>
      </c>
      <c r="H496" s="307" t="s">
        <v>1893</v>
      </c>
      <c r="I496" s="307" t="s">
        <v>1893</v>
      </c>
      <c r="J496" s="307" t="s">
        <v>1893</v>
      </c>
      <c r="K496" s="307" t="s">
        <v>1893</v>
      </c>
      <c r="L496" s="307" t="s">
        <v>1893</v>
      </c>
      <c r="M496" s="307" t="s">
        <v>1893</v>
      </c>
      <c r="N496" s="307" t="s">
        <v>1893</v>
      </c>
      <c r="O496" s="307" t="s">
        <v>1893</v>
      </c>
      <c r="P496" s="307" t="s">
        <v>1893</v>
      </c>
      <c r="Q496" s="307" t="s">
        <v>1893</v>
      </c>
      <c r="R496" s="307" t="s">
        <v>1893</v>
      </c>
      <c r="S496" s="307" t="s">
        <v>1893</v>
      </c>
      <c r="T496" s="307" t="s">
        <v>1893</v>
      </c>
      <c r="U496" s="307" t="s">
        <v>1893</v>
      </c>
      <c r="V496" s="289" t="s">
        <v>1897</v>
      </c>
      <c r="W496" s="307">
        <v>0.31825058820208002</v>
      </c>
      <c r="X496" s="307" t="s">
        <v>1893</v>
      </c>
      <c r="Y496" s="307" t="s">
        <v>1893</v>
      </c>
      <c r="Z496" s="307" t="s">
        <v>1893</v>
      </c>
      <c r="AA496" s="307" t="s">
        <v>1893</v>
      </c>
      <c r="AB496" s="307" t="s">
        <v>1893</v>
      </c>
      <c r="AC496" s="307" t="s">
        <v>1893</v>
      </c>
      <c r="AD496" s="307" t="s">
        <v>1893</v>
      </c>
      <c r="AE496" s="307" t="s">
        <v>1893</v>
      </c>
      <c r="AF496" s="307" t="s">
        <v>1893</v>
      </c>
      <c r="AG496" s="289" t="s">
        <v>1897</v>
      </c>
      <c r="AH496" s="307" t="s">
        <v>1893</v>
      </c>
      <c r="AI496" s="307">
        <v>366.18901378629999</v>
      </c>
      <c r="AJ496" s="307" t="s">
        <v>1893</v>
      </c>
    </row>
    <row r="497" spans="1:36">
      <c r="A497" s="315" t="s">
        <v>2078</v>
      </c>
      <c r="B497" s="307" t="s">
        <v>1893</v>
      </c>
      <c r="C497" s="307" t="s">
        <v>1893</v>
      </c>
      <c r="D497" s="307" t="s">
        <v>1893</v>
      </c>
      <c r="E497" s="307" t="s">
        <v>1893</v>
      </c>
      <c r="F497" s="307" t="s">
        <v>1893</v>
      </c>
      <c r="G497" s="307" t="s">
        <v>1893</v>
      </c>
      <c r="H497" s="307" t="s">
        <v>1893</v>
      </c>
      <c r="I497" s="307" t="s">
        <v>1893</v>
      </c>
      <c r="J497" s="307" t="s">
        <v>1893</v>
      </c>
      <c r="K497" s="307" t="s">
        <v>1893</v>
      </c>
      <c r="L497" s="307" t="s">
        <v>1893</v>
      </c>
      <c r="M497" s="307" t="s">
        <v>1893</v>
      </c>
      <c r="N497" s="307" t="s">
        <v>1893</v>
      </c>
      <c r="O497" s="307" t="s">
        <v>1893</v>
      </c>
      <c r="P497" s="307" t="s">
        <v>1893</v>
      </c>
      <c r="Q497" s="307" t="s">
        <v>1893</v>
      </c>
      <c r="R497" s="307" t="s">
        <v>1893</v>
      </c>
      <c r="S497" s="307" t="s">
        <v>1893</v>
      </c>
      <c r="T497" s="307" t="s">
        <v>1893</v>
      </c>
      <c r="U497" s="307" t="s">
        <v>1893</v>
      </c>
      <c r="V497" s="289" t="s">
        <v>1897</v>
      </c>
      <c r="W497" s="307">
        <v>0.31825058820208002</v>
      </c>
      <c r="X497" s="307" t="s">
        <v>1893</v>
      </c>
      <c r="Y497" s="307" t="s">
        <v>1893</v>
      </c>
      <c r="Z497" s="307" t="s">
        <v>1893</v>
      </c>
      <c r="AA497" s="307" t="s">
        <v>1893</v>
      </c>
      <c r="AB497" s="307" t="s">
        <v>1893</v>
      </c>
      <c r="AC497" s="307" t="s">
        <v>1893</v>
      </c>
      <c r="AD497" s="307" t="s">
        <v>1893</v>
      </c>
      <c r="AE497" s="307" t="s">
        <v>1893</v>
      </c>
      <c r="AF497" s="307" t="s">
        <v>1893</v>
      </c>
      <c r="AG497" s="289" t="s">
        <v>1897</v>
      </c>
      <c r="AH497" s="307" t="s">
        <v>1893</v>
      </c>
      <c r="AI497" s="307">
        <v>366.18901378630005</v>
      </c>
      <c r="AJ497" s="307" t="s">
        <v>1893</v>
      </c>
    </row>
    <row r="498" spans="1:36">
      <c r="A498" s="315" t="s">
        <v>2135</v>
      </c>
      <c r="B498" s="289" t="s">
        <v>1897</v>
      </c>
      <c r="C498" s="289" t="s">
        <v>1897</v>
      </c>
      <c r="D498" s="289" t="s">
        <v>1897</v>
      </c>
      <c r="E498" s="289" t="s">
        <v>1897</v>
      </c>
      <c r="F498" s="289" t="s">
        <v>1897</v>
      </c>
      <c r="G498" s="289" t="s">
        <v>1897</v>
      </c>
      <c r="H498" s="289" t="s">
        <v>1897</v>
      </c>
      <c r="I498" s="289" t="s">
        <v>1897</v>
      </c>
      <c r="J498" s="289" t="s">
        <v>1897</v>
      </c>
      <c r="K498" s="289" t="s">
        <v>1897</v>
      </c>
      <c r="L498" s="289" t="s">
        <v>1897</v>
      </c>
      <c r="M498" s="289" t="s">
        <v>1897</v>
      </c>
      <c r="N498" s="289" t="s">
        <v>1897</v>
      </c>
      <c r="O498" s="289" t="s">
        <v>1897</v>
      </c>
      <c r="P498" s="289" t="s">
        <v>1897</v>
      </c>
      <c r="Q498" s="289" t="s">
        <v>1897</v>
      </c>
      <c r="R498" s="289" t="s">
        <v>1897</v>
      </c>
      <c r="S498" s="289" t="s">
        <v>1897</v>
      </c>
      <c r="T498" s="289" t="s">
        <v>1897</v>
      </c>
      <c r="U498" s="289" t="s">
        <v>1897</v>
      </c>
      <c r="V498" s="289" t="s">
        <v>1897</v>
      </c>
      <c r="W498" s="307" t="s">
        <v>1893</v>
      </c>
      <c r="X498" s="307" t="s">
        <v>1893</v>
      </c>
      <c r="Y498" s="307" t="s">
        <v>1893</v>
      </c>
      <c r="Z498" s="307" t="s">
        <v>1893</v>
      </c>
      <c r="AA498" s="307" t="s">
        <v>1893</v>
      </c>
      <c r="AB498" s="307" t="s">
        <v>1893</v>
      </c>
      <c r="AC498" s="307" t="s">
        <v>1893</v>
      </c>
      <c r="AD498" s="307" t="s">
        <v>1893</v>
      </c>
      <c r="AE498" s="307" t="s">
        <v>1893</v>
      </c>
      <c r="AF498" s="307" t="s">
        <v>1893</v>
      </c>
      <c r="AG498" s="289" t="s">
        <v>1897</v>
      </c>
      <c r="AH498" s="289" t="s">
        <v>1897</v>
      </c>
      <c r="AI498" s="307" t="s">
        <v>1913</v>
      </c>
      <c r="AJ498" s="289" t="s">
        <v>1897</v>
      </c>
    </row>
    <row r="499" spans="1:36">
      <c r="A499" s="315" t="s">
        <v>2081</v>
      </c>
      <c r="B499" s="307" t="s">
        <v>1893</v>
      </c>
      <c r="C499" s="307" t="s">
        <v>1893</v>
      </c>
      <c r="D499" s="307" t="s">
        <v>1893</v>
      </c>
      <c r="E499" s="307" t="s">
        <v>1893</v>
      </c>
      <c r="F499" s="307" t="s">
        <v>1893</v>
      </c>
      <c r="G499" s="307" t="s">
        <v>1893</v>
      </c>
      <c r="H499" s="307" t="s">
        <v>1893</v>
      </c>
      <c r="I499" s="307" t="s">
        <v>1893</v>
      </c>
      <c r="J499" s="307" t="s">
        <v>1893</v>
      </c>
      <c r="K499" s="307" t="s">
        <v>1893</v>
      </c>
      <c r="L499" s="307" t="s">
        <v>1893</v>
      </c>
      <c r="M499" s="307" t="s">
        <v>1893</v>
      </c>
      <c r="N499" s="307" t="s">
        <v>1893</v>
      </c>
      <c r="O499" s="307" t="s">
        <v>1893</v>
      </c>
      <c r="P499" s="307" t="s">
        <v>1893</v>
      </c>
      <c r="Q499" s="307" t="s">
        <v>1893</v>
      </c>
      <c r="R499" s="307" t="s">
        <v>1893</v>
      </c>
      <c r="S499" s="307" t="s">
        <v>1893</v>
      </c>
      <c r="T499" s="307" t="s">
        <v>1893</v>
      </c>
      <c r="U499" s="307" t="s">
        <v>1893</v>
      </c>
      <c r="V499" s="289" t="s">
        <v>1897</v>
      </c>
      <c r="W499" s="307" t="s">
        <v>1893</v>
      </c>
      <c r="X499" s="307" t="s">
        <v>1893</v>
      </c>
      <c r="Y499" s="307" t="s">
        <v>1893</v>
      </c>
      <c r="Z499" s="307" t="s">
        <v>1893</v>
      </c>
      <c r="AA499" s="307" t="s">
        <v>1893</v>
      </c>
      <c r="AB499" s="307" t="s">
        <v>1893</v>
      </c>
      <c r="AC499" s="307" t="s">
        <v>1893</v>
      </c>
      <c r="AD499" s="307" t="s">
        <v>1893</v>
      </c>
      <c r="AE499" s="307" t="s">
        <v>1893</v>
      </c>
      <c r="AF499" s="307" t="s">
        <v>1893</v>
      </c>
      <c r="AG499" s="289" t="s">
        <v>1897</v>
      </c>
      <c r="AH499" s="307" t="s">
        <v>1893</v>
      </c>
      <c r="AI499" s="307" t="s">
        <v>1893</v>
      </c>
      <c r="AJ499" s="307" t="s">
        <v>1893</v>
      </c>
    </row>
    <row r="500" spans="1:36">
      <c r="A500" s="216" t="s">
        <v>2136</v>
      </c>
      <c r="B500" s="307" t="s">
        <v>1907</v>
      </c>
      <c r="C500" s="307" t="s">
        <v>1893</v>
      </c>
      <c r="D500" s="307" t="s">
        <v>1893</v>
      </c>
      <c r="E500" s="307" t="s">
        <v>1893</v>
      </c>
      <c r="F500" s="307" t="s">
        <v>1893</v>
      </c>
      <c r="G500" s="307" t="s">
        <v>1893</v>
      </c>
      <c r="H500" s="307" t="s">
        <v>1893</v>
      </c>
      <c r="I500" s="307" t="s">
        <v>1893</v>
      </c>
      <c r="J500" s="307" t="s">
        <v>1893</v>
      </c>
      <c r="K500" s="307" t="s">
        <v>1893</v>
      </c>
      <c r="L500" s="307" t="s">
        <v>1893</v>
      </c>
      <c r="M500" s="307" t="s">
        <v>1893</v>
      </c>
      <c r="N500" s="307" t="s">
        <v>1893</v>
      </c>
      <c r="O500" s="307" t="s">
        <v>1893</v>
      </c>
      <c r="P500" s="307" t="s">
        <v>1893</v>
      </c>
      <c r="Q500" s="307" t="s">
        <v>1893</v>
      </c>
      <c r="R500" s="307" t="s">
        <v>1893</v>
      </c>
      <c r="S500" s="307" t="s">
        <v>1893</v>
      </c>
      <c r="T500" s="307" t="s">
        <v>1893</v>
      </c>
      <c r="U500" s="307" t="s">
        <v>1893</v>
      </c>
      <c r="V500" s="289" t="s">
        <v>1897</v>
      </c>
      <c r="W500" s="307" t="s">
        <v>1907</v>
      </c>
      <c r="X500" s="307" t="s">
        <v>1907</v>
      </c>
      <c r="Y500" s="307" t="s">
        <v>1907</v>
      </c>
      <c r="Z500" s="307" t="s">
        <v>1893</v>
      </c>
      <c r="AA500" s="307" t="s">
        <v>1907</v>
      </c>
      <c r="AB500" s="307" t="s">
        <v>1893</v>
      </c>
      <c r="AC500" s="307" t="s">
        <v>1893</v>
      </c>
      <c r="AD500" s="307" t="s">
        <v>1893</v>
      </c>
      <c r="AE500" s="307" t="s">
        <v>1893</v>
      </c>
      <c r="AF500" s="307" t="s">
        <v>1893</v>
      </c>
      <c r="AG500" s="289" t="s">
        <v>1897</v>
      </c>
      <c r="AH500" s="307" t="s">
        <v>1893</v>
      </c>
      <c r="AI500" s="307" t="s">
        <v>1907</v>
      </c>
      <c r="AJ500" s="307" t="s">
        <v>1907</v>
      </c>
    </row>
    <row r="501" spans="1:36">
      <c r="A501" s="318" t="s">
        <v>2137</v>
      </c>
      <c r="B501" s="307" t="s">
        <v>1907</v>
      </c>
      <c r="C501" s="307" t="s">
        <v>1893</v>
      </c>
      <c r="D501" s="307" t="s">
        <v>1893</v>
      </c>
      <c r="E501" s="307" t="s">
        <v>1893</v>
      </c>
      <c r="F501" s="307" t="s">
        <v>1893</v>
      </c>
      <c r="G501" s="307" t="s">
        <v>1893</v>
      </c>
      <c r="H501" s="307" t="s">
        <v>1893</v>
      </c>
      <c r="I501" s="307" t="s">
        <v>1893</v>
      </c>
      <c r="J501" s="307" t="s">
        <v>1893</v>
      </c>
      <c r="K501" s="307" t="s">
        <v>1893</v>
      </c>
      <c r="L501" s="307" t="s">
        <v>1893</v>
      </c>
      <c r="M501" s="307" t="s">
        <v>1893</v>
      </c>
      <c r="N501" s="307" t="s">
        <v>1893</v>
      </c>
      <c r="O501" s="307" t="s">
        <v>1893</v>
      </c>
      <c r="P501" s="307" t="s">
        <v>1893</v>
      </c>
      <c r="Q501" s="307" t="s">
        <v>1893</v>
      </c>
      <c r="R501" s="307" t="s">
        <v>1893</v>
      </c>
      <c r="S501" s="307" t="s">
        <v>1893</v>
      </c>
      <c r="T501" s="307" t="s">
        <v>1893</v>
      </c>
      <c r="U501" s="307" t="s">
        <v>1893</v>
      </c>
      <c r="V501" s="289" t="s">
        <v>1897</v>
      </c>
      <c r="W501" s="307" t="s">
        <v>1907</v>
      </c>
      <c r="X501" s="307" t="s">
        <v>1907</v>
      </c>
      <c r="Y501" s="307" t="s">
        <v>1907</v>
      </c>
      <c r="Z501" s="307" t="s">
        <v>1893</v>
      </c>
      <c r="AA501" s="307" t="s">
        <v>1907</v>
      </c>
      <c r="AB501" s="307" t="s">
        <v>1893</v>
      </c>
      <c r="AC501" s="307" t="s">
        <v>1893</v>
      </c>
      <c r="AD501" s="307" t="s">
        <v>1893</v>
      </c>
      <c r="AE501" s="307" t="s">
        <v>1893</v>
      </c>
      <c r="AF501" s="307" t="s">
        <v>1893</v>
      </c>
      <c r="AG501" s="289" t="s">
        <v>1897</v>
      </c>
      <c r="AH501" s="307" t="s">
        <v>1893</v>
      </c>
      <c r="AI501" s="307" t="s">
        <v>1907</v>
      </c>
      <c r="AJ501" s="307" t="s">
        <v>1907</v>
      </c>
    </row>
    <row r="502" spans="1:36" ht="15.75" customHeight="1" thickBot="1">
      <c r="A502" s="217" t="s">
        <v>2138</v>
      </c>
      <c r="B502" s="459" t="s">
        <v>2120</v>
      </c>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2"/>
    </row>
    <row r="503" spans="1:36" ht="16" thickTop="1">
      <c r="A503" s="215" t="s">
        <v>2139</v>
      </c>
      <c r="B503" s="307">
        <v>20255.88328182527</v>
      </c>
      <c r="C503" s="307">
        <v>268.79848497951895</v>
      </c>
      <c r="D503" s="307">
        <v>0.18223611604834999</v>
      </c>
      <c r="E503" s="307" t="s">
        <v>2122</v>
      </c>
      <c r="F503" s="307">
        <v>9031.5481900000013</v>
      </c>
      <c r="G503" s="307" t="s">
        <v>2123</v>
      </c>
      <c r="H503" s="307">
        <v>80121.705387429378</v>
      </c>
      <c r="I503" s="307" t="s">
        <v>2123</v>
      </c>
      <c r="J503" s="307">
        <v>9356.369772</v>
      </c>
      <c r="K503" s="307" t="s">
        <v>2123</v>
      </c>
      <c r="L503" s="307" t="s">
        <v>2122</v>
      </c>
      <c r="M503" s="307" t="s">
        <v>2123</v>
      </c>
      <c r="N503" s="307" t="s">
        <v>2123</v>
      </c>
      <c r="O503" s="307" t="s">
        <v>2123</v>
      </c>
      <c r="P503" s="307" t="s">
        <v>2123</v>
      </c>
      <c r="Q503" s="307">
        <v>1154.9313</v>
      </c>
      <c r="R503" s="307" t="s">
        <v>2123</v>
      </c>
      <c r="S503" s="307" t="s">
        <v>2122</v>
      </c>
      <c r="T503" s="307" t="s">
        <v>2122</v>
      </c>
      <c r="U503" s="307">
        <v>1.6984600970478201</v>
      </c>
      <c r="V503" s="289" t="s">
        <v>1897</v>
      </c>
      <c r="W503" s="307">
        <v>3991.1111453887138</v>
      </c>
      <c r="X503" s="307">
        <v>2523.6563378072069</v>
      </c>
      <c r="Y503" s="307">
        <v>79.714328892219598</v>
      </c>
      <c r="Z503" s="307" t="s">
        <v>2123</v>
      </c>
      <c r="AA503" s="307">
        <v>118.23495360473002</v>
      </c>
      <c r="AB503" s="307" t="s">
        <v>2123</v>
      </c>
      <c r="AC503" s="307" t="s">
        <v>2122</v>
      </c>
      <c r="AD503" s="307" t="s">
        <v>2123</v>
      </c>
      <c r="AE503" s="307" t="s">
        <v>2123</v>
      </c>
      <c r="AF503" s="307">
        <v>3.5894286775586801</v>
      </c>
      <c r="AG503" s="289" t="s">
        <v>1897</v>
      </c>
      <c r="AH503" s="307">
        <v>7230.4559117999988</v>
      </c>
      <c r="AI503" s="307">
        <v>11803.800907153873</v>
      </c>
      <c r="AJ503" s="307">
        <v>490.71858044203998</v>
      </c>
    </row>
    <row r="504" spans="1:36">
      <c r="A504" s="319" t="s">
        <v>2140</v>
      </c>
      <c r="B504" s="307">
        <v>20040.325102040817</v>
      </c>
      <c r="C504" s="307" t="s">
        <v>1893</v>
      </c>
      <c r="D504" s="307" t="s">
        <v>1893</v>
      </c>
      <c r="E504" s="307" t="s">
        <v>1893</v>
      </c>
      <c r="F504" s="307" t="s">
        <v>1893</v>
      </c>
      <c r="G504" s="307" t="s">
        <v>1893</v>
      </c>
      <c r="H504" s="307" t="s">
        <v>1893</v>
      </c>
      <c r="I504" s="307" t="s">
        <v>1893</v>
      </c>
      <c r="J504" s="307" t="s">
        <v>1893</v>
      </c>
      <c r="K504" s="307" t="s">
        <v>1893</v>
      </c>
      <c r="L504" s="307" t="s">
        <v>1893</v>
      </c>
      <c r="M504" s="307" t="s">
        <v>1893</v>
      </c>
      <c r="N504" s="307" t="s">
        <v>1893</v>
      </c>
      <c r="O504" s="307" t="s">
        <v>1893</v>
      </c>
      <c r="P504" s="307" t="s">
        <v>1893</v>
      </c>
      <c r="Q504" s="307" t="s">
        <v>1893</v>
      </c>
      <c r="R504" s="307" t="s">
        <v>1893</v>
      </c>
      <c r="S504" s="307" t="s">
        <v>1893</v>
      </c>
      <c r="T504" s="307" t="s">
        <v>1893</v>
      </c>
      <c r="U504" s="307" t="s">
        <v>1893</v>
      </c>
      <c r="V504" s="289" t="s">
        <v>1897</v>
      </c>
      <c r="W504" s="307" t="s">
        <v>1893</v>
      </c>
      <c r="X504" s="307" t="s">
        <v>1893</v>
      </c>
      <c r="Y504" s="307" t="s">
        <v>1893</v>
      </c>
      <c r="Z504" s="307" t="s">
        <v>1893</v>
      </c>
      <c r="AA504" s="307" t="s">
        <v>1893</v>
      </c>
      <c r="AB504" s="307" t="s">
        <v>1893</v>
      </c>
      <c r="AC504" s="307" t="s">
        <v>1893</v>
      </c>
      <c r="AD504" s="307" t="s">
        <v>1893</v>
      </c>
      <c r="AE504" s="307" t="s">
        <v>1893</v>
      </c>
      <c r="AF504" s="307" t="s">
        <v>1893</v>
      </c>
      <c r="AG504" s="289" t="s">
        <v>1897</v>
      </c>
      <c r="AH504" s="307" t="s">
        <v>1893</v>
      </c>
      <c r="AI504" s="307" t="s">
        <v>1893</v>
      </c>
      <c r="AJ504" s="307" t="s">
        <v>1893</v>
      </c>
    </row>
    <row r="505" spans="1:36">
      <c r="A505" s="320" t="s">
        <v>2141</v>
      </c>
      <c r="B505" s="307" t="s">
        <v>1893</v>
      </c>
      <c r="C505" s="307" t="s">
        <v>1893</v>
      </c>
      <c r="D505" s="307" t="s">
        <v>1893</v>
      </c>
      <c r="E505" s="307" t="s">
        <v>1893</v>
      </c>
      <c r="F505" s="307" t="s">
        <v>1893</v>
      </c>
      <c r="G505" s="307" t="s">
        <v>1893</v>
      </c>
      <c r="H505" s="307" t="s">
        <v>1915</v>
      </c>
      <c r="I505" s="307" t="s">
        <v>1893</v>
      </c>
      <c r="J505" s="307" t="s">
        <v>1893</v>
      </c>
      <c r="K505" s="307" t="s">
        <v>1893</v>
      </c>
      <c r="L505" s="307" t="s">
        <v>1893</v>
      </c>
      <c r="M505" s="307" t="s">
        <v>1893</v>
      </c>
      <c r="N505" s="307" t="s">
        <v>1893</v>
      </c>
      <c r="O505" s="307" t="s">
        <v>1893</v>
      </c>
      <c r="P505" s="307" t="s">
        <v>1893</v>
      </c>
      <c r="Q505" s="307" t="s">
        <v>1893</v>
      </c>
      <c r="R505" s="307" t="s">
        <v>1893</v>
      </c>
      <c r="S505" s="307" t="s">
        <v>1893</v>
      </c>
      <c r="T505" s="307" t="s">
        <v>1893</v>
      </c>
      <c r="U505" s="307" t="s">
        <v>1893</v>
      </c>
      <c r="V505" s="289" t="s">
        <v>1897</v>
      </c>
      <c r="W505" s="307">
        <v>2889.5115971792543</v>
      </c>
      <c r="X505" s="307">
        <v>550.24258844079532</v>
      </c>
      <c r="Y505" s="307" t="s">
        <v>1893</v>
      </c>
      <c r="Z505" s="307" t="s">
        <v>1893</v>
      </c>
      <c r="AA505" s="307" t="s">
        <v>1893</v>
      </c>
      <c r="AB505" s="307" t="s">
        <v>1893</v>
      </c>
      <c r="AC505" s="307" t="s">
        <v>1893</v>
      </c>
      <c r="AD505" s="307" t="s">
        <v>1893</v>
      </c>
      <c r="AE505" s="307" t="s">
        <v>1893</v>
      </c>
      <c r="AF505" s="307" t="s">
        <v>1893</v>
      </c>
      <c r="AG505" s="289" t="s">
        <v>1897</v>
      </c>
      <c r="AH505" s="307" t="s">
        <v>1893</v>
      </c>
      <c r="AI505" s="307">
        <v>2745.5373405254281</v>
      </c>
      <c r="AJ505" s="307" t="s">
        <v>1893</v>
      </c>
    </row>
    <row r="506" spans="1:36">
      <c r="A506" s="321" t="s">
        <v>2142</v>
      </c>
      <c r="B506" s="307">
        <v>202.53417978445603</v>
      </c>
      <c r="C506" s="307">
        <v>0.60795747951898005</v>
      </c>
      <c r="D506" s="307">
        <v>0.18223611604834999</v>
      </c>
      <c r="E506" s="307" t="s">
        <v>2133</v>
      </c>
      <c r="F506" s="307" t="s">
        <v>2133</v>
      </c>
      <c r="G506" s="307" t="s">
        <v>2001</v>
      </c>
      <c r="H506" s="307">
        <v>1.359442937847E-2</v>
      </c>
      <c r="I506" s="307" t="s">
        <v>2001</v>
      </c>
      <c r="J506" s="307" t="s">
        <v>2133</v>
      </c>
      <c r="K506" s="307" t="s">
        <v>2001</v>
      </c>
      <c r="L506" s="307" t="s">
        <v>2133</v>
      </c>
      <c r="M506" s="307" t="s">
        <v>2001</v>
      </c>
      <c r="N506" s="307" t="s">
        <v>2001</v>
      </c>
      <c r="O506" s="307" t="s">
        <v>2001</v>
      </c>
      <c r="P506" s="307" t="s">
        <v>2001</v>
      </c>
      <c r="Q506" s="307" t="s">
        <v>2133</v>
      </c>
      <c r="R506" s="307" t="s">
        <v>2001</v>
      </c>
      <c r="S506" s="307" t="s">
        <v>2133</v>
      </c>
      <c r="T506" s="307" t="s">
        <v>2133</v>
      </c>
      <c r="U506" s="307">
        <v>1.6984600970478201</v>
      </c>
      <c r="V506" s="289" t="s">
        <v>1897</v>
      </c>
      <c r="W506" s="307">
        <v>1083.5867883626456</v>
      </c>
      <c r="X506" s="307">
        <v>1973.4137493664118</v>
      </c>
      <c r="Y506" s="307">
        <v>79.714328892219598</v>
      </c>
      <c r="Z506" s="307" t="s">
        <v>2001</v>
      </c>
      <c r="AA506" s="307">
        <v>118.23495360473002</v>
      </c>
      <c r="AB506" s="307" t="s">
        <v>2001</v>
      </c>
      <c r="AC506" s="307" t="s">
        <v>2133</v>
      </c>
      <c r="AD506" s="307" t="s">
        <v>2001</v>
      </c>
      <c r="AE506" s="307" t="s">
        <v>2001</v>
      </c>
      <c r="AF506" s="307">
        <v>3.5894286775586801</v>
      </c>
      <c r="AG506" s="289" t="s">
        <v>1897</v>
      </c>
      <c r="AH506" s="307" t="s">
        <v>2001</v>
      </c>
      <c r="AI506" s="307">
        <v>709.15405230078557</v>
      </c>
      <c r="AJ506" s="307">
        <v>490.71858044210865</v>
      </c>
    </row>
    <row r="507" spans="1:36">
      <c r="A507" s="322" t="s">
        <v>2143</v>
      </c>
      <c r="B507" s="307">
        <v>13.023999999999999</v>
      </c>
      <c r="C507" s="307">
        <v>268.19052749999997</v>
      </c>
      <c r="D507" s="307" t="s">
        <v>1893</v>
      </c>
      <c r="E507" s="307" t="s">
        <v>1893</v>
      </c>
      <c r="F507" s="307">
        <v>9031.5481900000013</v>
      </c>
      <c r="G507" s="307" t="s">
        <v>1893</v>
      </c>
      <c r="H507" s="307">
        <v>80121.691793000005</v>
      </c>
      <c r="I507" s="307" t="s">
        <v>1893</v>
      </c>
      <c r="J507" s="307">
        <v>9356.369772</v>
      </c>
      <c r="K507" s="307" t="s">
        <v>1893</v>
      </c>
      <c r="L507" s="307" t="s">
        <v>1893</v>
      </c>
      <c r="M507" s="307" t="s">
        <v>1893</v>
      </c>
      <c r="N507" s="307" t="s">
        <v>1893</v>
      </c>
      <c r="O507" s="307" t="s">
        <v>1893</v>
      </c>
      <c r="P507" s="307" t="s">
        <v>1893</v>
      </c>
      <c r="Q507" s="307">
        <v>1154.9313</v>
      </c>
      <c r="R507" s="307" t="s">
        <v>1893</v>
      </c>
      <c r="S507" s="307" t="s">
        <v>1893</v>
      </c>
      <c r="T507" s="307" t="s">
        <v>1893</v>
      </c>
      <c r="U507" s="307" t="s">
        <v>1893</v>
      </c>
      <c r="V507" s="289" t="s">
        <v>1897</v>
      </c>
      <c r="W507" s="307">
        <v>15.660888</v>
      </c>
      <c r="X507" s="307" t="s">
        <v>1893</v>
      </c>
      <c r="Y507" s="307" t="s">
        <v>1893</v>
      </c>
      <c r="Z507" s="307" t="s">
        <v>1893</v>
      </c>
      <c r="AA507" s="307" t="s">
        <v>1893</v>
      </c>
      <c r="AB507" s="307" t="s">
        <v>1893</v>
      </c>
      <c r="AC507" s="307" t="s">
        <v>1893</v>
      </c>
      <c r="AD507" s="307" t="s">
        <v>1893</v>
      </c>
      <c r="AE507" s="307" t="s">
        <v>1893</v>
      </c>
      <c r="AF507" s="307" t="s">
        <v>1893</v>
      </c>
      <c r="AG507" s="289" t="s">
        <v>1897</v>
      </c>
      <c r="AH507" s="307">
        <v>7230.4559117999988</v>
      </c>
      <c r="AI507" s="307" t="s">
        <v>1893</v>
      </c>
      <c r="AJ507" s="307" t="s">
        <v>1893</v>
      </c>
    </row>
    <row r="508" spans="1:36">
      <c r="A508" s="321" t="s">
        <v>2144</v>
      </c>
      <c r="B508" s="307" t="s">
        <v>1893</v>
      </c>
      <c r="C508" s="307" t="s">
        <v>1893</v>
      </c>
      <c r="D508" s="307" t="s">
        <v>1893</v>
      </c>
      <c r="E508" s="307" t="s">
        <v>1893</v>
      </c>
      <c r="F508" s="307" t="s">
        <v>1893</v>
      </c>
      <c r="G508" s="307" t="s">
        <v>1893</v>
      </c>
      <c r="H508" s="307" t="s">
        <v>1893</v>
      </c>
      <c r="I508" s="307" t="s">
        <v>1893</v>
      </c>
      <c r="J508" s="307" t="s">
        <v>1893</v>
      </c>
      <c r="K508" s="307" t="s">
        <v>1893</v>
      </c>
      <c r="L508" s="307" t="s">
        <v>1893</v>
      </c>
      <c r="M508" s="307" t="s">
        <v>1893</v>
      </c>
      <c r="N508" s="307" t="s">
        <v>1893</v>
      </c>
      <c r="O508" s="307" t="s">
        <v>1893</v>
      </c>
      <c r="P508" s="307" t="s">
        <v>1893</v>
      </c>
      <c r="Q508" s="307" t="s">
        <v>1893</v>
      </c>
      <c r="R508" s="307" t="s">
        <v>1893</v>
      </c>
      <c r="S508" s="307" t="s">
        <v>1893</v>
      </c>
      <c r="T508" s="307" t="s">
        <v>1893</v>
      </c>
      <c r="U508" s="307" t="s">
        <v>1893</v>
      </c>
      <c r="V508" s="289" t="s">
        <v>1897</v>
      </c>
      <c r="W508" s="307">
        <v>2.3518718468133701</v>
      </c>
      <c r="X508" s="307" t="s">
        <v>1893</v>
      </c>
      <c r="Y508" s="307" t="s">
        <v>1893</v>
      </c>
      <c r="Z508" s="307" t="s">
        <v>1893</v>
      </c>
      <c r="AA508" s="307" t="s">
        <v>1893</v>
      </c>
      <c r="AB508" s="307" t="s">
        <v>1893</v>
      </c>
      <c r="AC508" s="307" t="s">
        <v>1893</v>
      </c>
      <c r="AD508" s="307" t="s">
        <v>1893</v>
      </c>
      <c r="AE508" s="307" t="s">
        <v>1893</v>
      </c>
      <c r="AF508" s="307" t="s">
        <v>1893</v>
      </c>
      <c r="AG508" s="289" t="s">
        <v>1897</v>
      </c>
      <c r="AH508" s="307" t="s">
        <v>1893</v>
      </c>
      <c r="AI508" s="307">
        <v>8349.1095143276398</v>
      </c>
      <c r="AJ508" s="307" t="s">
        <v>1893</v>
      </c>
    </row>
    <row r="509" spans="1:36">
      <c r="A509" s="323" t="s">
        <v>2145</v>
      </c>
      <c r="B509" s="307" t="s">
        <v>1907</v>
      </c>
      <c r="C509" s="307" t="s">
        <v>1893</v>
      </c>
      <c r="D509" s="307" t="s">
        <v>1893</v>
      </c>
      <c r="E509" s="307" t="s">
        <v>1893</v>
      </c>
      <c r="F509" s="307" t="s">
        <v>1893</v>
      </c>
      <c r="G509" s="307" t="s">
        <v>1893</v>
      </c>
      <c r="H509" s="307" t="s">
        <v>1893</v>
      </c>
      <c r="I509" s="307" t="s">
        <v>1893</v>
      </c>
      <c r="J509" s="307" t="s">
        <v>1893</v>
      </c>
      <c r="K509" s="307" t="s">
        <v>1893</v>
      </c>
      <c r="L509" s="307" t="s">
        <v>1893</v>
      </c>
      <c r="M509" s="307" t="s">
        <v>1893</v>
      </c>
      <c r="N509" s="307" t="s">
        <v>1893</v>
      </c>
      <c r="O509" s="307" t="s">
        <v>1893</v>
      </c>
      <c r="P509" s="307" t="s">
        <v>1893</v>
      </c>
      <c r="Q509" s="307" t="s">
        <v>1893</v>
      </c>
      <c r="R509" s="307" t="s">
        <v>1893</v>
      </c>
      <c r="S509" s="307" t="s">
        <v>1893</v>
      </c>
      <c r="T509" s="307" t="s">
        <v>1893</v>
      </c>
      <c r="U509" s="307" t="s">
        <v>1893</v>
      </c>
      <c r="V509" s="289" t="s">
        <v>1897</v>
      </c>
      <c r="W509" s="307" t="s">
        <v>1907</v>
      </c>
      <c r="X509" s="307" t="s">
        <v>1907</v>
      </c>
      <c r="Y509" s="307" t="s">
        <v>1907</v>
      </c>
      <c r="Z509" s="307" t="s">
        <v>1893</v>
      </c>
      <c r="AA509" s="307" t="s">
        <v>1907</v>
      </c>
      <c r="AB509" s="307" t="s">
        <v>1893</v>
      </c>
      <c r="AC509" s="307" t="s">
        <v>1893</v>
      </c>
      <c r="AD509" s="307" t="s">
        <v>1893</v>
      </c>
      <c r="AE509" s="307" t="s">
        <v>1893</v>
      </c>
      <c r="AF509" s="307" t="s">
        <v>1893</v>
      </c>
      <c r="AG509" s="289" t="s">
        <v>1897</v>
      </c>
      <c r="AH509" s="307" t="s">
        <v>1893</v>
      </c>
      <c r="AI509" s="307" t="s">
        <v>1907</v>
      </c>
      <c r="AJ509" s="307" t="s">
        <v>1907</v>
      </c>
    </row>
    <row r="511" spans="1:36" ht="32">
      <c r="A511" s="46" t="s">
        <v>2146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6">
      <c r="A514" s="211" t="s">
        <v>2147</v>
      </c>
      <c r="B514" s="203"/>
      <c r="C514" s="203"/>
      <c r="D514" s="203"/>
      <c r="E514" s="203"/>
      <c r="F514" s="204"/>
      <c r="G514" s="45" t="s">
        <v>1853</v>
      </c>
    </row>
    <row r="515" spans="1:7" ht="16">
      <c r="A515" s="211" t="s">
        <v>1854</v>
      </c>
      <c r="B515" s="203"/>
      <c r="C515" s="203"/>
      <c r="D515" s="203"/>
      <c r="E515" s="203"/>
      <c r="F515" s="204"/>
      <c r="G515" s="45" t="s">
        <v>1855</v>
      </c>
    </row>
    <row r="516" spans="1:7">
      <c r="A516" s="203"/>
      <c r="B516" s="203"/>
      <c r="C516" s="203"/>
      <c r="D516" s="203"/>
      <c r="E516" s="203"/>
      <c r="F516" s="204"/>
      <c r="G516" s="45" t="s">
        <v>1856</v>
      </c>
    </row>
    <row r="517" spans="1:7">
      <c r="A517" s="203"/>
      <c r="B517" s="203"/>
      <c r="C517" s="203"/>
      <c r="D517" s="203"/>
      <c r="E517" s="203"/>
      <c r="F517" s="210"/>
      <c r="G517" s="203"/>
    </row>
    <row r="518" spans="1:7">
      <c r="A518" s="402" t="s">
        <v>2148</v>
      </c>
      <c r="B518" s="403" t="s">
        <v>1858</v>
      </c>
      <c r="C518" s="306" t="s">
        <v>1859</v>
      </c>
      <c r="D518" s="306" t="s">
        <v>1860</v>
      </c>
      <c r="E518" s="306" t="s">
        <v>2032</v>
      </c>
      <c r="F518" s="324" t="s">
        <v>671</v>
      </c>
      <c r="G518" s="324" t="s">
        <v>1862</v>
      </c>
    </row>
    <row r="519" spans="1:7" ht="16" thickBot="1">
      <c r="A519" s="235" t="s">
        <v>2149</v>
      </c>
      <c r="B519" s="451" t="s">
        <v>1864</v>
      </c>
      <c r="C519" s="451"/>
      <c r="D519" s="451"/>
      <c r="E519" s="451"/>
      <c r="F519" s="451"/>
      <c r="G519" s="452"/>
    </row>
    <row r="520" spans="1:7" ht="16" thickTop="1">
      <c r="A520" s="236" t="s">
        <v>2150</v>
      </c>
      <c r="B520" s="307">
        <v>7853.7090592547993</v>
      </c>
      <c r="C520" s="307">
        <v>9418.7606550076798</v>
      </c>
      <c r="D520" s="307">
        <v>1108.4205949512345</v>
      </c>
      <c r="E520" s="307">
        <v>14.91067980114685</v>
      </c>
      <c r="F520" s="307">
        <v>363.40666610922074</v>
      </c>
      <c r="G520" s="307" t="s">
        <v>1893</v>
      </c>
    </row>
    <row r="521" spans="1:7">
      <c r="A521" s="311" t="s">
        <v>2151</v>
      </c>
      <c r="B521" s="289" t="s">
        <v>1897</v>
      </c>
      <c r="C521" s="307">
        <v>8681.5577516158737</v>
      </c>
      <c r="D521" s="307">
        <v>54.694930480826123</v>
      </c>
      <c r="E521" s="289" t="s">
        <v>1897</v>
      </c>
      <c r="F521" s="289" t="s">
        <v>1897</v>
      </c>
      <c r="G521" s="307" t="s">
        <v>1893</v>
      </c>
    </row>
    <row r="522" spans="1:7">
      <c r="A522" s="311" t="s">
        <v>2152</v>
      </c>
      <c r="B522" s="289" t="s">
        <v>1897</v>
      </c>
      <c r="C522" s="307">
        <v>6721.72746699257</v>
      </c>
      <c r="D522" s="289" t="s">
        <v>1897</v>
      </c>
      <c r="E522" s="289" t="s">
        <v>1897</v>
      </c>
      <c r="F522" s="289" t="s">
        <v>1897</v>
      </c>
      <c r="G522" s="289" t="s">
        <v>1897</v>
      </c>
    </row>
    <row r="523" spans="1:7">
      <c r="A523" s="325" t="s">
        <v>2153</v>
      </c>
      <c r="B523" s="289" t="s">
        <v>1897</v>
      </c>
      <c r="C523" s="307">
        <v>6459.5584610062451</v>
      </c>
      <c r="D523" s="289" t="s">
        <v>1897</v>
      </c>
      <c r="E523" s="289" t="s">
        <v>1897</v>
      </c>
      <c r="F523" s="289" t="s">
        <v>1897</v>
      </c>
      <c r="G523" s="289" t="s">
        <v>1897</v>
      </c>
    </row>
    <row r="524" spans="1:7">
      <c r="A524" s="326" t="s">
        <v>2154</v>
      </c>
      <c r="B524" s="289" t="s">
        <v>1897</v>
      </c>
      <c r="C524" s="289" t="s">
        <v>1897</v>
      </c>
      <c r="D524" s="289" t="s">
        <v>1897</v>
      </c>
      <c r="E524" s="289" t="s">
        <v>1897</v>
      </c>
      <c r="F524" s="289" t="s">
        <v>1897</v>
      </c>
      <c r="G524" s="289" t="s">
        <v>1897</v>
      </c>
    </row>
    <row r="525" spans="1:7">
      <c r="A525" s="327" t="s">
        <v>2155</v>
      </c>
      <c r="B525" s="289" t="s">
        <v>1897</v>
      </c>
      <c r="C525" s="307" t="s">
        <v>1897</v>
      </c>
      <c r="D525" s="289" t="s">
        <v>1897</v>
      </c>
      <c r="E525" s="289" t="s">
        <v>1897</v>
      </c>
      <c r="F525" s="289" t="s">
        <v>1897</v>
      </c>
      <c r="G525" s="289" t="s">
        <v>1897</v>
      </c>
    </row>
    <row r="526" spans="1:7">
      <c r="A526" s="327" t="s">
        <v>2156</v>
      </c>
      <c r="B526" s="289" t="s">
        <v>1897</v>
      </c>
      <c r="C526" s="307" t="s">
        <v>1897</v>
      </c>
      <c r="D526" s="289" t="s">
        <v>1897</v>
      </c>
      <c r="E526" s="289" t="s">
        <v>1897</v>
      </c>
      <c r="F526" s="289" t="s">
        <v>1897</v>
      </c>
      <c r="G526" s="289" t="s">
        <v>1897</v>
      </c>
    </row>
    <row r="527" spans="1:7">
      <c r="A527" s="326" t="s">
        <v>2157</v>
      </c>
      <c r="B527" s="289" t="s">
        <v>1897</v>
      </c>
      <c r="C527" s="289" t="s">
        <v>1897</v>
      </c>
      <c r="D527" s="289" t="s">
        <v>1897</v>
      </c>
      <c r="E527" s="289" t="s">
        <v>1897</v>
      </c>
      <c r="F527" s="289" t="s">
        <v>1897</v>
      </c>
      <c r="G527" s="289" t="s">
        <v>1897</v>
      </c>
    </row>
    <row r="528" spans="1:7">
      <c r="A528" s="327" t="s">
        <v>2158</v>
      </c>
      <c r="B528" s="289" t="s">
        <v>1897</v>
      </c>
      <c r="C528" s="307" t="s">
        <v>1897</v>
      </c>
      <c r="D528" s="289" t="s">
        <v>1897</v>
      </c>
      <c r="E528" s="289" t="s">
        <v>1897</v>
      </c>
      <c r="F528" s="289" t="s">
        <v>1897</v>
      </c>
      <c r="G528" s="289" t="s">
        <v>1897</v>
      </c>
    </row>
    <row r="529" spans="1:7">
      <c r="A529" s="327" t="s">
        <v>2159</v>
      </c>
      <c r="B529" s="289" t="s">
        <v>1897</v>
      </c>
      <c r="C529" s="307" t="s">
        <v>1897</v>
      </c>
      <c r="D529" s="289" t="s">
        <v>1897</v>
      </c>
      <c r="E529" s="289" t="s">
        <v>1897</v>
      </c>
      <c r="F529" s="289" t="s">
        <v>1897</v>
      </c>
      <c r="G529" s="289" t="s">
        <v>1897</v>
      </c>
    </row>
    <row r="530" spans="1:7">
      <c r="A530" s="327" t="s">
        <v>2160</v>
      </c>
      <c r="B530" s="289" t="s">
        <v>1897</v>
      </c>
      <c r="C530" s="307" t="s">
        <v>1897</v>
      </c>
      <c r="D530" s="289" t="s">
        <v>1897</v>
      </c>
      <c r="E530" s="289" t="s">
        <v>1897</v>
      </c>
      <c r="F530" s="289" t="s">
        <v>1897</v>
      </c>
      <c r="G530" s="289" t="s">
        <v>1897</v>
      </c>
    </row>
    <row r="531" spans="1:7">
      <c r="A531" s="326" t="s">
        <v>2161</v>
      </c>
      <c r="B531" s="289" t="s">
        <v>1897</v>
      </c>
      <c r="C531" s="289" t="s">
        <v>1897</v>
      </c>
      <c r="D531" s="289" t="s">
        <v>1897</v>
      </c>
      <c r="E531" s="289" t="s">
        <v>1897</v>
      </c>
      <c r="F531" s="289" t="s">
        <v>1897</v>
      </c>
      <c r="G531" s="289" t="s">
        <v>1897</v>
      </c>
    </row>
    <row r="532" spans="1:7">
      <c r="A532" s="327" t="s">
        <v>2162</v>
      </c>
      <c r="B532" s="289" t="s">
        <v>1897</v>
      </c>
      <c r="C532" s="307">
        <v>6459.5584610062451</v>
      </c>
      <c r="D532" s="289" t="s">
        <v>1897</v>
      </c>
      <c r="E532" s="289" t="s">
        <v>1897</v>
      </c>
      <c r="F532" s="289" t="s">
        <v>1897</v>
      </c>
      <c r="G532" s="289" t="s">
        <v>1897</v>
      </c>
    </row>
    <row r="533" spans="1:7">
      <c r="A533" s="328" t="s">
        <v>2163</v>
      </c>
      <c r="B533" s="289" t="s">
        <v>1897</v>
      </c>
      <c r="C533" s="307">
        <v>473.19623090020355</v>
      </c>
      <c r="D533" s="289"/>
      <c r="E533" s="289" t="s">
        <v>1897</v>
      </c>
      <c r="F533" s="289" t="s">
        <v>1897</v>
      </c>
      <c r="G533" s="289"/>
    </row>
    <row r="534" spans="1:7">
      <c r="A534" s="328" t="s">
        <v>2164</v>
      </c>
      <c r="B534" s="289" t="s">
        <v>1897</v>
      </c>
      <c r="C534" s="307">
        <v>299.39799460361405</v>
      </c>
      <c r="D534" s="289"/>
      <c r="E534" s="289" t="s">
        <v>1897</v>
      </c>
      <c r="F534" s="289" t="s">
        <v>1897</v>
      </c>
      <c r="G534" s="289"/>
    </row>
    <row r="535" spans="1:7">
      <c r="A535" s="328" t="s">
        <v>2165</v>
      </c>
      <c r="B535" s="289" t="s">
        <v>1897</v>
      </c>
      <c r="C535" s="307">
        <v>3035.0507480212009</v>
      </c>
      <c r="D535" s="289"/>
      <c r="E535" s="289" t="s">
        <v>1897</v>
      </c>
      <c r="F535" s="289" t="s">
        <v>1897</v>
      </c>
      <c r="G535" s="289"/>
    </row>
    <row r="536" spans="1:7">
      <c r="A536" s="328" t="s">
        <v>2166</v>
      </c>
      <c r="B536" s="289" t="s">
        <v>1897</v>
      </c>
      <c r="C536" s="307">
        <v>251.93525163617798</v>
      </c>
      <c r="D536" s="289"/>
      <c r="E536" s="289" t="s">
        <v>1897</v>
      </c>
      <c r="F536" s="289" t="s">
        <v>1897</v>
      </c>
      <c r="G536" s="289"/>
    </row>
    <row r="537" spans="1:7">
      <c r="A537" s="328" t="s">
        <v>2167</v>
      </c>
      <c r="B537" s="289" t="s">
        <v>1897</v>
      </c>
      <c r="C537" s="307">
        <v>297.36246326322032</v>
      </c>
      <c r="D537" s="289"/>
      <c r="E537" s="289" t="s">
        <v>1897</v>
      </c>
      <c r="F537" s="289" t="s">
        <v>1897</v>
      </c>
      <c r="G537" s="289"/>
    </row>
    <row r="538" spans="1:7">
      <c r="A538" s="328" t="s">
        <v>2168</v>
      </c>
      <c r="B538" s="289" t="s">
        <v>1897</v>
      </c>
      <c r="C538" s="307">
        <v>309.95636595734669</v>
      </c>
      <c r="D538" s="289"/>
      <c r="E538" s="289" t="s">
        <v>1897</v>
      </c>
      <c r="F538" s="289" t="s">
        <v>1897</v>
      </c>
      <c r="G538" s="289"/>
    </row>
    <row r="539" spans="1:7">
      <c r="A539" s="328" t="s">
        <v>2169</v>
      </c>
      <c r="B539" s="289" t="s">
        <v>1897</v>
      </c>
      <c r="C539" s="307">
        <v>178.40438707912745</v>
      </c>
      <c r="D539" s="289"/>
      <c r="E539" s="289" t="s">
        <v>1897</v>
      </c>
      <c r="F539" s="289" t="s">
        <v>1897</v>
      </c>
      <c r="G539" s="289"/>
    </row>
    <row r="540" spans="1:7">
      <c r="A540" s="328" t="s">
        <v>2170</v>
      </c>
      <c r="B540" s="289" t="s">
        <v>1897</v>
      </c>
      <c r="C540" s="307">
        <v>214.11005793654462</v>
      </c>
      <c r="D540" s="289"/>
      <c r="E540" s="289" t="s">
        <v>1897</v>
      </c>
      <c r="F540" s="289" t="s">
        <v>1897</v>
      </c>
      <c r="G540" s="289"/>
    </row>
    <row r="541" spans="1:7">
      <c r="A541" s="328" t="s">
        <v>2171</v>
      </c>
      <c r="B541" s="289" t="s">
        <v>1897</v>
      </c>
      <c r="C541" s="307">
        <v>1167.114207479091</v>
      </c>
      <c r="D541" s="289"/>
      <c r="E541" s="289" t="s">
        <v>1897</v>
      </c>
      <c r="F541" s="289" t="s">
        <v>1897</v>
      </c>
      <c r="G541" s="289"/>
    </row>
    <row r="542" spans="1:7">
      <c r="A542" s="328" t="s">
        <v>2172</v>
      </c>
      <c r="B542" s="289" t="s">
        <v>1897</v>
      </c>
      <c r="C542" s="307">
        <v>178.70274178817721</v>
      </c>
      <c r="D542" s="289"/>
      <c r="E542" s="289" t="s">
        <v>1897</v>
      </c>
      <c r="F542" s="289" t="s">
        <v>1897</v>
      </c>
      <c r="G542" s="289"/>
    </row>
    <row r="543" spans="1:7">
      <c r="A543" s="328" t="s">
        <v>2173</v>
      </c>
      <c r="B543" s="289" t="s">
        <v>1897</v>
      </c>
      <c r="C543" s="307">
        <v>54.328012341541672</v>
      </c>
      <c r="D543" s="289"/>
      <c r="E543" s="289" t="s">
        <v>1897</v>
      </c>
      <c r="F543" s="289" t="s">
        <v>1897</v>
      </c>
      <c r="G543" s="289"/>
    </row>
    <row r="544" spans="1:7">
      <c r="A544" s="325" t="s">
        <v>2174</v>
      </c>
      <c r="B544" s="289" t="s">
        <v>1897</v>
      </c>
      <c r="C544" s="307">
        <v>55.215000000000003</v>
      </c>
      <c r="D544" s="289" t="s">
        <v>1897</v>
      </c>
      <c r="E544" s="289" t="s">
        <v>1897</v>
      </c>
      <c r="F544" s="289" t="s">
        <v>1897</v>
      </c>
      <c r="G544" s="289" t="s">
        <v>1897</v>
      </c>
    </row>
    <row r="545" spans="1:7">
      <c r="A545" s="325" t="s">
        <v>2175</v>
      </c>
      <c r="B545" s="289" t="s">
        <v>1897</v>
      </c>
      <c r="C545" s="307">
        <v>91.609200000000001</v>
      </c>
      <c r="D545" s="289" t="s">
        <v>1897</v>
      </c>
      <c r="E545" s="289" t="s">
        <v>1897</v>
      </c>
      <c r="F545" s="289" t="s">
        <v>1897</v>
      </c>
      <c r="G545" s="289" t="s">
        <v>1897</v>
      </c>
    </row>
    <row r="546" spans="1:7">
      <c r="A546" s="325" t="s">
        <v>2176</v>
      </c>
      <c r="B546" s="289" t="s">
        <v>1897</v>
      </c>
      <c r="C546" s="307">
        <v>115.34480598632427</v>
      </c>
      <c r="D546" s="289" t="s">
        <v>1897</v>
      </c>
      <c r="E546" s="289" t="s">
        <v>1897</v>
      </c>
      <c r="F546" s="289" t="s">
        <v>1897</v>
      </c>
      <c r="G546" s="289" t="s">
        <v>1897</v>
      </c>
    </row>
    <row r="547" spans="1:7">
      <c r="A547" s="329" t="s">
        <v>2177</v>
      </c>
      <c r="B547" s="289" t="s">
        <v>1897</v>
      </c>
      <c r="C547" s="307" t="s">
        <v>1913</v>
      </c>
      <c r="D547" s="289"/>
      <c r="E547" s="289" t="s">
        <v>1897</v>
      </c>
      <c r="F547" s="289" t="s">
        <v>1897</v>
      </c>
      <c r="G547" s="289"/>
    </row>
    <row r="548" spans="1:7">
      <c r="A548" s="329" t="s">
        <v>2178</v>
      </c>
      <c r="B548" s="289" t="s">
        <v>1897</v>
      </c>
      <c r="C548" s="307">
        <v>26.068534199999998</v>
      </c>
      <c r="D548" s="289"/>
      <c r="E548" s="289" t="s">
        <v>1897</v>
      </c>
      <c r="F548" s="289" t="s">
        <v>1897</v>
      </c>
      <c r="G548" s="289"/>
    </row>
    <row r="549" spans="1:7">
      <c r="A549" s="329" t="s">
        <v>2179</v>
      </c>
      <c r="B549" s="289" t="s">
        <v>1897</v>
      </c>
      <c r="C549" s="307">
        <v>69.750133199999993</v>
      </c>
      <c r="D549" s="289"/>
      <c r="E549" s="289" t="s">
        <v>1897</v>
      </c>
      <c r="F549" s="289" t="s">
        <v>1897</v>
      </c>
      <c r="G549" s="289"/>
    </row>
    <row r="550" spans="1:7">
      <c r="A550" s="329" t="s">
        <v>2180</v>
      </c>
      <c r="B550" s="289" t="s">
        <v>1897</v>
      </c>
      <c r="C550" s="307">
        <v>2.1242679999999998</v>
      </c>
      <c r="D550" s="289"/>
      <c r="E550" s="289" t="s">
        <v>1897</v>
      </c>
      <c r="F550" s="289" t="s">
        <v>1897</v>
      </c>
      <c r="G550" s="289"/>
    </row>
    <row r="551" spans="1:7">
      <c r="A551" s="329" t="s">
        <v>2181</v>
      </c>
      <c r="B551" s="289" t="s">
        <v>1897</v>
      </c>
      <c r="C551" s="307" t="s">
        <v>1913</v>
      </c>
      <c r="D551" s="289"/>
      <c r="E551" s="289" t="s">
        <v>1897</v>
      </c>
      <c r="F551" s="289" t="s">
        <v>1897</v>
      </c>
      <c r="G551" s="289"/>
    </row>
    <row r="552" spans="1:7">
      <c r="A552" s="330" t="s">
        <v>2182</v>
      </c>
      <c r="B552" s="289" t="s">
        <v>1897</v>
      </c>
      <c r="C552" s="307">
        <v>17.401870586324279</v>
      </c>
      <c r="D552" s="289" t="s">
        <v>1897</v>
      </c>
      <c r="E552" s="289" t="s">
        <v>1897</v>
      </c>
      <c r="F552" s="289" t="s">
        <v>1897</v>
      </c>
      <c r="G552" s="289" t="s">
        <v>1897</v>
      </c>
    </row>
    <row r="553" spans="1:7">
      <c r="A553" s="331" t="s">
        <v>2183</v>
      </c>
      <c r="B553" s="289" t="s">
        <v>1897</v>
      </c>
      <c r="C553" s="307">
        <v>17.401870586324279</v>
      </c>
      <c r="D553" s="289"/>
      <c r="E553" s="289" t="s">
        <v>1897</v>
      </c>
      <c r="F553" s="289" t="s">
        <v>1897</v>
      </c>
      <c r="G553" s="289"/>
    </row>
    <row r="554" spans="1:7">
      <c r="A554" s="311" t="s">
        <v>2184</v>
      </c>
      <c r="B554" s="289" t="s">
        <v>1897</v>
      </c>
      <c r="C554" s="307">
        <v>1959.8302846233032</v>
      </c>
      <c r="D554" s="307">
        <v>54.694930480826123</v>
      </c>
      <c r="E554" s="289" t="s">
        <v>1897</v>
      </c>
      <c r="F554" s="289" t="s">
        <v>1897</v>
      </c>
      <c r="G554" s="307" t="s">
        <v>1893</v>
      </c>
    </row>
    <row r="555" spans="1:7">
      <c r="A555" s="244" t="s">
        <v>2185</v>
      </c>
      <c r="B555" s="289" t="s">
        <v>1897</v>
      </c>
      <c r="C555" s="307">
        <v>1009.8520195503449</v>
      </c>
      <c r="D555" s="307">
        <v>42.152764039128421</v>
      </c>
      <c r="E555" s="289" t="s">
        <v>1897</v>
      </c>
      <c r="F555" s="289" t="s">
        <v>1897</v>
      </c>
      <c r="G555" s="307" t="s">
        <v>1893</v>
      </c>
    </row>
    <row r="556" spans="1:7">
      <c r="A556" s="326" t="s">
        <v>2154</v>
      </c>
      <c r="B556" s="289" t="s">
        <v>1897</v>
      </c>
      <c r="C556" s="289" t="s">
        <v>1897</v>
      </c>
      <c r="D556" s="289" t="s">
        <v>1897</v>
      </c>
      <c r="E556" s="289" t="s">
        <v>1897</v>
      </c>
      <c r="F556" s="289" t="s">
        <v>1897</v>
      </c>
      <c r="G556" s="289" t="s">
        <v>1897</v>
      </c>
    </row>
    <row r="557" spans="1:7">
      <c r="A557" s="327" t="s">
        <v>2155</v>
      </c>
      <c r="B557" s="289" t="s">
        <v>1897</v>
      </c>
      <c r="C557" s="307" t="s">
        <v>1897</v>
      </c>
      <c r="D557" s="307" t="s">
        <v>1897</v>
      </c>
      <c r="E557" s="289" t="s">
        <v>1897</v>
      </c>
      <c r="F557" s="289" t="s">
        <v>1897</v>
      </c>
      <c r="G557" s="293" t="s">
        <v>1897</v>
      </c>
    </row>
    <row r="558" spans="1:7">
      <c r="A558" s="327" t="s">
        <v>2156</v>
      </c>
      <c r="B558" s="289" t="s">
        <v>1897</v>
      </c>
      <c r="C558" s="307" t="s">
        <v>1897</v>
      </c>
      <c r="D558" s="307" t="s">
        <v>1897</v>
      </c>
      <c r="E558" s="289" t="s">
        <v>1897</v>
      </c>
      <c r="F558" s="289" t="s">
        <v>1897</v>
      </c>
      <c r="G558" s="293" t="s">
        <v>1897</v>
      </c>
    </row>
    <row r="559" spans="1:7">
      <c r="A559" s="326" t="s">
        <v>2157</v>
      </c>
      <c r="B559" s="289" t="s">
        <v>1897</v>
      </c>
      <c r="C559" s="289" t="s">
        <v>1897</v>
      </c>
      <c r="D559" s="289" t="s">
        <v>1897</v>
      </c>
      <c r="E559" s="289" t="s">
        <v>1897</v>
      </c>
      <c r="F559" s="289" t="s">
        <v>1897</v>
      </c>
      <c r="G559" s="289" t="s">
        <v>1897</v>
      </c>
    </row>
    <row r="560" spans="1:7">
      <c r="A560" s="327" t="s">
        <v>2158</v>
      </c>
      <c r="B560" s="289" t="s">
        <v>1897</v>
      </c>
      <c r="C560" s="307" t="s">
        <v>1897</v>
      </c>
      <c r="D560" s="307" t="s">
        <v>1897</v>
      </c>
      <c r="E560" s="289" t="s">
        <v>1897</v>
      </c>
      <c r="F560" s="289" t="s">
        <v>1897</v>
      </c>
      <c r="G560" s="293" t="s">
        <v>1897</v>
      </c>
    </row>
    <row r="561" spans="1:7">
      <c r="A561" s="327" t="s">
        <v>2159</v>
      </c>
      <c r="B561" s="289" t="s">
        <v>1897</v>
      </c>
      <c r="C561" s="307" t="s">
        <v>1897</v>
      </c>
      <c r="D561" s="307" t="s">
        <v>1897</v>
      </c>
      <c r="E561" s="289" t="s">
        <v>1897</v>
      </c>
      <c r="F561" s="289" t="s">
        <v>1897</v>
      </c>
      <c r="G561" s="293" t="s">
        <v>1897</v>
      </c>
    </row>
    <row r="562" spans="1:7">
      <c r="A562" s="327" t="s">
        <v>2160</v>
      </c>
      <c r="B562" s="289" t="s">
        <v>1897</v>
      </c>
      <c r="C562" s="307" t="s">
        <v>1897</v>
      </c>
      <c r="D562" s="307" t="s">
        <v>1897</v>
      </c>
      <c r="E562" s="289" t="s">
        <v>1897</v>
      </c>
      <c r="F562" s="289" t="s">
        <v>1897</v>
      </c>
      <c r="G562" s="293" t="s">
        <v>1897</v>
      </c>
    </row>
    <row r="563" spans="1:7">
      <c r="A563" s="326" t="s">
        <v>2161</v>
      </c>
      <c r="B563" s="289" t="s">
        <v>1897</v>
      </c>
      <c r="C563" s="289" t="s">
        <v>1897</v>
      </c>
      <c r="D563" s="289" t="s">
        <v>1897</v>
      </c>
      <c r="E563" s="289" t="s">
        <v>1897</v>
      </c>
      <c r="F563" s="289" t="s">
        <v>1897</v>
      </c>
      <c r="G563" s="289" t="s">
        <v>1897</v>
      </c>
    </row>
    <row r="564" spans="1:7">
      <c r="A564" s="327" t="s">
        <v>2186</v>
      </c>
      <c r="B564" s="289" t="s">
        <v>1897</v>
      </c>
      <c r="C564" s="307">
        <v>1009.8520195503449</v>
      </c>
      <c r="D564" s="307">
        <v>42.152764039128421</v>
      </c>
      <c r="E564" s="289" t="s">
        <v>1897</v>
      </c>
      <c r="F564" s="289" t="s">
        <v>1897</v>
      </c>
      <c r="G564" s="293" t="s">
        <v>1893</v>
      </c>
    </row>
    <row r="565" spans="1:7">
      <c r="A565" s="328" t="s">
        <v>2187</v>
      </c>
      <c r="B565" s="289" t="s">
        <v>1897</v>
      </c>
      <c r="C565" s="307" t="s">
        <v>1871</v>
      </c>
      <c r="D565" s="307" t="s">
        <v>1871</v>
      </c>
      <c r="E565" s="289" t="s">
        <v>1897</v>
      </c>
      <c r="F565" s="289" t="s">
        <v>1897</v>
      </c>
      <c r="G565" s="293" t="s">
        <v>1893</v>
      </c>
    </row>
    <row r="566" spans="1:7">
      <c r="A566" s="328" t="s">
        <v>2188</v>
      </c>
      <c r="B566" s="289" t="s">
        <v>1897</v>
      </c>
      <c r="C566" s="307" t="s">
        <v>1871</v>
      </c>
      <c r="D566" s="307" t="s">
        <v>1871</v>
      </c>
      <c r="E566" s="289" t="s">
        <v>1897</v>
      </c>
      <c r="F566" s="289" t="s">
        <v>1897</v>
      </c>
      <c r="G566" s="293" t="s">
        <v>1893</v>
      </c>
    </row>
    <row r="567" spans="1:7">
      <c r="A567" s="328" t="s">
        <v>2163</v>
      </c>
      <c r="B567" s="289" t="s">
        <v>1897</v>
      </c>
      <c r="C567" s="307">
        <v>4.2126418231888598</v>
      </c>
      <c r="D567" s="307" t="s">
        <v>1871</v>
      </c>
      <c r="E567" s="289" t="s">
        <v>1897</v>
      </c>
      <c r="F567" s="289" t="s">
        <v>1897</v>
      </c>
      <c r="G567" s="293" t="s">
        <v>1893</v>
      </c>
    </row>
    <row r="568" spans="1:7">
      <c r="A568" s="328" t="s">
        <v>2164</v>
      </c>
      <c r="B568" s="289" t="s">
        <v>1897</v>
      </c>
      <c r="C568" s="307">
        <v>2.7902546389271099</v>
      </c>
      <c r="D568" s="307" t="s">
        <v>1871</v>
      </c>
      <c r="E568" s="289" t="s">
        <v>1897</v>
      </c>
      <c r="F568" s="289" t="s">
        <v>1897</v>
      </c>
      <c r="G568" s="293" t="s">
        <v>1893</v>
      </c>
    </row>
    <row r="569" spans="1:7">
      <c r="A569" s="328" t="s">
        <v>2165</v>
      </c>
      <c r="B569" s="289" t="s">
        <v>1897</v>
      </c>
      <c r="C569" s="307">
        <v>28.497717298240602</v>
      </c>
      <c r="D569" s="307" t="s">
        <v>1871</v>
      </c>
      <c r="E569" s="289" t="s">
        <v>1897</v>
      </c>
      <c r="F569" s="289" t="s">
        <v>1897</v>
      </c>
      <c r="G569" s="293" t="s">
        <v>1893</v>
      </c>
    </row>
    <row r="570" spans="1:7">
      <c r="A570" s="328" t="s">
        <v>2166</v>
      </c>
      <c r="B570" s="289" t="s">
        <v>1897</v>
      </c>
      <c r="C570" s="307">
        <v>6.66034512616306</v>
      </c>
      <c r="D570" s="307">
        <v>7.8425112598720697</v>
      </c>
      <c r="E570" s="289" t="s">
        <v>1897</v>
      </c>
      <c r="F570" s="289" t="s">
        <v>1897</v>
      </c>
      <c r="G570" s="293" t="s">
        <v>1893</v>
      </c>
    </row>
    <row r="571" spans="1:7">
      <c r="A571" s="328" t="s">
        <v>2167</v>
      </c>
      <c r="B571" s="289" t="s">
        <v>1897</v>
      </c>
      <c r="C571" s="307">
        <v>2.52263043402202</v>
      </c>
      <c r="D571" s="307" t="s">
        <v>1871</v>
      </c>
      <c r="E571" s="289" t="s">
        <v>1897</v>
      </c>
      <c r="F571" s="289" t="s">
        <v>1897</v>
      </c>
      <c r="G571" s="293" t="s">
        <v>1893</v>
      </c>
    </row>
    <row r="572" spans="1:7">
      <c r="A572" s="328" t="s">
        <v>2168</v>
      </c>
      <c r="B572" s="289" t="s">
        <v>1897</v>
      </c>
      <c r="C572" s="307">
        <v>15.278275422757799</v>
      </c>
      <c r="D572" s="307">
        <v>15.52463493848146</v>
      </c>
      <c r="E572" s="289" t="s">
        <v>1897</v>
      </c>
      <c r="F572" s="289" t="s">
        <v>1897</v>
      </c>
      <c r="G572" s="293" t="s">
        <v>1893</v>
      </c>
    </row>
    <row r="573" spans="1:7">
      <c r="A573" s="328" t="s">
        <v>2169</v>
      </c>
      <c r="B573" s="289" t="s">
        <v>1897</v>
      </c>
      <c r="C573" s="307">
        <v>8.8016924452317706</v>
      </c>
      <c r="D573" s="307">
        <v>8.4893956827476593</v>
      </c>
      <c r="E573" s="289" t="s">
        <v>1897</v>
      </c>
      <c r="F573" s="289" t="s">
        <v>1897</v>
      </c>
      <c r="G573" s="293" t="s">
        <v>1893</v>
      </c>
    </row>
    <row r="574" spans="1:7">
      <c r="A574" s="328" t="s">
        <v>2170</v>
      </c>
      <c r="B574" s="289" t="s">
        <v>1897</v>
      </c>
      <c r="C574" s="307">
        <v>2.0137792152480598</v>
      </c>
      <c r="D574" s="307" t="s">
        <v>1871</v>
      </c>
      <c r="E574" s="289" t="s">
        <v>1897</v>
      </c>
      <c r="F574" s="289" t="s">
        <v>1897</v>
      </c>
      <c r="G574" s="293" t="s">
        <v>1893</v>
      </c>
    </row>
    <row r="575" spans="1:7">
      <c r="A575" s="328" t="s">
        <v>2171</v>
      </c>
      <c r="B575" s="289" t="s">
        <v>1897</v>
      </c>
      <c r="C575" s="307">
        <v>935.45098734337898</v>
      </c>
      <c r="D575" s="307">
        <v>10.296222158027231</v>
      </c>
      <c r="E575" s="289" t="s">
        <v>1897</v>
      </c>
      <c r="F575" s="289" t="s">
        <v>1897</v>
      </c>
      <c r="G575" s="293" t="s">
        <v>1893</v>
      </c>
    </row>
    <row r="576" spans="1:7">
      <c r="A576" s="328" t="s">
        <v>2172</v>
      </c>
      <c r="B576" s="289" t="s">
        <v>1897</v>
      </c>
      <c r="C576" s="307">
        <v>2.84526374758499</v>
      </c>
      <c r="D576" s="307" t="s">
        <v>1871</v>
      </c>
      <c r="E576" s="289" t="s">
        <v>1897</v>
      </c>
      <c r="F576" s="289" t="s">
        <v>1897</v>
      </c>
      <c r="G576" s="293" t="s">
        <v>1893</v>
      </c>
    </row>
    <row r="577" spans="1:7">
      <c r="A577" s="328" t="s">
        <v>2173</v>
      </c>
      <c r="B577" s="289" t="s">
        <v>1897</v>
      </c>
      <c r="C577" s="307">
        <v>0.77843205560164996</v>
      </c>
      <c r="D577" s="307" t="s">
        <v>1871</v>
      </c>
      <c r="E577" s="289" t="s">
        <v>1897</v>
      </c>
      <c r="F577" s="289" t="s">
        <v>1897</v>
      </c>
      <c r="G577" s="293" t="s">
        <v>1893</v>
      </c>
    </row>
    <row r="578" spans="1:7">
      <c r="A578" s="325" t="s">
        <v>2174</v>
      </c>
      <c r="B578" s="289" t="s">
        <v>1897</v>
      </c>
      <c r="C578" s="307">
        <v>2.33929947528482</v>
      </c>
      <c r="D578" s="307">
        <v>1.16065025717818</v>
      </c>
      <c r="E578" s="289" t="s">
        <v>1897</v>
      </c>
      <c r="F578" s="289" t="s">
        <v>1897</v>
      </c>
      <c r="G578" s="293" t="s">
        <v>1893</v>
      </c>
    </row>
    <row r="579" spans="1:7">
      <c r="A579" s="325" t="s">
        <v>2175</v>
      </c>
      <c r="B579" s="289" t="s">
        <v>1897</v>
      </c>
      <c r="C579" s="307">
        <v>811.93514606186397</v>
      </c>
      <c r="D579" s="307">
        <v>5.4580785736261301</v>
      </c>
      <c r="E579" s="289" t="s">
        <v>1897</v>
      </c>
      <c r="F579" s="289" t="s">
        <v>1897</v>
      </c>
      <c r="G579" s="293" t="s">
        <v>1893</v>
      </c>
    </row>
    <row r="580" spans="1:7">
      <c r="A580" s="325" t="s">
        <v>2176</v>
      </c>
      <c r="B580" s="289" t="s">
        <v>1897</v>
      </c>
      <c r="C580" s="307">
        <v>135.7038195358096</v>
      </c>
      <c r="D580" s="307">
        <v>5.9234376108933899</v>
      </c>
      <c r="E580" s="289" t="s">
        <v>1897</v>
      </c>
      <c r="F580" s="289" t="s">
        <v>1897</v>
      </c>
      <c r="G580" s="307" t="s">
        <v>1893</v>
      </c>
    </row>
    <row r="581" spans="1:7">
      <c r="A581" s="329" t="s">
        <v>2177</v>
      </c>
      <c r="B581" s="289" t="s">
        <v>1897</v>
      </c>
      <c r="C581" s="307" t="s">
        <v>1913</v>
      </c>
      <c r="D581" s="307" t="s">
        <v>1913</v>
      </c>
      <c r="E581" s="289" t="s">
        <v>1897</v>
      </c>
      <c r="F581" s="289" t="s">
        <v>1897</v>
      </c>
      <c r="G581" s="293" t="s">
        <v>1893</v>
      </c>
    </row>
    <row r="582" spans="1:7">
      <c r="A582" s="329" t="s">
        <v>2178</v>
      </c>
      <c r="B582" s="289" t="s">
        <v>1897</v>
      </c>
      <c r="C582" s="307">
        <v>0.39070037091767001</v>
      </c>
      <c r="D582" s="307">
        <v>8.605344306328E-2</v>
      </c>
      <c r="E582" s="289" t="s">
        <v>1897</v>
      </c>
      <c r="F582" s="289" t="s">
        <v>1897</v>
      </c>
      <c r="G582" s="293" t="s">
        <v>1893</v>
      </c>
    </row>
    <row r="583" spans="1:7">
      <c r="A583" s="329" t="s">
        <v>2179</v>
      </c>
      <c r="B583" s="289" t="s">
        <v>1897</v>
      </c>
      <c r="C583" s="307">
        <v>5.3420648053523196</v>
      </c>
      <c r="D583" s="307">
        <v>0.46691353425823001</v>
      </c>
      <c r="E583" s="289" t="s">
        <v>1897</v>
      </c>
      <c r="F583" s="289" t="s">
        <v>1897</v>
      </c>
      <c r="G583" s="293" t="s">
        <v>1893</v>
      </c>
    </row>
    <row r="584" spans="1:7">
      <c r="A584" s="329" t="s">
        <v>2180</v>
      </c>
      <c r="B584" s="289" t="s">
        <v>1897</v>
      </c>
      <c r="C584" s="307">
        <v>8.5169405120220004E-2</v>
      </c>
      <c r="D584" s="307">
        <v>8.4830813865599992E-3</v>
      </c>
      <c r="E584" s="289" t="s">
        <v>1897</v>
      </c>
      <c r="F584" s="289" t="s">
        <v>1897</v>
      </c>
      <c r="G584" s="293" t="s">
        <v>1893</v>
      </c>
    </row>
    <row r="585" spans="1:7">
      <c r="A585" s="329" t="s">
        <v>2181</v>
      </c>
      <c r="B585" s="289" t="s">
        <v>1897</v>
      </c>
      <c r="C585" s="307">
        <v>129.698664250798</v>
      </c>
      <c r="D585" s="307">
        <v>5.3619875521853197</v>
      </c>
      <c r="E585" s="289" t="s">
        <v>1897</v>
      </c>
      <c r="F585" s="289" t="s">
        <v>1897</v>
      </c>
      <c r="G585" s="293" t="s">
        <v>1893</v>
      </c>
    </row>
    <row r="586" spans="1:7">
      <c r="A586" s="330" t="s">
        <v>2182</v>
      </c>
      <c r="B586" s="289" t="s">
        <v>1897</v>
      </c>
      <c r="C586" s="307">
        <v>0.18722070362137999</v>
      </c>
      <c r="D586" s="307" t="s">
        <v>1871</v>
      </c>
      <c r="E586" s="289" t="s">
        <v>1897</v>
      </c>
      <c r="F586" s="289" t="s">
        <v>1897</v>
      </c>
      <c r="G586" s="307" t="s">
        <v>1893</v>
      </c>
    </row>
    <row r="587" spans="1:7">
      <c r="A587" s="331" t="s">
        <v>2183</v>
      </c>
      <c r="B587" s="289" t="s">
        <v>1897</v>
      </c>
      <c r="C587" s="307">
        <v>0.18722070362137999</v>
      </c>
      <c r="D587" s="307" t="s">
        <v>1871</v>
      </c>
      <c r="E587" s="289" t="s">
        <v>1897</v>
      </c>
      <c r="F587" s="289" t="s">
        <v>1897</v>
      </c>
      <c r="G587" s="293" t="s">
        <v>1893</v>
      </c>
    </row>
    <row r="588" spans="1:7" ht="16" thickBot="1">
      <c r="A588" s="325" t="s">
        <v>2189</v>
      </c>
      <c r="B588" s="289" t="s">
        <v>1897</v>
      </c>
      <c r="C588" s="289" t="s">
        <v>1897</v>
      </c>
      <c r="D588" s="307" t="s">
        <v>1871</v>
      </c>
      <c r="E588" s="289" t="s">
        <v>1897</v>
      </c>
      <c r="F588" s="289" t="s">
        <v>1897</v>
      </c>
      <c r="G588" s="289" t="s">
        <v>1897</v>
      </c>
    </row>
    <row r="589" spans="1:7" s="218" customFormat="1" ht="12.75" customHeight="1" thickTop="1">
      <c r="A589" s="57" t="s">
        <v>2190</v>
      </c>
      <c r="B589" s="289" t="s">
        <v>1897</v>
      </c>
      <c r="C589" s="307">
        <v>719.88457694084161</v>
      </c>
      <c r="D589" s="289" t="s">
        <v>1897</v>
      </c>
      <c r="E589" s="289" t="s">
        <v>1897</v>
      </c>
      <c r="F589" s="289" t="s">
        <v>1897</v>
      </c>
      <c r="G589" s="307" t="s">
        <v>1893</v>
      </c>
    </row>
    <row r="590" spans="1:7" s="218" customFormat="1" ht="12.75" customHeight="1">
      <c r="A590" s="332" t="s">
        <v>2191</v>
      </c>
      <c r="B590" s="289" t="s">
        <v>1897</v>
      </c>
      <c r="C590" s="293" t="s">
        <v>1893</v>
      </c>
      <c r="D590" s="307">
        <v>1053.0935979415153</v>
      </c>
      <c r="E590" s="293" t="s">
        <v>1893</v>
      </c>
      <c r="F590" s="293" t="s">
        <v>1893</v>
      </c>
      <c r="G590" s="293" t="s">
        <v>1893</v>
      </c>
    </row>
    <row r="591" spans="1:7" s="218" customFormat="1" ht="12.75" customHeight="1">
      <c r="A591" s="332" t="s">
        <v>2192</v>
      </c>
      <c r="B591" s="289" t="s">
        <v>1897</v>
      </c>
      <c r="C591" s="307" t="s">
        <v>1871</v>
      </c>
      <c r="D591" s="307" t="s">
        <v>1871</v>
      </c>
      <c r="E591" s="293" t="s">
        <v>1871</v>
      </c>
      <c r="F591" s="293" t="s">
        <v>1871</v>
      </c>
      <c r="G591" s="293" t="s">
        <v>1893</v>
      </c>
    </row>
    <row r="592" spans="1:7" s="218" customFormat="1" ht="12.75" customHeight="1">
      <c r="A592" s="332" t="s">
        <v>2193</v>
      </c>
      <c r="B592" s="289" t="s">
        <v>1897</v>
      </c>
      <c r="C592" s="307">
        <v>17.318326450965749</v>
      </c>
      <c r="D592" s="307">
        <v>0.63206652889299997</v>
      </c>
      <c r="E592" s="293">
        <v>14.91067980114685</v>
      </c>
      <c r="F592" s="293">
        <v>363.40666610922074</v>
      </c>
      <c r="G592" s="293" t="s">
        <v>1893</v>
      </c>
    </row>
    <row r="593" spans="1:7" s="218" customFormat="1" ht="14.25" customHeight="1">
      <c r="A593" s="311" t="s">
        <v>2194</v>
      </c>
      <c r="B593" s="307">
        <v>4349.248664685867</v>
      </c>
      <c r="C593" s="289" t="s">
        <v>1897</v>
      </c>
      <c r="D593" s="289" t="s">
        <v>1897</v>
      </c>
      <c r="E593" s="289" t="s">
        <v>1897</v>
      </c>
      <c r="F593" s="289" t="s">
        <v>1897</v>
      </c>
      <c r="G593" s="289" t="s">
        <v>1897</v>
      </c>
    </row>
    <row r="594" spans="1:7" s="218" customFormat="1" ht="12" customHeight="1">
      <c r="A594" s="311" t="s">
        <v>2195</v>
      </c>
      <c r="B594" s="307">
        <v>3504.4603945689328</v>
      </c>
      <c r="C594" s="289" t="s">
        <v>1897</v>
      </c>
      <c r="D594" s="289" t="s">
        <v>1897</v>
      </c>
      <c r="E594" s="289" t="s">
        <v>1897</v>
      </c>
      <c r="F594" s="289" t="s">
        <v>1897</v>
      </c>
      <c r="G594" s="289" t="s">
        <v>1897</v>
      </c>
    </row>
    <row r="595" spans="1:7" s="218" customFormat="1" ht="12" customHeight="1">
      <c r="A595" s="233" t="s">
        <v>2196</v>
      </c>
      <c r="B595" s="307" t="s">
        <v>1893</v>
      </c>
      <c r="C595" s="289" t="s">
        <v>1897</v>
      </c>
      <c r="D595" s="289" t="s">
        <v>1897</v>
      </c>
      <c r="E595" s="289" t="s">
        <v>1897</v>
      </c>
      <c r="F595" s="289" t="s">
        <v>1897</v>
      </c>
      <c r="G595" s="289" t="s">
        <v>1897</v>
      </c>
    </row>
    <row r="596" spans="1:7" s="218" customFormat="1" ht="13.5" customHeight="1">
      <c r="A596" s="58" t="s">
        <v>2197</v>
      </c>
      <c r="B596" s="307" t="s">
        <v>1893</v>
      </c>
      <c r="C596" s="307" t="s">
        <v>1893</v>
      </c>
      <c r="D596" s="307" t="s">
        <v>1893</v>
      </c>
      <c r="E596" s="307" t="s">
        <v>1893</v>
      </c>
      <c r="F596" s="307" t="s">
        <v>1893</v>
      </c>
      <c r="G596" s="307" t="s">
        <v>1893</v>
      </c>
    </row>
    <row r="597" spans="1:7">
      <c r="A597"/>
      <c r="B597"/>
      <c r="C597"/>
      <c r="D597"/>
      <c r="E597"/>
    </row>
    <row r="598" spans="1:7">
      <c r="A598" s="59" t="s">
        <v>2198</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6">
      <c r="A601" s="200" t="s">
        <v>2199</v>
      </c>
      <c r="B601" s="203"/>
      <c r="C601" s="203"/>
      <c r="D601" s="203"/>
      <c r="E601" s="203"/>
      <c r="F601" s="203"/>
      <c r="G601" s="45" t="s">
        <v>1853</v>
      </c>
    </row>
    <row r="602" spans="1:7" ht="16">
      <c r="A602" s="200" t="s">
        <v>2085</v>
      </c>
      <c r="B602" s="203"/>
      <c r="C602" s="203"/>
      <c r="D602" s="203"/>
      <c r="E602" s="203"/>
      <c r="F602" s="203"/>
      <c r="G602" s="45" t="s">
        <v>1855</v>
      </c>
    </row>
    <row r="603" spans="1:7">
      <c r="A603" s="203"/>
      <c r="B603" s="203"/>
      <c r="C603" s="203"/>
      <c r="D603" s="203"/>
      <c r="E603" s="203"/>
      <c r="F603" s="203"/>
      <c r="G603" s="45" t="s">
        <v>1856</v>
      </c>
    </row>
    <row r="604" spans="1:7">
      <c r="A604" s="203"/>
      <c r="B604" s="203"/>
      <c r="C604" s="203"/>
      <c r="D604" s="203"/>
      <c r="E604" s="203"/>
      <c r="F604" s="203"/>
      <c r="G604" s="219"/>
    </row>
    <row r="605" spans="1:7" ht="54" customHeight="1">
      <c r="A605" s="468" t="s">
        <v>1857</v>
      </c>
      <c r="B605" s="404" t="s">
        <v>2200</v>
      </c>
      <c r="C605" s="404" t="s">
        <v>2201</v>
      </c>
      <c r="D605" s="404" t="s">
        <v>2202</v>
      </c>
      <c r="E605" s="404" t="s">
        <v>2032</v>
      </c>
      <c r="F605" s="404" t="s">
        <v>671</v>
      </c>
      <c r="G605" s="404" t="s">
        <v>1862</v>
      </c>
    </row>
    <row r="606" spans="1:7" ht="16" thickBot="1">
      <c r="A606" s="469"/>
      <c r="B606" s="470" t="s">
        <v>1864</v>
      </c>
      <c r="C606" s="471"/>
      <c r="D606" s="471"/>
      <c r="E606" s="471"/>
      <c r="F606" s="471"/>
      <c r="G606" s="472"/>
    </row>
    <row r="607" spans="1:7" ht="16" thickTop="1">
      <c r="A607" s="61" t="s">
        <v>2203</v>
      </c>
      <c r="B607" s="307">
        <v>-831125.53638504399</v>
      </c>
      <c r="C607" s="307">
        <v>1234.7394602571119</v>
      </c>
      <c r="D607" s="307">
        <v>35.11369899647039</v>
      </c>
      <c r="E607" s="307">
        <v>141.59499629999999</v>
      </c>
      <c r="F607" s="307">
        <v>7641.6606409999995</v>
      </c>
      <c r="G607" s="307" t="s">
        <v>2018</v>
      </c>
    </row>
    <row r="608" spans="1:7">
      <c r="A608" s="62" t="s">
        <v>2204</v>
      </c>
      <c r="B608" s="307">
        <v>-680293.34243705962</v>
      </c>
      <c r="C608" s="307">
        <v>260.14196732065915</v>
      </c>
      <c r="D608" s="307">
        <v>22.501521677555012</v>
      </c>
      <c r="E608" s="307">
        <v>120.1226453</v>
      </c>
      <c r="F608" s="307">
        <v>7283.7881829999997</v>
      </c>
      <c r="G608" s="307" t="s">
        <v>2018</v>
      </c>
    </row>
    <row r="609" spans="1:7">
      <c r="A609" s="333" t="s">
        <v>2205</v>
      </c>
      <c r="B609" s="307">
        <v>-581225.21712432243</v>
      </c>
      <c r="C609" s="307">
        <v>259.58656569999999</v>
      </c>
      <c r="D609" s="307">
        <v>22.303775677555009</v>
      </c>
      <c r="E609" s="293">
        <v>120.1226453</v>
      </c>
      <c r="F609" s="293">
        <v>7283.7881829999997</v>
      </c>
      <c r="G609" s="293" t="s">
        <v>1913</v>
      </c>
    </row>
    <row r="610" spans="1:7">
      <c r="A610" s="405" t="s">
        <v>2206</v>
      </c>
      <c r="B610" s="307">
        <v>-99068.125312737131</v>
      </c>
      <c r="C610" s="307" t="s">
        <v>1871</v>
      </c>
      <c r="D610" s="307" t="s">
        <v>2133</v>
      </c>
      <c r="E610" s="293" t="s">
        <v>1893</v>
      </c>
      <c r="F610" s="293" t="s">
        <v>1893</v>
      </c>
      <c r="G610" s="293" t="s">
        <v>1893</v>
      </c>
    </row>
    <row r="611" spans="1:7">
      <c r="A611" s="334" t="s">
        <v>2207</v>
      </c>
      <c r="B611" s="307">
        <v>23030.524805171535</v>
      </c>
      <c r="C611" s="307" t="s">
        <v>2208</v>
      </c>
      <c r="D611" s="307" t="s">
        <v>2208</v>
      </c>
      <c r="E611" s="307" t="s">
        <v>1893</v>
      </c>
      <c r="F611" s="307" t="s">
        <v>1893</v>
      </c>
      <c r="G611" s="307" t="s">
        <v>1893</v>
      </c>
    </row>
    <row r="612" spans="1:7">
      <c r="A612" s="333" t="s">
        <v>2209</v>
      </c>
      <c r="B612" s="307">
        <v>-29001.50383515003</v>
      </c>
      <c r="C612" s="307" t="s">
        <v>2000</v>
      </c>
      <c r="D612" s="307" t="s">
        <v>2000</v>
      </c>
      <c r="E612" s="293" t="s">
        <v>1893</v>
      </c>
      <c r="F612" s="293" t="s">
        <v>1893</v>
      </c>
      <c r="G612" s="293" t="s">
        <v>1893</v>
      </c>
    </row>
    <row r="613" spans="1:7">
      <c r="A613" s="333" t="s">
        <v>2210</v>
      </c>
      <c r="B613" s="307">
        <v>52032.028640321565</v>
      </c>
      <c r="C613" s="307" t="s">
        <v>2000</v>
      </c>
      <c r="D613" s="307" t="s">
        <v>2000</v>
      </c>
      <c r="E613" s="293" t="s">
        <v>1893</v>
      </c>
      <c r="F613" s="293" t="s">
        <v>1893</v>
      </c>
      <c r="G613" s="293" t="s">
        <v>1893</v>
      </c>
    </row>
    <row r="614" spans="1:7">
      <c r="A614" s="62" t="s">
        <v>2211</v>
      </c>
      <c r="B614" s="307">
        <v>-28216.102686357408</v>
      </c>
      <c r="C614" s="307">
        <v>12.663181</v>
      </c>
      <c r="D614" s="307">
        <v>1.1562030000000001</v>
      </c>
      <c r="E614" s="307">
        <v>21.472351</v>
      </c>
      <c r="F614" s="307">
        <v>357.87245800000005</v>
      </c>
      <c r="G614" s="307" t="s">
        <v>1893</v>
      </c>
    </row>
    <row r="615" spans="1:7">
      <c r="A615" s="333" t="s">
        <v>2212</v>
      </c>
      <c r="B615" s="307">
        <v>8734.4840051914307</v>
      </c>
      <c r="C615" s="307">
        <v>12.663181</v>
      </c>
      <c r="D615" s="307">
        <v>1.1562030000000001</v>
      </c>
      <c r="E615" s="293">
        <v>21.472351</v>
      </c>
      <c r="F615" s="293">
        <v>357.87245800000005</v>
      </c>
      <c r="G615" s="293" t="s">
        <v>1893</v>
      </c>
    </row>
    <row r="616" spans="1:7">
      <c r="A616" s="405" t="s">
        <v>2213</v>
      </c>
      <c r="B616" s="307">
        <v>-36950.586691548837</v>
      </c>
      <c r="C616" s="307" t="s">
        <v>1913</v>
      </c>
      <c r="D616" s="307" t="s">
        <v>2000</v>
      </c>
      <c r="E616" s="293" t="s">
        <v>1893</v>
      </c>
      <c r="F616" s="293" t="s">
        <v>1893</v>
      </c>
      <c r="G616" s="293" t="s">
        <v>1893</v>
      </c>
    </row>
    <row r="617" spans="1:7">
      <c r="A617" s="334" t="s">
        <v>2214</v>
      </c>
      <c r="B617" s="307">
        <v>-5742.2251556353804</v>
      </c>
      <c r="C617" s="307">
        <v>961.93431193645267</v>
      </c>
      <c r="D617" s="307">
        <v>0.59525414428571</v>
      </c>
      <c r="E617" s="307" t="s">
        <v>1893</v>
      </c>
      <c r="F617" s="307" t="s">
        <v>1893</v>
      </c>
      <c r="G617" s="307" t="s">
        <v>1893</v>
      </c>
    </row>
    <row r="618" spans="1:7">
      <c r="A618" s="333" t="s">
        <v>2215</v>
      </c>
      <c r="B618" s="307">
        <v>-10133.615543726639</v>
      </c>
      <c r="C618" s="307" t="s">
        <v>1913</v>
      </c>
      <c r="D618" s="307">
        <v>0.59215403</v>
      </c>
      <c r="E618" s="293" t="s">
        <v>1893</v>
      </c>
      <c r="F618" s="293" t="s">
        <v>1893</v>
      </c>
      <c r="G618" s="293" t="s">
        <v>1893</v>
      </c>
    </row>
    <row r="619" spans="1:7">
      <c r="A619" s="333" t="s">
        <v>2216</v>
      </c>
      <c r="B619" s="307">
        <v>469.44060909762544</v>
      </c>
      <c r="C619" s="307" t="s">
        <v>1913</v>
      </c>
      <c r="D619" s="307" t="s">
        <v>2018</v>
      </c>
      <c r="E619" s="293" t="s">
        <v>1893</v>
      </c>
      <c r="F619" s="293" t="s">
        <v>1893</v>
      </c>
      <c r="G619" s="293" t="s">
        <v>1893</v>
      </c>
    </row>
    <row r="620" spans="1:7">
      <c r="A620" s="62" t="s">
        <v>2217</v>
      </c>
      <c r="B620" s="307">
        <v>-33858.519844496128</v>
      </c>
      <c r="C620" s="307" t="s">
        <v>1913</v>
      </c>
      <c r="D620" s="307">
        <v>6.0475778530394004</v>
      </c>
      <c r="E620" s="307" t="s">
        <v>1913</v>
      </c>
      <c r="F620" s="307" t="s">
        <v>1913</v>
      </c>
      <c r="G620" s="307" t="s">
        <v>1893</v>
      </c>
    </row>
    <row r="621" spans="1:7">
      <c r="A621" s="333" t="s">
        <v>2218</v>
      </c>
      <c r="B621" s="307">
        <v>-116642.3750794526</v>
      </c>
      <c r="C621" s="307" t="s">
        <v>1913</v>
      </c>
      <c r="D621" s="307">
        <v>6.0475778530394004</v>
      </c>
      <c r="E621" s="293" t="s">
        <v>1913</v>
      </c>
      <c r="F621" s="293" t="s">
        <v>1913</v>
      </c>
      <c r="G621" s="293" t="s">
        <v>1893</v>
      </c>
    </row>
    <row r="622" spans="1:7">
      <c r="A622" s="405" t="s">
        <v>2219</v>
      </c>
      <c r="B622" s="307">
        <v>82783.855234956471</v>
      </c>
      <c r="C622" s="307" t="s">
        <v>1913</v>
      </c>
      <c r="D622" s="307" t="s">
        <v>2000</v>
      </c>
      <c r="E622" s="293" t="s">
        <v>1913</v>
      </c>
      <c r="F622" s="293" t="s">
        <v>1913</v>
      </c>
      <c r="G622" s="293" t="s">
        <v>1893</v>
      </c>
    </row>
    <row r="623" spans="1:7">
      <c r="A623" s="334" t="s">
        <v>2220</v>
      </c>
      <c r="B623" s="307" t="s">
        <v>1913</v>
      </c>
      <c r="C623" s="307" t="s">
        <v>1913</v>
      </c>
      <c r="D623" s="307" t="s">
        <v>1913</v>
      </c>
      <c r="E623" s="307" t="s">
        <v>1893</v>
      </c>
      <c r="F623" s="307" t="s">
        <v>1893</v>
      </c>
      <c r="G623" s="307" t="s">
        <v>1893</v>
      </c>
    </row>
    <row r="624" spans="1:7">
      <c r="A624" s="333" t="s">
        <v>2221</v>
      </c>
      <c r="B624" s="289" t="s">
        <v>1897</v>
      </c>
      <c r="C624" s="289" t="s">
        <v>1897</v>
      </c>
      <c r="D624" s="289" t="s">
        <v>1897</v>
      </c>
      <c r="E624" s="289" t="s">
        <v>1897</v>
      </c>
      <c r="F624" s="289" t="s">
        <v>1897</v>
      </c>
      <c r="G624" s="289" t="s">
        <v>1897</v>
      </c>
    </row>
    <row r="625" spans="1:8">
      <c r="A625" s="333" t="s">
        <v>2222</v>
      </c>
      <c r="B625" s="307" t="s">
        <v>1913</v>
      </c>
      <c r="C625" s="307" t="s">
        <v>1913</v>
      </c>
      <c r="D625" s="307" t="s">
        <v>1913</v>
      </c>
      <c r="E625" s="293" t="s">
        <v>1893</v>
      </c>
      <c r="F625" s="293" t="s">
        <v>1893</v>
      </c>
      <c r="G625" s="293" t="s">
        <v>1893</v>
      </c>
    </row>
    <row r="626" spans="1:8">
      <c r="A626" s="62" t="s">
        <v>2223</v>
      </c>
      <c r="B626" s="307">
        <v>-106045.87106666707</v>
      </c>
      <c r="C626" s="289" t="s">
        <v>1897</v>
      </c>
      <c r="D626" s="289" t="s">
        <v>1897</v>
      </c>
      <c r="E626" s="289" t="s">
        <v>1897</v>
      </c>
      <c r="F626" s="289" t="s">
        <v>1897</v>
      </c>
      <c r="G626" s="289" t="s">
        <v>1897</v>
      </c>
    </row>
    <row r="627" spans="1:8">
      <c r="A627" s="335" t="s">
        <v>2224</v>
      </c>
      <c r="B627" s="307" t="s">
        <v>2208</v>
      </c>
      <c r="C627" s="307" t="s">
        <v>2018</v>
      </c>
      <c r="D627" s="307">
        <v>2.41583792</v>
      </c>
      <c r="E627" s="307" t="s">
        <v>1893</v>
      </c>
      <c r="F627" s="307" t="s">
        <v>1893</v>
      </c>
      <c r="G627" s="307" t="s">
        <v>1893</v>
      </c>
    </row>
    <row r="628" spans="1:8">
      <c r="A628" s="318" t="s">
        <v>2225</v>
      </c>
      <c r="B628" s="307" t="s">
        <v>2208</v>
      </c>
      <c r="C628" s="307" t="s">
        <v>2018</v>
      </c>
      <c r="D628" s="307">
        <v>2.41583792</v>
      </c>
      <c r="E628" s="307" t="s">
        <v>1893</v>
      </c>
      <c r="F628" s="307" t="s">
        <v>1893</v>
      </c>
      <c r="G628" s="307" t="s">
        <v>1893</v>
      </c>
    </row>
    <row r="630" spans="1:8" ht="16">
      <c r="A630" s="46" t="s">
        <v>2226</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6">
      <c r="A633" s="475" t="s">
        <v>2227</v>
      </c>
      <c r="B633" s="475"/>
      <c r="C633" s="203"/>
      <c r="D633" s="203"/>
      <c r="E633" s="203"/>
      <c r="F633" s="203"/>
      <c r="G633" s="203"/>
      <c r="H633" s="45" t="s">
        <v>1853</v>
      </c>
    </row>
    <row r="634" spans="1:8" ht="16">
      <c r="A634" s="211" t="s">
        <v>2085</v>
      </c>
      <c r="B634" s="48"/>
      <c r="C634" s="203"/>
      <c r="D634" s="203"/>
      <c r="E634" s="203"/>
      <c r="F634" s="203"/>
      <c r="G634" s="203"/>
      <c r="H634" s="45" t="s">
        <v>1855</v>
      </c>
    </row>
    <row r="635" spans="1:8">
      <c r="A635" s="203"/>
      <c r="B635" s="203"/>
      <c r="C635" s="203"/>
      <c r="D635" s="203"/>
      <c r="E635" s="203"/>
      <c r="F635" s="203"/>
      <c r="G635" s="203"/>
      <c r="H635" s="45" t="s">
        <v>1856</v>
      </c>
    </row>
    <row r="636" spans="1:8">
      <c r="A636" s="203"/>
      <c r="B636" s="203"/>
      <c r="C636" s="203"/>
      <c r="D636" s="203"/>
      <c r="E636" s="203"/>
      <c r="F636" s="203"/>
      <c r="G636" s="203"/>
      <c r="H636" s="220"/>
    </row>
    <row r="637" spans="1:8">
      <c r="A637" s="463" t="s">
        <v>2228</v>
      </c>
      <c r="B637" s="406" t="s">
        <v>2229</v>
      </c>
      <c r="C637" s="336" t="s">
        <v>1859</v>
      </c>
      <c r="D637" s="336" t="s">
        <v>1860</v>
      </c>
      <c r="E637" s="336" t="s">
        <v>2032</v>
      </c>
      <c r="F637" s="337" t="s">
        <v>671</v>
      </c>
      <c r="G637" s="407" t="s">
        <v>1862</v>
      </c>
      <c r="H637" s="337" t="s">
        <v>2033</v>
      </c>
    </row>
    <row r="638" spans="1:8" ht="16" thickBot="1">
      <c r="A638" s="464"/>
      <c r="B638" s="465" t="s">
        <v>1864</v>
      </c>
      <c r="C638" s="466"/>
      <c r="D638" s="466"/>
      <c r="E638" s="466"/>
      <c r="F638" s="466"/>
      <c r="G638" s="466"/>
      <c r="H638" s="467"/>
    </row>
    <row r="639" spans="1:8" ht="16" thickTop="1">
      <c r="A639" s="221" t="s">
        <v>2230</v>
      </c>
      <c r="B639" s="307" t="s">
        <v>1948</v>
      </c>
      <c r="C639" s="307">
        <v>6143.8266127488378</v>
      </c>
      <c r="D639" s="307">
        <v>73.757520658580603</v>
      </c>
      <c r="E639" s="307">
        <v>2.3460190219567099</v>
      </c>
      <c r="F639" s="307">
        <v>6.5483463597946603</v>
      </c>
      <c r="G639" s="307">
        <v>114.39560414851302</v>
      </c>
      <c r="H639" s="307">
        <v>0.74349333311907995</v>
      </c>
    </row>
    <row r="640" spans="1:8">
      <c r="A640" s="338" t="s">
        <v>2231</v>
      </c>
      <c r="B640" s="307" t="s">
        <v>1915</v>
      </c>
      <c r="C640" s="307">
        <v>5261.8993888836258</v>
      </c>
      <c r="D640" s="289" t="s">
        <v>1897</v>
      </c>
      <c r="E640" s="307">
        <v>2.3460190219567099</v>
      </c>
      <c r="F640" s="307">
        <v>6.1117899358083498</v>
      </c>
      <c r="G640" s="307">
        <v>21.695718028166269</v>
      </c>
      <c r="H640" s="289" t="s">
        <v>1897</v>
      </c>
    </row>
    <row r="641" spans="1:8">
      <c r="A641" s="315" t="s">
        <v>2232</v>
      </c>
      <c r="B641" s="307" t="s">
        <v>1915</v>
      </c>
      <c r="C641" s="307">
        <v>5261.8993888836258</v>
      </c>
      <c r="D641" s="289" t="s">
        <v>1897</v>
      </c>
      <c r="E641" s="293">
        <v>2.3460190219567099</v>
      </c>
      <c r="F641" s="293">
        <v>6.1117899358083498</v>
      </c>
      <c r="G641" s="293">
        <v>21.695718028166269</v>
      </c>
      <c r="H641" s="289" t="s">
        <v>1897</v>
      </c>
    </row>
    <row r="642" spans="1:8">
      <c r="A642" s="315" t="s">
        <v>2233</v>
      </c>
      <c r="B642" s="307" t="s">
        <v>1900</v>
      </c>
      <c r="C642" s="307" t="s">
        <v>1900</v>
      </c>
      <c r="D642" s="289" t="s">
        <v>1897</v>
      </c>
      <c r="E642" s="293" t="s">
        <v>1900</v>
      </c>
      <c r="F642" s="293" t="s">
        <v>1900</v>
      </c>
      <c r="G642" s="293" t="s">
        <v>1900</v>
      </c>
      <c r="H642" s="289" t="s">
        <v>1897</v>
      </c>
    </row>
    <row r="643" spans="1:8">
      <c r="A643" s="339" t="s">
        <v>2234</v>
      </c>
      <c r="B643" s="307" t="s">
        <v>1900</v>
      </c>
      <c r="C643" s="307" t="s">
        <v>1900</v>
      </c>
      <c r="D643" s="289" t="s">
        <v>1897</v>
      </c>
      <c r="E643" s="307" t="s">
        <v>1900</v>
      </c>
      <c r="F643" s="307" t="s">
        <v>1900</v>
      </c>
      <c r="G643" s="307" t="s">
        <v>1900</v>
      </c>
      <c r="H643" s="289" t="s">
        <v>1897</v>
      </c>
    </row>
    <row r="644" spans="1:8">
      <c r="A644" s="338" t="s">
        <v>2235</v>
      </c>
      <c r="B644" s="289" t="s">
        <v>1897</v>
      </c>
      <c r="C644" s="307">
        <v>76.365222930707887</v>
      </c>
      <c r="D644" s="307">
        <v>5.5964614607999996</v>
      </c>
      <c r="E644" s="307" t="s">
        <v>1913</v>
      </c>
      <c r="F644" s="307" t="s">
        <v>1913</v>
      </c>
      <c r="G644" s="307" t="s">
        <v>1913</v>
      </c>
      <c r="H644" s="289" t="s">
        <v>1897</v>
      </c>
    </row>
    <row r="645" spans="1:8">
      <c r="A645" s="340" t="s">
        <v>2236</v>
      </c>
      <c r="B645" s="289" t="s">
        <v>1897</v>
      </c>
      <c r="C645" s="307">
        <v>74.619486144000007</v>
      </c>
      <c r="D645" s="307">
        <v>5.5964614607999996</v>
      </c>
      <c r="E645" s="293" t="s">
        <v>1913</v>
      </c>
      <c r="F645" s="293" t="s">
        <v>1913</v>
      </c>
      <c r="G645" s="293" t="s">
        <v>1913</v>
      </c>
      <c r="H645" s="289" t="s">
        <v>1897</v>
      </c>
    </row>
    <row r="646" spans="1:8">
      <c r="A646" s="340" t="s">
        <v>2237</v>
      </c>
      <c r="B646" s="289" t="s">
        <v>1897</v>
      </c>
      <c r="C646" s="307">
        <v>1.7457367867078699</v>
      </c>
      <c r="D646" s="307" t="s">
        <v>1958</v>
      </c>
      <c r="E646" s="293" t="s">
        <v>1913</v>
      </c>
      <c r="F646" s="293" t="s">
        <v>1913</v>
      </c>
      <c r="G646" s="293" t="s">
        <v>1913</v>
      </c>
      <c r="H646" s="289" t="s">
        <v>1897</v>
      </c>
    </row>
    <row r="647" spans="1:8">
      <c r="A647" s="338" t="s">
        <v>2238</v>
      </c>
      <c r="B647" s="307" t="s">
        <v>1907</v>
      </c>
      <c r="C647" s="307" t="s">
        <v>1907</v>
      </c>
      <c r="D647" s="307" t="s">
        <v>1907</v>
      </c>
      <c r="E647" s="307" t="s">
        <v>1907</v>
      </c>
      <c r="F647" s="307" t="s">
        <v>1907</v>
      </c>
      <c r="G647" s="307" t="s">
        <v>1907</v>
      </c>
      <c r="H647" s="307" t="s">
        <v>1907</v>
      </c>
    </row>
    <row r="648" spans="1:8">
      <c r="A648" s="315" t="s">
        <v>2239</v>
      </c>
      <c r="B648" s="307" t="s">
        <v>1871</v>
      </c>
      <c r="C648" s="307" t="s">
        <v>1907</v>
      </c>
      <c r="D648" s="307" t="s">
        <v>1907</v>
      </c>
      <c r="E648" s="293" t="s">
        <v>1871</v>
      </c>
      <c r="F648" s="293" t="s">
        <v>1871</v>
      </c>
      <c r="G648" s="293" t="s">
        <v>1871</v>
      </c>
      <c r="H648" s="293" t="s">
        <v>1871</v>
      </c>
    </row>
    <row r="649" spans="1:8">
      <c r="A649" s="315" t="s">
        <v>2240</v>
      </c>
      <c r="B649" s="307" t="s">
        <v>1893</v>
      </c>
      <c r="C649" s="307" t="s">
        <v>1893</v>
      </c>
      <c r="D649" s="307" t="s">
        <v>1893</v>
      </c>
      <c r="E649" s="293" t="s">
        <v>1893</v>
      </c>
      <c r="F649" s="293" t="s">
        <v>1893</v>
      </c>
      <c r="G649" s="293" t="s">
        <v>1893</v>
      </c>
      <c r="H649" s="293" t="s">
        <v>1893</v>
      </c>
    </row>
    <row r="650" spans="1:8">
      <c r="A650" s="338" t="s">
        <v>2241</v>
      </c>
      <c r="B650" s="289" t="s">
        <v>1897</v>
      </c>
      <c r="C650" s="307">
        <v>805.56200093450445</v>
      </c>
      <c r="D650" s="307">
        <v>68.161059197780617</v>
      </c>
      <c r="E650" s="307" t="s">
        <v>1958</v>
      </c>
      <c r="F650" s="307">
        <v>0.43655642398631</v>
      </c>
      <c r="G650" s="307">
        <v>49.308450064014231</v>
      </c>
      <c r="H650" s="289" t="s">
        <v>1897</v>
      </c>
    </row>
    <row r="651" spans="1:8">
      <c r="A651" s="315" t="s">
        <v>2242</v>
      </c>
      <c r="B651" s="289" t="s">
        <v>1897</v>
      </c>
      <c r="C651" s="307">
        <v>566.94660201297143</v>
      </c>
      <c r="D651" s="307">
        <v>66.504112399504038</v>
      </c>
      <c r="E651" s="293" t="s">
        <v>1900</v>
      </c>
      <c r="F651" s="293">
        <v>0.43655642398631</v>
      </c>
      <c r="G651" s="293">
        <v>33.529746043529677</v>
      </c>
      <c r="H651" s="289" t="s">
        <v>1897</v>
      </c>
    </row>
    <row r="652" spans="1:8">
      <c r="A652" s="315" t="s">
        <v>2243</v>
      </c>
      <c r="B652" s="289" t="s">
        <v>1897</v>
      </c>
      <c r="C652" s="307">
        <v>238.61539892153306</v>
      </c>
      <c r="D652" s="307">
        <v>1.65694679827657</v>
      </c>
      <c r="E652" s="293" t="s">
        <v>1900</v>
      </c>
      <c r="F652" s="293" t="s">
        <v>1900</v>
      </c>
      <c r="G652" s="293">
        <v>15.77870402048455</v>
      </c>
      <c r="H652" s="289" t="s">
        <v>1897</v>
      </c>
    </row>
    <row r="653" spans="1:8">
      <c r="A653" s="315" t="s">
        <v>2244</v>
      </c>
      <c r="B653" s="289" t="s">
        <v>1897</v>
      </c>
      <c r="C653" s="307" t="s">
        <v>1871</v>
      </c>
      <c r="D653" s="307" t="s">
        <v>1871</v>
      </c>
      <c r="E653" s="307" t="s">
        <v>1871</v>
      </c>
      <c r="F653" s="307" t="s">
        <v>1871</v>
      </c>
      <c r="G653" s="307" t="s">
        <v>1871</v>
      </c>
      <c r="H653" s="289" t="s">
        <v>1897</v>
      </c>
    </row>
    <row r="654" spans="1:8">
      <c r="A654" s="338" t="s">
        <v>2245</v>
      </c>
      <c r="B654" s="307" t="s">
        <v>1893</v>
      </c>
      <c r="C654" s="307" t="s">
        <v>1893</v>
      </c>
      <c r="D654" s="307" t="s">
        <v>1893</v>
      </c>
      <c r="E654" s="307" t="s">
        <v>1900</v>
      </c>
      <c r="F654" s="307" t="s">
        <v>1900</v>
      </c>
      <c r="G654" s="307">
        <v>43.391436056332523</v>
      </c>
      <c r="H654" s="307">
        <v>0.74349333311907995</v>
      </c>
    </row>
    <row r="655" spans="1:8">
      <c r="A655" s="318" t="s">
        <v>1970</v>
      </c>
      <c r="B655" s="293" t="s">
        <v>1893</v>
      </c>
      <c r="C655" s="293" t="s">
        <v>1893</v>
      </c>
      <c r="D655" s="293" t="s">
        <v>1893</v>
      </c>
      <c r="E655" s="293" t="s">
        <v>1900</v>
      </c>
      <c r="F655" s="293" t="s">
        <v>1900</v>
      </c>
      <c r="G655" s="293">
        <v>43.391436056332523</v>
      </c>
      <c r="H655" s="293">
        <v>0.74349333311907995</v>
      </c>
    </row>
    <row r="656" spans="1:8">
      <c r="A656" s="338" t="s">
        <v>2246</v>
      </c>
      <c r="B656" s="289" t="s">
        <v>1897</v>
      </c>
      <c r="C656" s="289" t="s">
        <v>1897</v>
      </c>
      <c r="D656" s="289" t="s">
        <v>1897</v>
      </c>
      <c r="E656" s="289" t="s">
        <v>1897</v>
      </c>
      <c r="F656" s="289" t="s">
        <v>1897</v>
      </c>
      <c r="G656" s="289" t="s">
        <v>1897</v>
      </c>
      <c r="H656" s="289" t="s">
        <v>1897</v>
      </c>
    </row>
    <row r="657" spans="1:8">
      <c r="A657" s="340" t="s">
        <v>2247</v>
      </c>
      <c r="B657" s="293">
        <v>11397.929630279281</v>
      </c>
      <c r="C657" s="289" t="s">
        <v>1897</v>
      </c>
      <c r="D657" s="289" t="s">
        <v>1897</v>
      </c>
      <c r="E657" s="289" t="s">
        <v>1897</v>
      </c>
      <c r="F657" s="289" t="s">
        <v>1897</v>
      </c>
      <c r="G657" s="289" t="s">
        <v>1897</v>
      </c>
      <c r="H657" s="289" t="s">
        <v>1897</v>
      </c>
    </row>
    <row r="658" spans="1:8">
      <c r="A658" s="340" t="s">
        <v>2248</v>
      </c>
      <c r="B658" s="293" t="s">
        <v>1893</v>
      </c>
      <c r="C658" s="289" t="s">
        <v>1897</v>
      </c>
      <c r="D658" s="289" t="s">
        <v>1897</v>
      </c>
      <c r="E658" s="289" t="s">
        <v>1897</v>
      </c>
      <c r="F658" s="289" t="s">
        <v>1897</v>
      </c>
      <c r="G658" s="289" t="s">
        <v>1897</v>
      </c>
      <c r="H658" s="289" t="s">
        <v>1897</v>
      </c>
    </row>
    <row r="659" spans="1:8">
      <c r="A659" s="341" t="s">
        <v>2249</v>
      </c>
      <c r="B659" s="293" t="s">
        <v>1893</v>
      </c>
      <c r="C659" s="289" t="s">
        <v>1897</v>
      </c>
      <c r="D659" s="289" t="s">
        <v>1897</v>
      </c>
      <c r="E659" s="289" t="s">
        <v>1897</v>
      </c>
      <c r="F659" s="289" t="s">
        <v>1897</v>
      </c>
      <c r="G659" s="289" t="s">
        <v>1897</v>
      </c>
      <c r="H659" s="289" t="s">
        <v>1897</v>
      </c>
    </row>
    <row r="661" spans="1:8" ht="16">
      <c r="A661" s="46" t="s">
        <v>2250</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7">
      <c r="A664" s="46" t="s">
        <v>2251</v>
      </c>
      <c r="B664" s="63" t="s">
        <v>2252</v>
      </c>
      <c r="C664" s="63" t="s">
        <v>2253</v>
      </c>
      <c r="D664" s="63" t="s">
        <v>2254</v>
      </c>
      <c r="E664" s="63" t="s">
        <v>2255</v>
      </c>
      <c r="F664" s="63" t="s">
        <v>671</v>
      </c>
      <c r="G664" s="63" t="s">
        <v>1862</v>
      </c>
      <c r="H664" s="63" t="s">
        <v>2256</v>
      </c>
    </row>
    <row r="665" spans="1:8" ht="16">
      <c r="A665" s="198" t="s">
        <v>2257</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ht="16">
      <c r="A666" s="198" t="s">
        <v>2258</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ht="16">
      <c r="A667" s="197" t="s">
        <v>935</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ht="16">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ht="16">
      <c r="A669" s="197" t="s">
        <v>1121</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ht="16">
      <c r="A670" s="197" t="s">
        <v>341</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ht="16">
      <c r="A671" s="197" t="s">
        <v>1119</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ht="16">
      <c r="A672" s="197" t="s">
        <v>1924</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ht="16">
      <c r="A673" s="198" t="s">
        <v>2259</v>
      </c>
      <c r="B673" s="64">
        <f>G408</f>
        <v>22472.091458330953</v>
      </c>
      <c r="C673" s="64">
        <f>H408</f>
        <v>4.6925847366299997E-3</v>
      </c>
      <c r="D673" s="64">
        <f>I408</f>
        <v>4.8332437122200001E-3</v>
      </c>
      <c r="E673" s="64"/>
      <c r="F673" s="65"/>
      <c r="G673" s="65"/>
      <c r="H673" s="65"/>
    </row>
    <row r="674" spans="1:36" ht="16">
      <c r="A674" s="198" t="s">
        <v>2260</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ht="16">
      <c r="A675" s="198" t="s">
        <v>2261</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ht="16">
      <c r="A676" s="198" t="s">
        <v>2262</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ht="16">
      <c r="A677" s="198" t="s">
        <v>2263</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ht="16">
      <c r="A678" s="198" t="s">
        <v>2264</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ht="16">
      <c r="A679" s="3" t="s">
        <v>2265</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ht="16">
      <c r="A681" s="46" t="s">
        <v>2266</v>
      </c>
      <c r="B681" s="46" t="s">
        <v>2086</v>
      </c>
      <c r="C681" s="46" t="s">
        <v>2087</v>
      </c>
      <c r="D681" s="46" t="s">
        <v>2088</v>
      </c>
      <c r="E681" s="46" t="s">
        <v>2089</v>
      </c>
      <c r="F681" s="68" t="s">
        <v>2090</v>
      </c>
      <c r="G681" s="68" t="s">
        <v>2091</v>
      </c>
      <c r="H681" s="68" t="s">
        <v>2092</v>
      </c>
      <c r="I681" s="68" t="s">
        <v>2093</v>
      </c>
      <c r="J681" s="68" t="s">
        <v>2094</v>
      </c>
      <c r="K681" s="68" t="s">
        <v>2095</v>
      </c>
      <c r="L681" s="68" t="s">
        <v>2096</v>
      </c>
      <c r="M681" s="68" t="s">
        <v>2097</v>
      </c>
      <c r="N681" s="68" t="s">
        <v>2098</v>
      </c>
      <c r="O681" s="68" t="s">
        <v>2099</v>
      </c>
      <c r="P681" s="68" t="s">
        <v>2100</v>
      </c>
      <c r="Q681" s="68" t="s">
        <v>2101</v>
      </c>
      <c r="R681" s="68" t="s">
        <v>2102</v>
      </c>
      <c r="S681" s="68" t="s">
        <v>2103</v>
      </c>
      <c r="T681" s="68" t="s">
        <v>2104</v>
      </c>
      <c r="U681" s="68" t="s">
        <v>2267</v>
      </c>
      <c r="V681" s="68" t="s">
        <v>2106</v>
      </c>
      <c r="W681" s="68" t="s">
        <v>2268</v>
      </c>
      <c r="X681" s="68" t="s">
        <v>2269</v>
      </c>
      <c r="Y681" s="68" t="s">
        <v>2270</v>
      </c>
      <c r="Z681" s="68" t="s">
        <v>2271</v>
      </c>
      <c r="AA681" s="68" t="s">
        <v>2272</v>
      </c>
      <c r="AB681" s="68" t="s">
        <v>2273</v>
      </c>
      <c r="AC681" s="68" t="s">
        <v>2274</v>
      </c>
      <c r="AD681" s="68" t="s">
        <v>2275</v>
      </c>
      <c r="AE681" s="68" t="s">
        <v>2276</v>
      </c>
      <c r="AF681" s="68" t="s">
        <v>2277</v>
      </c>
      <c r="AG681" s="68" t="s">
        <v>2117</v>
      </c>
      <c r="AH681" s="68" t="s">
        <v>2278</v>
      </c>
      <c r="AI681" s="68" t="s">
        <v>1838</v>
      </c>
      <c r="AJ681" s="68" t="s">
        <v>1839</v>
      </c>
    </row>
    <row r="682" spans="1:36" ht="16">
      <c r="A682" s="1" t="s">
        <v>2279</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ht="16">
      <c r="A683" s="1" t="s">
        <v>2280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ht="16">
      <c r="A685" s="3" t="s">
        <v>2265</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7">
      <c r="A687" s="46" t="s">
        <v>2281</v>
      </c>
      <c r="B687" s="63" t="s">
        <v>2252</v>
      </c>
      <c r="C687" s="63" t="s">
        <v>2253</v>
      </c>
      <c r="D687" s="63" t="s">
        <v>2254</v>
      </c>
      <c r="E687" s="63" t="s">
        <v>2255</v>
      </c>
      <c r="F687" s="63" t="s">
        <v>671</v>
      </c>
      <c r="G687" s="63" t="s">
        <v>1862</v>
      </c>
      <c r="H687" s="63" t="s">
        <v>2256</v>
      </c>
      <c r="I687" s="63" t="s">
        <v>1716</v>
      </c>
      <c r="J687" s="63" t="s">
        <v>1174</v>
      </c>
      <c r="K687" s="1"/>
      <c r="L687" s="1"/>
      <c r="M687" s="1"/>
      <c r="N687" s="1"/>
      <c r="O687" s="1"/>
      <c r="P687" s="1"/>
      <c r="Q687" s="1"/>
      <c r="R687" s="1"/>
      <c r="S687" s="1"/>
      <c r="T687" s="1"/>
      <c r="U687" s="1"/>
      <c r="V687" s="1"/>
      <c r="W687" s="1"/>
      <c r="X687" s="1"/>
      <c r="Y687" s="1"/>
      <c r="Z687" s="1"/>
      <c r="AA687" s="1"/>
      <c r="AB687" s="1"/>
    </row>
    <row r="688" spans="1:36" ht="16">
      <c r="A688" s="1" t="s">
        <v>2282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ht="16">
      <c r="A689" s="1" t="s">
        <v>2283</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ht="16">
      <c r="A690" s="1" t="s">
        <v>935</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ht="16">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ht="16">
      <c r="A692" s="1" t="s">
        <v>1121</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ht="16">
      <c r="A693" s="1" t="s">
        <v>341</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ht="16">
      <c r="A694" s="1" t="s">
        <v>1119</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ht="16">
      <c r="A695" s="1" t="s">
        <v>1128</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ht="16">
      <c r="A696" s="1" t="s">
        <v>2284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7" thickBot="1">
      <c r="A698" s="1" t="s">
        <v>2285</v>
      </c>
      <c r="B698" s="4"/>
      <c r="C698" s="4"/>
      <c r="D698" s="4"/>
      <c r="E698" s="4"/>
      <c r="F698" s="4"/>
      <c r="G698" s="4"/>
      <c r="H698" s="4"/>
      <c r="I698" s="4"/>
      <c r="K698" s="1"/>
      <c r="L698" s="1"/>
      <c r="M698" s="1"/>
      <c r="N698" s="1"/>
    </row>
    <row r="699" spans="1:28" ht="17" thickBot="1">
      <c r="A699" s="70" t="s">
        <v>2286</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17" thickBot="1">
      <c r="A700" s="70" t="s">
        <v>2287</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7" thickBot="1">
      <c r="A702" s="1" t="s">
        <v>2288</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7" thickBot="1">
      <c r="A703" s="70" t="s">
        <v>2286</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17" thickBot="1">
      <c r="A704" s="70" t="s">
        <v>2287</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ht="16">
      <c r="A706" s="1" t="s">
        <v>935</v>
      </c>
      <c r="B706" s="4">
        <f>SUM(B690:I690)</f>
        <v>2400.8653682426634</v>
      </c>
      <c r="K706" s="1"/>
      <c r="L706" s="1"/>
      <c r="M706" s="1"/>
      <c r="N706" s="1"/>
      <c r="O706" s="1"/>
      <c r="P706" s="1"/>
      <c r="Q706" s="1"/>
      <c r="R706" s="1"/>
      <c r="S706" s="1"/>
      <c r="T706" s="1"/>
      <c r="U706" s="1"/>
      <c r="V706" s="1"/>
      <c r="W706" s="1"/>
      <c r="X706" s="1"/>
      <c r="Y706" s="1"/>
      <c r="Z706" s="1"/>
      <c r="AA706" s="1"/>
      <c r="AB706" s="1"/>
    </row>
    <row r="707" spans="1:28" ht="16">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ht="16">
      <c r="A708" s="1" t="s">
        <v>1121</v>
      </c>
      <c r="B708" s="4">
        <f t="shared" si="25"/>
        <v>594.3871781042867</v>
      </c>
      <c r="K708" s="1"/>
      <c r="L708" s="1"/>
      <c r="M708" s="1"/>
      <c r="N708" s="1"/>
      <c r="O708" s="1"/>
      <c r="P708" s="1"/>
      <c r="Q708" s="1"/>
      <c r="R708" s="1"/>
      <c r="S708" s="1"/>
      <c r="T708" s="1"/>
      <c r="U708" s="1"/>
      <c r="V708" s="1"/>
      <c r="W708" s="1"/>
      <c r="X708" s="1"/>
      <c r="Y708" s="1"/>
      <c r="Z708" s="1"/>
      <c r="AA708" s="1"/>
      <c r="AB708" s="1"/>
    </row>
    <row r="709" spans="1:28" ht="16">
      <c r="A709" s="1" t="s">
        <v>341</v>
      </c>
      <c r="B709" s="4">
        <f t="shared" si="25"/>
        <v>1847.0916388108249</v>
      </c>
      <c r="K709" s="1"/>
      <c r="L709" s="1"/>
      <c r="M709" s="1"/>
      <c r="N709" s="1"/>
      <c r="O709" s="1"/>
      <c r="P709" s="1"/>
      <c r="Q709" s="1"/>
      <c r="R709" s="1"/>
      <c r="S709" s="1"/>
      <c r="T709" s="1"/>
      <c r="U709" s="1"/>
      <c r="V709" s="1"/>
      <c r="W709" s="1"/>
      <c r="X709" s="1"/>
      <c r="Y709" s="1"/>
      <c r="Z709" s="1"/>
      <c r="AA709" s="1"/>
      <c r="AB709" s="1"/>
    </row>
    <row r="710" spans="1:28" ht="16">
      <c r="A710" s="1" t="s">
        <v>1119</v>
      </c>
      <c r="B710" s="4">
        <f t="shared" si="25"/>
        <v>566.1011011848085</v>
      </c>
      <c r="K710" s="1"/>
      <c r="L710" s="1"/>
      <c r="M710" s="1"/>
      <c r="N710" s="1"/>
      <c r="O710" s="1"/>
      <c r="P710" s="1"/>
      <c r="Q710" s="1"/>
      <c r="R710" s="1"/>
      <c r="S710" s="1"/>
      <c r="T710" s="1"/>
      <c r="U710" s="1"/>
      <c r="V710" s="1"/>
      <c r="W710" s="1"/>
      <c r="X710" s="1"/>
      <c r="Y710" s="1"/>
      <c r="Z710" s="1"/>
      <c r="AA710" s="1"/>
      <c r="AB710" s="1"/>
    </row>
    <row r="711" spans="1:28" ht="16">
      <c r="A711" s="1" t="s">
        <v>1128</v>
      </c>
      <c r="B711" s="4">
        <f t="shared" si="25"/>
        <v>205.76462632912921</v>
      </c>
      <c r="K711" s="1"/>
      <c r="L711" s="1"/>
      <c r="M711" s="1"/>
      <c r="N711" s="1"/>
      <c r="O711" s="1"/>
      <c r="P711" s="1"/>
      <c r="Q711" s="1"/>
      <c r="R711" s="1"/>
      <c r="S711" s="1"/>
      <c r="T711" s="1"/>
      <c r="U711" s="1"/>
      <c r="V711" s="1"/>
      <c r="W711" s="1"/>
      <c r="X711" s="1"/>
      <c r="Y711" s="1"/>
      <c r="Z711" s="1"/>
      <c r="AA711" s="1"/>
      <c r="AB711" s="1"/>
    </row>
    <row r="712" spans="1:28" ht="16">
      <c r="A712" s="1" t="s">
        <v>2284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6">
      <c r="A716" s="72" t="s">
        <v>2289</v>
      </c>
      <c r="B716" s="73"/>
      <c r="C716" s="73"/>
      <c r="D716" s="73"/>
      <c r="E716" s="73"/>
      <c r="F716" s="73"/>
      <c r="G716" s="73"/>
      <c r="H716" s="73"/>
      <c r="I716" s="73"/>
      <c r="J716" s="73"/>
      <c r="K716" s="73"/>
      <c r="L716" s="73"/>
      <c r="M716" s="73"/>
      <c r="N716" s="73"/>
    </row>
    <row r="717" spans="1:28">
      <c r="A717" s="73" t="s">
        <v>2290</v>
      </c>
      <c r="B717" s="73"/>
      <c r="C717" s="73"/>
      <c r="D717" s="73"/>
      <c r="E717" s="73"/>
      <c r="F717" s="73"/>
      <c r="G717" s="73"/>
      <c r="H717" s="73"/>
      <c r="I717" s="73"/>
      <c r="J717" s="73"/>
      <c r="K717" s="73"/>
      <c r="L717" s="73"/>
      <c r="M717" s="73"/>
      <c r="N717" s="73"/>
    </row>
    <row r="718" spans="1:28">
      <c r="A718" s="73" t="s">
        <v>2291</v>
      </c>
      <c r="B718" s="73"/>
      <c r="C718" s="73"/>
      <c r="D718" s="73"/>
      <c r="E718" s="73"/>
      <c r="F718" s="73"/>
      <c r="G718" s="73"/>
      <c r="H718" s="73"/>
      <c r="I718" s="73"/>
      <c r="J718" s="73"/>
      <c r="K718" s="73"/>
      <c r="L718" s="73"/>
      <c r="M718" s="73"/>
      <c r="N718" s="73"/>
    </row>
    <row r="719" spans="1:28" ht="36">
      <c r="A719" s="74" t="s">
        <v>2292</v>
      </c>
      <c r="B719" s="75" t="s">
        <v>2293</v>
      </c>
      <c r="C719" s="76" t="s">
        <v>2294</v>
      </c>
      <c r="D719" s="77" t="s">
        <v>2295</v>
      </c>
      <c r="E719" s="77" t="s">
        <v>2296</v>
      </c>
      <c r="F719" s="78" t="s">
        <v>2297</v>
      </c>
      <c r="G719" s="77" t="s">
        <v>2298</v>
      </c>
      <c r="H719" s="78" t="s">
        <v>2299</v>
      </c>
      <c r="I719" s="77" t="s">
        <v>2300</v>
      </c>
      <c r="J719" s="78" t="s">
        <v>2301</v>
      </c>
      <c r="K719" s="77" t="s">
        <v>2302</v>
      </c>
      <c r="L719" s="78" t="s">
        <v>2303</v>
      </c>
      <c r="M719" s="78" t="s">
        <v>2304</v>
      </c>
      <c r="N719" s="78" t="s">
        <v>2305</v>
      </c>
    </row>
    <row r="720" spans="1:28">
      <c r="A720" s="79" t="s">
        <v>2306</v>
      </c>
      <c r="B720" s="80" t="s">
        <v>2307</v>
      </c>
      <c r="C720" s="81" t="s">
        <v>2308</v>
      </c>
      <c r="D720" s="79" t="s">
        <v>2309</v>
      </c>
      <c r="E720" s="79" t="s">
        <v>2310</v>
      </c>
      <c r="F720" s="82">
        <v>1</v>
      </c>
      <c r="G720" s="79" t="s">
        <v>2311</v>
      </c>
      <c r="H720" s="82">
        <v>1</v>
      </c>
      <c r="I720" s="79" t="s">
        <v>2312</v>
      </c>
      <c r="J720" s="82">
        <v>1</v>
      </c>
      <c r="K720" s="79" t="s">
        <v>2313</v>
      </c>
      <c r="L720" s="82">
        <v>1</v>
      </c>
      <c r="M720" s="79" t="s">
        <v>2314</v>
      </c>
      <c r="N720" s="82">
        <v>1</v>
      </c>
    </row>
    <row r="721" spans="1:14">
      <c r="A721" s="83" t="s">
        <v>2315</v>
      </c>
      <c r="B721" s="84" t="s">
        <v>2316</v>
      </c>
      <c r="C721" s="84" t="s">
        <v>2317</v>
      </c>
      <c r="D721" s="83" t="s">
        <v>2318</v>
      </c>
      <c r="E721" s="83" t="s">
        <v>2319</v>
      </c>
      <c r="F721" s="85">
        <v>84</v>
      </c>
      <c r="G721" s="83" t="s">
        <v>2320</v>
      </c>
      <c r="H721" s="85">
        <v>28</v>
      </c>
      <c r="I721" s="83" t="s">
        <v>2321</v>
      </c>
      <c r="J721" s="85">
        <v>67</v>
      </c>
      <c r="K721" s="83" t="s">
        <v>2322</v>
      </c>
      <c r="L721" s="85">
        <v>14</v>
      </c>
      <c r="M721" s="83" t="s">
        <v>2323</v>
      </c>
      <c r="N721" s="85">
        <v>4</v>
      </c>
    </row>
    <row r="722" spans="1:14">
      <c r="A722" s="86" t="s">
        <v>2324</v>
      </c>
      <c r="B722" s="87" t="s">
        <v>2316</v>
      </c>
      <c r="C722" s="87" t="s">
        <v>2317</v>
      </c>
      <c r="D722" s="86" t="s">
        <v>2318</v>
      </c>
      <c r="E722" s="86" t="s">
        <v>2325</v>
      </c>
      <c r="F722" s="88">
        <v>85</v>
      </c>
      <c r="G722" s="86" t="s">
        <v>2326</v>
      </c>
      <c r="H722" s="88">
        <v>30</v>
      </c>
      <c r="I722" s="86" t="s">
        <v>2327</v>
      </c>
      <c r="J722" s="88">
        <v>68</v>
      </c>
      <c r="K722" s="86" t="s">
        <v>2328</v>
      </c>
      <c r="L722" s="88">
        <v>15</v>
      </c>
      <c r="M722" s="86" t="s">
        <v>2329</v>
      </c>
      <c r="N722" s="88">
        <v>6</v>
      </c>
    </row>
    <row r="723" spans="1:14">
      <c r="A723" s="89" t="s">
        <v>2330</v>
      </c>
      <c r="B723" s="90" t="s">
        <v>2331</v>
      </c>
      <c r="C723" s="90" t="s">
        <v>2332</v>
      </c>
      <c r="D723" s="89" t="s">
        <v>2333</v>
      </c>
      <c r="E723" s="89" t="s">
        <v>2334</v>
      </c>
      <c r="F723" s="91">
        <v>264</v>
      </c>
      <c r="G723" s="89" t="s">
        <v>2335</v>
      </c>
      <c r="H723" s="91">
        <v>265</v>
      </c>
      <c r="I723" s="89" t="s">
        <v>2336</v>
      </c>
      <c r="J723" s="91">
        <v>277</v>
      </c>
      <c r="K723" s="89" t="s">
        <v>2337</v>
      </c>
      <c r="L723" s="91">
        <v>282</v>
      </c>
      <c r="M723" s="89" t="s">
        <v>2338</v>
      </c>
      <c r="N723" s="91">
        <v>234</v>
      </c>
    </row>
    <row r="724" spans="1:14">
      <c r="A724" s="79" t="s">
        <v>2339</v>
      </c>
      <c r="B724" s="80" t="s">
        <v>2340</v>
      </c>
      <c r="C724" s="92">
        <v>45</v>
      </c>
      <c r="D724" s="93">
        <v>0.26</v>
      </c>
      <c r="E724" s="79" t="s">
        <v>2341</v>
      </c>
      <c r="F724" s="82">
        <v>6900</v>
      </c>
      <c r="G724" s="79" t="s">
        <v>2342</v>
      </c>
      <c r="H724" s="82">
        <v>4660</v>
      </c>
      <c r="I724" s="79" t="s">
        <v>2343</v>
      </c>
      <c r="J724" s="82">
        <v>6890</v>
      </c>
      <c r="K724" s="79" t="s">
        <v>2344</v>
      </c>
      <c r="L724" s="82">
        <v>4890</v>
      </c>
      <c r="M724" s="79" t="s">
        <v>2345</v>
      </c>
      <c r="N724" s="82">
        <v>2340</v>
      </c>
    </row>
    <row r="725" spans="1:14">
      <c r="A725" s="83" t="s">
        <v>2346</v>
      </c>
      <c r="B725" s="84" t="s">
        <v>2347</v>
      </c>
      <c r="C725" s="94">
        <v>100</v>
      </c>
      <c r="D725" s="95">
        <v>0.32</v>
      </c>
      <c r="E725" s="83" t="s">
        <v>2348</v>
      </c>
      <c r="F725" s="96">
        <v>10800</v>
      </c>
      <c r="G725" s="83" t="s">
        <v>2349</v>
      </c>
      <c r="H725" s="96">
        <v>10200</v>
      </c>
      <c r="I725" s="83" t="s">
        <v>2350</v>
      </c>
      <c r="J725" s="96">
        <v>11300</v>
      </c>
      <c r="K725" s="83" t="s">
        <v>2351</v>
      </c>
      <c r="L725" s="96">
        <v>11000</v>
      </c>
      <c r="M725" s="83" t="s">
        <v>2352</v>
      </c>
      <c r="N725" s="85">
        <v>8450</v>
      </c>
    </row>
    <row r="726" spans="1:14">
      <c r="A726" s="86" t="s">
        <v>2353</v>
      </c>
      <c r="B726" s="87" t="s">
        <v>2354</v>
      </c>
      <c r="C726" s="97">
        <v>640</v>
      </c>
      <c r="D726" s="98">
        <v>0.25</v>
      </c>
      <c r="E726" s="86" t="s">
        <v>2355</v>
      </c>
      <c r="F726" s="99">
        <v>10900</v>
      </c>
      <c r="G726" s="86" t="s">
        <v>2356</v>
      </c>
      <c r="H726" s="99">
        <v>13900</v>
      </c>
      <c r="I726" s="86" t="s">
        <v>2357</v>
      </c>
      <c r="J726" s="99">
        <v>11700</v>
      </c>
      <c r="K726" s="86" t="s">
        <v>2358</v>
      </c>
      <c r="L726" s="99">
        <v>14200</v>
      </c>
      <c r="M726" s="86" t="s">
        <v>2359</v>
      </c>
      <c r="N726" s="99">
        <v>15900</v>
      </c>
    </row>
    <row r="727" spans="1:14">
      <c r="A727" s="83" t="s">
        <v>2360</v>
      </c>
      <c r="B727" s="100" t="s">
        <v>2361</v>
      </c>
      <c r="C727" s="101">
        <v>85</v>
      </c>
      <c r="D727" s="95">
        <v>0.3</v>
      </c>
      <c r="E727" s="83" t="s">
        <v>2362</v>
      </c>
      <c r="F727" s="85">
        <v>6490</v>
      </c>
      <c r="G727" s="83" t="s">
        <v>2363</v>
      </c>
      <c r="H727" s="85">
        <v>5820</v>
      </c>
      <c r="I727" s="83" t="s">
        <v>2364</v>
      </c>
      <c r="J727" s="85">
        <v>6730</v>
      </c>
      <c r="K727" s="83" t="s">
        <v>2365</v>
      </c>
      <c r="L727" s="85">
        <v>6250</v>
      </c>
      <c r="M727" s="83" t="s">
        <v>2366</v>
      </c>
      <c r="N727" s="85">
        <v>4470</v>
      </c>
    </row>
    <row r="728" spans="1:14">
      <c r="A728" s="86" t="s">
        <v>2367</v>
      </c>
      <c r="B728" s="102" t="s">
        <v>2368</v>
      </c>
      <c r="C728" s="97">
        <v>190</v>
      </c>
      <c r="D728" s="98">
        <v>0.31</v>
      </c>
      <c r="E728" s="86" t="s">
        <v>2369</v>
      </c>
      <c r="F728" s="88">
        <v>7710</v>
      </c>
      <c r="G728" s="86" t="s">
        <v>2370</v>
      </c>
      <c r="H728" s="88">
        <v>8590</v>
      </c>
      <c r="I728" s="86" t="s">
        <v>2371</v>
      </c>
      <c r="J728" s="88">
        <v>8190</v>
      </c>
      <c r="K728" s="86" t="s">
        <v>2372</v>
      </c>
      <c r="L728" s="88">
        <v>9020</v>
      </c>
      <c r="M728" s="86" t="s">
        <v>2373</v>
      </c>
      <c r="N728" s="88">
        <v>8550</v>
      </c>
    </row>
    <row r="729" spans="1:14">
      <c r="A729" s="89" t="s">
        <v>2374</v>
      </c>
      <c r="B729" s="103" t="s">
        <v>2375</v>
      </c>
      <c r="C729" s="104">
        <v>1020</v>
      </c>
      <c r="D729" s="105">
        <v>0.2</v>
      </c>
      <c r="E729" s="89" t="s">
        <v>2376</v>
      </c>
      <c r="F729" s="91">
        <v>5860</v>
      </c>
      <c r="G729" s="89" t="s">
        <v>2377</v>
      </c>
      <c r="H729" s="91">
        <v>7670</v>
      </c>
      <c r="I729" s="89" t="s">
        <v>2378</v>
      </c>
      <c r="J729" s="91">
        <v>6310</v>
      </c>
      <c r="K729" s="89" t="s">
        <v>2379</v>
      </c>
      <c r="L729" s="91">
        <v>7810</v>
      </c>
      <c r="M729" s="89" t="s">
        <v>2380</v>
      </c>
      <c r="N729" s="91">
        <v>8980</v>
      </c>
    </row>
    <row r="730" spans="1:14">
      <c r="A730" s="79" t="s">
        <v>2381</v>
      </c>
      <c r="B730" s="80" t="s">
        <v>2382</v>
      </c>
      <c r="C730" s="92">
        <v>1.7</v>
      </c>
      <c r="D730" s="93">
        <v>0.15</v>
      </c>
      <c r="E730" s="79" t="s">
        <v>2383</v>
      </c>
      <c r="F730" s="82">
        <v>543</v>
      </c>
      <c r="G730" s="79" t="s">
        <v>2383</v>
      </c>
      <c r="H730" s="82">
        <v>148</v>
      </c>
      <c r="I730" s="79" t="s">
        <v>2384</v>
      </c>
      <c r="J730" s="82">
        <v>192</v>
      </c>
      <c r="K730" s="79" t="s">
        <v>2385</v>
      </c>
      <c r="L730" s="82">
        <v>26</v>
      </c>
      <c r="M730" s="79" t="s">
        <v>2386</v>
      </c>
      <c r="N730" s="82">
        <v>20</v>
      </c>
    </row>
    <row r="731" spans="1:14">
      <c r="A731" s="83" t="s">
        <v>2387</v>
      </c>
      <c r="B731" s="84" t="s">
        <v>2388</v>
      </c>
      <c r="C731" s="101">
        <v>11.9</v>
      </c>
      <c r="D731" s="95">
        <v>0.21</v>
      </c>
      <c r="E731" s="83" t="s">
        <v>2389</v>
      </c>
      <c r="F731" s="85">
        <v>5280</v>
      </c>
      <c r="G731" s="83" t="s">
        <v>2362</v>
      </c>
      <c r="H731" s="85">
        <v>1760</v>
      </c>
      <c r="I731" s="83" t="s">
        <v>2390</v>
      </c>
      <c r="J731" s="85">
        <v>4200</v>
      </c>
      <c r="K731" s="83" t="s">
        <v>2391</v>
      </c>
      <c r="L731" s="85">
        <v>832</v>
      </c>
      <c r="M731" s="83" t="s">
        <v>2392</v>
      </c>
      <c r="N731" s="85">
        <v>262</v>
      </c>
    </row>
    <row r="732" spans="1:14">
      <c r="A732" s="86" t="s">
        <v>2393</v>
      </c>
      <c r="B732" s="102" t="s">
        <v>2394</v>
      </c>
      <c r="C732" s="106">
        <v>1</v>
      </c>
      <c r="D732" s="98">
        <v>0.17</v>
      </c>
      <c r="E732" s="86" t="s">
        <v>2395</v>
      </c>
      <c r="F732" s="88">
        <v>218</v>
      </c>
      <c r="G732" s="86" t="s">
        <v>2395</v>
      </c>
      <c r="H732" s="88">
        <v>59</v>
      </c>
      <c r="I732" s="86" t="s">
        <v>2396</v>
      </c>
      <c r="J732" s="88">
        <v>70</v>
      </c>
      <c r="K732" s="86" t="s">
        <v>2397</v>
      </c>
      <c r="L732" s="88">
        <v>10</v>
      </c>
      <c r="M732" s="86" t="s">
        <v>2398</v>
      </c>
      <c r="N732" s="88">
        <v>8</v>
      </c>
    </row>
    <row r="733" spans="1:14">
      <c r="A733" s="83" t="s">
        <v>2399</v>
      </c>
      <c r="B733" s="100" t="s">
        <v>2400</v>
      </c>
      <c r="C733" s="101">
        <v>3.4</v>
      </c>
      <c r="D733" s="95">
        <v>0.21</v>
      </c>
      <c r="E733" s="83" t="s">
        <v>2401</v>
      </c>
      <c r="F733" s="85">
        <v>945</v>
      </c>
      <c r="G733" s="83" t="s">
        <v>2402</v>
      </c>
      <c r="H733" s="85">
        <v>258</v>
      </c>
      <c r="I733" s="83" t="s">
        <v>2403</v>
      </c>
      <c r="J733" s="85">
        <v>426</v>
      </c>
      <c r="K733" s="83" t="s">
        <v>2404</v>
      </c>
      <c r="L733" s="85">
        <v>48</v>
      </c>
      <c r="M733" s="83" t="s">
        <v>2405</v>
      </c>
      <c r="N733" s="85">
        <v>36</v>
      </c>
    </row>
    <row r="734" spans="1:14">
      <c r="A734" s="86" t="s">
        <v>2406</v>
      </c>
      <c r="B734" s="102" t="s">
        <v>2407</v>
      </c>
      <c r="C734" s="106">
        <v>1.3</v>
      </c>
      <c r="D734" s="98">
        <v>0.15</v>
      </c>
      <c r="E734" s="86" t="s">
        <v>2408</v>
      </c>
      <c r="F734" s="88">
        <v>292</v>
      </c>
      <c r="G734" s="86" t="s">
        <v>2408</v>
      </c>
      <c r="H734" s="88">
        <v>79</v>
      </c>
      <c r="I734" s="86" t="s">
        <v>2409</v>
      </c>
      <c r="J734" s="88">
        <v>98</v>
      </c>
      <c r="K734" s="86" t="s">
        <v>2410</v>
      </c>
      <c r="L734" s="88">
        <v>14</v>
      </c>
      <c r="M734" s="86" t="s">
        <v>2411</v>
      </c>
      <c r="N734" s="88">
        <v>11</v>
      </c>
    </row>
    <row r="735" spans="1:14">
      <c r="A735" s="83" t="s">
        <v>2412</v>
      </c>
      <c r="B735" s="100" t="s">
        <v>2413</v>
      </c>
      <c r="C735" s="101">
        <v>4</v>
      </c>
      <c r="D735" s="95">
        <v>0.23</v>
      </c>
      <c r="E735" s="83" t="s">
        <v>2414</v>
      </c>
      <c r="F735" s="85">
        <v>1350</v>
      </c>
      <c r="G735" s="83" t="s">
        <v>2415</v>
      </c>
      <c r="H735" s="85">
        <v>370</v>
      </c>
      <c r="I735" s="83" t="s">
        <v>2416</v>
      </c>
      <c r="J735" s="85">
        <v>659</v>
      </c>
      <c r="K735" s="83" t="s">
        <v>2417</v>
      </c>
      <c r="L735" s="85">
        <v>72</v>
      </c>
      <c r="M735" s="83" t="s">
        <v>2418</v>
      </c>
      <c r="N735" s="85">
        <v>51</v>
      </c>
    </row>
    <row r="736" spans="1:14">
      <c r="A736" s="86" t="s">
        <v>2419</v>
      </c>
      <c r="B736" s="102" t="s">
        <v>2420</v>
      </c>
      <c r="C736" s="106">
        <v>5.9</v>
      </c>
      <c r="D736" s="98">
        <v>0.2</v>
      </c>
      <c r="E736" s="86" t="s">
        <v>2421</v>
      </c>
      <c r="F736" s="88">
        <v>1870</v>
      </c>
      <c r="G736" s="86" t="s">
        <v>2422</v>
      </c>
      <c r="H736" s="88">
        <v>527</v>
      </c>
      <c r="I736" s="86" t="s">
        <v>2423</v>
      </c>
      <c r="J736" s="88">
        <v>1120</v>
      </c>
      <c r="K736" s="86" t="s">
        <v>2424</v>
      </c>
      <c r="L736" s="88">
        <v>121</v>
      </c>
      <c r="M736" s="86" t="s">
        <v>2425</v>
      </c>
      <c r="N736" s="88">
        <v>74</v>
      </c>
    </row>
    <row r="737" spans="1:14">
      <c r="A737" s="83" t="s">
        <v>2426</v>
      </c>
      <c r="B737" s="100" t="s">
        <v>2427</v>
      </c>
      <c r="C737" s="101">
        <v>4.3</v>
      </c>
      <c r="D737" s="95">
        <v>0.17</v>
      </c>
      <c r="E737" s="83" t="s">
        <v>2428</v>
      </c>
      <c r="F737" s="85">
        <v>1230</v>
      </c>
      <c r="G737" s="83" t="s">
        <v>2429</v>
      </c>
      <c r="H737" s="85">
        <v>338</v>
      </c>
      <c r="I737" s="83" t="s">
        <v>2430</v>
      </c>
      <c r="J737" s="85">
        <v>624</v>
      </c>
      <c r="K737" s="83" t="s">
        <v>2431</v>
      </c>
      <c r="L737" s="85">
        <v>67</v>
      </c>
      <c r="M737" s="83" t="s">
        <v>2432</v>
      </c>
      <c r="N737" s="85">
        <v>47</v>
      </c>
    </row>
    <row r="738" spans="1:14">
      <c r="A738" s="86" t="s">
        <v>2433</v>
      </c>
      <c r="B738" s="102" t="s">
        <v>2434</v>
      </c>
      <c r="C738" s="106">
        <v>9.1999999999999993</v>
      </c>
      <c r="D738" s="98">
        <v>0.16</v>
      </c>
      <c r="E738" s="86" t="s">
        <v>2435</v>
      </c>
      <c r="F738" s="88">
        <v>2550</v>
      </c>
      <c r="G738" s="86" t="s">
        <v>2436</v>
      </c>
      <c r="H738" s="88">
        <v>782</v>
      </c>
      <c r="I738" s="86" t="s">
        <v>2437</v>
      </c>
      <c r="J738" s="88">
        <v>1850</v>
      </c>
      <c r="K738" s="86" t="s">
        <v>2438</v>
      </c>
      <c r="L738" s="88">
        <v>271</v>
      </c>
      <c r="M738" s="86" t="s">
        <v>2439</v>
      </c>
      <c r="N738" s="88">
        <v>111</v>
      </c>
    </row>
    <row r="739" spans="1:14">
      <c r="A739" s="83" t="s">
        <v>2440</v>
      </c>
      <c r="B739" s="100" t="s">
        <v>2441</v>
      </c>
      <c r="C739" s="101">
        <v>17.2</v>
      </c>
      <c r="D739" s="95">
        <v>0.19</v>
      </c>
      <c r="E739" s="83" t="s">
        <v>2442</v>
      </c>
      <c r="F739" s="85">
        <v>5020</v>
      </c>
      <c r="G739" s="83" t="s">
        <v>2443</v>
      </c>
      <c r="H739" s="85">
        <v>1980</v>
      </c>
      <c r="I739" s="83" t="s">
        <v>2344</v>
      </c>
      <c r="J739" s="85">
        <v>4390</v>
      </c>
      <c r="K739" s="83" t="s">
        <v>2444</v>
      </c>
      <c r="L739" s="85">
        <v>1370</v>
      </c>
      <c r="M739" s="83" t="s">
        <v>2445</v>
      </c>
      <c r="N739" s="85">
        <v>356</v>
      </c>
    </row>
    <row r="740" spans="1:14">
      <c r="A740" s="86" t="s">
        <v>2446</v>
      </c>
      <c r="B740" s="102" t="s">
        <v>2447</v>
      </c>
      <c r="C740" s="106">
        <v>1.9</v>
      </c>
      <c r="D740" s="98">
        <v>0.22</v>
      </c>
      <c r="E740" s="86" t="s">
        <v>2448</v>
      </c>
      <c r="F740" s="88">
        <v>469</v>
      </c>
      <c r="G740" s="86" t="s">
        <v>2448</v>
      </c>
      <c r="H740" s="88">
        <v>127</v>
      </c>
      <c r="I740" s="86" t="s">
        <v>2449</v>
      </c>
      <c r="J740" s="88">
        <v>170</v>
      </c>
      <c r="K740" s="86" t="s">
        <v>2450</v>
      </c>
      <c r="L740" s="88">
        <v>22</v>
      </c>
      <c r="M740" s="86" t="s">
        <v>2451</v>
      </c>
      <c r="N740" s="88">
        <v>18</v>
      </c>
    </row>
    <row r="741" spans="1:14">
      <c r="A741" s="83" t="s">
        <v>2452</v>
      </c>
      <c r="B741" s="100" t="s">
        <v>2453</v>
      </c>
      <c r="C741" s="101">
        <v>5.9</v>
      </c>
      <c r="D741" s="95">
        <v>0.28999999999999998</v>
      </c>
      <c r="E741" s="83" t="s">
        <v>2454</v>
      </c>
      <c r="F741" s="85">
        <v>1860</v>
      </c>
      <c r="G741" s="83" t="s">
        <v>2455</v>
      </c>
      <c r="H741" s="85">
        <v>525</v>
      </c>
      <c r="I741" s="83" t="s">
        <v>2456</v>
      </c>
      <c r="J741" s="85">
        <v>1110</v>
      </c>
      <c r="K741" s="83" t="s">
        <v>2457</v>
      </c>
      <c r="L741" s="85">
        <v>120</v>
      </c>
      <c r="M741" s="83" t="s">
        <v>2458</v>
      </c>
      <c r="N741" s="85">
        <v>73</v>
      </c>
    </row>
    <row r="742" spans="1:14" ht="22">
      <c r="A742" s="107" t="s">
        <v>2459</v>
      </c>
      <c r="B742" s="107" t="s">
        <v>2460</v>
      </c>
      <c r="C742" s="108" t="s">
        <v>2461</v>
      </c>
      <c r="D742" s="109">
        <v>0.04</v>
      </c>
      <c r="E742" s="108" t="s">
        <v>2462</v>
      </c>
      <c r="F742" s="110">
        <v>5</v>
      </c>
      <c r="G742" s="108" t="s">
        <v>2462</v>
      </c>
      <c r="H742" s="110">
        <v>1</v>
      </c>
      <c r="I742" s="108" t="s">
        <v>2463</v>
      </c>
      <c r="J742" s="110">
        <v>2</v>
      </c>
      <c r="K742" s="108" t="s">
        <v>2464</v>
      </c>
      <c r="L742" s="111" t="s">
        <v>2465</v>
      </c>
      <c r="M742" s="108" t="s">
        <v>2466</v>
      </c>
      <c r="N742" s="111" t="s">
        <v>2465</v>
      </c>
    </row>
    <row r="743" spans="1:14">
      <c r="A743" s="79" t="s">
        <v>2467</v>
      </c>
      <c r="B743" s="80" t="s">
        <v>2468</v>
      </c>
      <c r="C743" s="112">
        <v>222</v>
      </c>
      <c r="D743" s="93">
        <v>0.18</v>
      </c>
      <c r="E743" s="79" t="s">
        <v>2469</v>
      </c>
      <c r="F743" s="113">
        <v>10800</v>
      </c>
      <c r="G743" s="79" t="s">
        <v>2470</v>
      </c>
      <c r="H743" s="113">
        <v>12400</v>
      </c>
      <c r="I743" s="79" t="s">
        <v>2471</v>
      </c>
      <c r="J743" s="113">
        <v>11500</v>
      </c>
      <c r="K743" s="79" t="s">
        <v>2357</v>
      </c>
      <c r="L743" s="113">
        <v>13000</v>
      </c>
      <c r="M743" s="79" t="s">
        <v>2472</v>
      </c>
      <c r="N743" s="113">
        <v>12700</v>
      </c>
    </row>
    <row r="744" spans="1:14">
      <c r="A744" s="83" t="s">
        <v>2473</v>
      </c>
      <c r="B744" s="84" t="s">
        <v>2474</v>
      </c>
      <c r="C744" s="101">
        <v>5.2</v>
      </c>
      <c r="D744" s="95">
        <v>0.11</v>
      </c>
      <c r="E744" s="83" t="s">
        <v>2475</v>
      </c>
      <c r="F744" s="114">
        <v>2430</v>
      </c>
      <c r="G744" s="83" t="s">
        <v>2476</v>
      </c>
      <c r="H744" s="114">
        <v>677</v>
      </c>
      <c r="I744" s="83" t="s">
        <v>2477</v>
      </c>
      <c r="J744" s="115">
        <v>1360</v>
      </c>
      <c r="K744" s="83" t="s">
        <v>2478</v>
      </c>
      <c r="L744" s="114">
        <v>145</v>
      </c>
      <c r="M744" s="83" t="s">
        <v>2479</v>
      </c>
      <c r="N744" s="114">
        <v>94</v>
      </c>
    </row>
    <row r="745" spans="1:14">
      <c r="A745" s="86" t="s">
        <v>2480</v>
      </c>
      <c r="B745" s="87" t="s">
        <v>2481</v>
      </c>
      <c r="C745" s="106">
        <v>2.8</v>
      </c>
      <c r="D745" s="98">
        <v>0.02</v>
      </c>
      <c r="E745" s="86" t="s">
        <v>2482</v>
      </c>
      <c r="F745" s="116">
        <v>427</v>
      </c>
      <c r="G745" s="86" t="s">
        <v>2482</v>
      </c>
      <c r="H745" s="116">
        <v>116</v>
      </c>
      <c r="I745" s="86" t="s">
        <v>2483</v>
      </c>
      <c r="J745" s="116">
        <v>177</v>
      </c>
      <c r="K745" s="86" t="s">
        <v>2484</v>
      </c>
      <c r="L745" s="116">
        <v>21</v>
      </c>
      <c r="M745" s="86" t="s">
        <v>2485</v>
      </c>
      <c r="N745" s="116">
        <v>16</v>
      </c>
    </row>
    <row r="746" spans="1:14">
      <c r="A746" s="83" t="s">
        <v>2486</v>
      </c>
      <c r="B746" s="100" t="s">
        <v>2487</v>
      </c>
      <c r="C746" s="101">
        <v>28.2</v>
      </c>
      <c r="D746" s="95">
        <v>0.23</v>
      </c>
      <c r="E746" s="83" t="s">
        <v>2488</v>
      </c>
      <c r="F746" s="114">
        <v>6090</v>
      </c>
      <c r="G746" s="83" t="s">
        <v>2489</v>
      </c>
      <c r="H746" s="115">
        <v>3170</v>
      </c>
      <c r="I746" s="83" t="s">
        <v>2490</v>
      </c>
      <c r="J746" s="115">
        <v>5800</v>
      </c>
      <c r="K746" s="83" t="s">
        <v>2491</v>
      </c>
      <c r="L746" s="114">
        <v>2980</v>
      </c>
      <c r="M746" s="83" t="s">
        <v>2492</v>
      </c>
      <c r="N746" s="114">
        <v>967</v>
      </c>
    </row>
    <row r="747" spans="1:14">
      <c r="A747" s="86" t="s">
        <v>2493</v>
      </c>
      <c r="B747" s="102" t="s">
        <v>2494</v>
      </c>
      <c r="C747" s="106">
        <v>9.6999999999999993</v>
      </c>
      <c r="D747" s="98">
        <v>0.19</v>
      </c>
      <c r="E747" s="86" t="s">
        <v>2495</v>
      </c>
      <c r="F747" s="116">
        <v>3580</v>
      </c>
      <c r="G747" s="86" t="s">
        <v>2496</v>
      </c>
      <c r="H747" s="117">
        <v>1120</v>
      </c>
      <c r="I747" s="86" t="s">
        <v>2497</v>
      </c>
      <c r="J747" s="117">
        <v>2660</v>
      </c>
      <c r="K747" s="86" t="s">
        <v>2498</v>
      </c>
      <c r="L747" s="116">
        <v>412</v>
      </c>
      <c r="M747" s="86" t="s">
        <v>2499</v>
      </c>
      <c r="N747" s="116">
        <v>160</v>
      </c>
    </row>
    <row r="748" spans="1:14">
      <c r="A748" s="83" t="s">
        <v>2500</v>
      </c>
      <c r="B748" s="100" t="s">
        <v>2501</v>
      </c>
      <c r="C748" s="101">
        <v>13.4</v>
      </c>
      <c r="D748" s="95">
        <v>0.16</v>
      </c>
      <c r="E748" s="83" t="s">
        <v>2502</v>
      </c>
      <c r="F748" s="114">
        <v>3710</v>
      </c>
      <c r="G748" s="83" t="s">
        <v>2503</v>
      </c>
      <c r="H748" s="115">
        <v>1300</v>
      </c>
      <c r="I748" s="83" t="s">
        <v>2319</v>
      </c>
      <c r="J748" s="115">
        <v>3050</v>
      </c>
      <c r="K748" s="83" t="s">
        <v>2504</v>
      </c>
      <c r="L748" s="114">
        <v>703</v>
      </c>
      <c r="M748" s="83" t="s">
        <v>2505</v>
      </c>
      <c r="N748" s="114">
        <v>201</v>
      </c>
    </row>
    <row r="749" spans="1:14">
      <c r="A749" s="86" t="s">
        <v>2506</v>
      </c>
      <c r="B749" s="102" t="s">
        <v>2507</v>
      </c>
      <c r="C749" s="106">
        <v>3.5</v>
      </c>
      <c r="D749" s="98">
        <v>0.13</v>
      </c>
      <c r="E749" s="86" t="s">
        <v>2508</v>
      </c>
      <c r="F749" s="116">
        <v>1200</v>
      </c>
      <c r="G749" s="86" t="s">
        <v>2509</v>
      </c>
      <c r="H749" s="116">
        <v>328</v>
      </c>
      <c r="I749" s="86" t="s">
        <v>2510</v>
      </c>
      <c r="J749" s="116">
        <v>549</v>
      </c>
      <c r="K749" s="86" t="s">
        <v>2511</v>
      </c>
      <c r="L749" s="116">
        <v>62</v>
      </c>
      <c r="M749" s="86" t="s">
        <v>2310</v>
      </c>
      <c r="N749" s="116">
        <v>46</v>
      </c>
    </row>
    <row r="750" spans="1:14">
      <c r="A750" s="83" t="s">
        <v>2512</v>
      </c>
      <c r="B750" s="84" t="s">
        <v>2513</v>
      </c>
      <c r="C750" s="101">
        <v>47.1</v>
      </c>
      <c r="D750" s="95">
        <v>0.16</v>
      </c>
      <c r="E750" s="83" t="s">
        <v>2514</v>
      </c>
      <c r="F750" s="114">
        <v>6940</v>
      </c>
      <c r="G750" s="83" t="s">
        <v>2515</v>
      </c>
      <c r="H750" s="115">
        <v>4800</v>
      </c>
      <c r="I750" s="83" t="s">
        <v>2516</v>
      </c>
      <c r="J750" s="115">
        <v>6960</v>
      </c>
      <c r="K750" s="83" t="s">
        <v>2517</v>
      </c>
      <c r="L750" s="114">
        <v>5060</v>
      </c>
      <c r="M750" s="83" t="s">
        <v>2518</v>
      </c>
      <c r="N750" s="115">
        <v>2500</v>
      </c>
    </row>
    <row r="751" spans="1:14">
      <c r="A751" s="86" t="s">
        <v>2519</v>
      </c>
      <c r="B751" s="102" t="s">
        <v>2520</v>
      </c>
      <c r="C751" s="106">
        <v>0.4</v>
      </c>
      <c r="D751" s="98">
        <v>0.04</v>
      </c>
      <c r="E751" s="86" t="s">
        <v>2521</v>
      </c>
      <c r="F751" s="116">
        <v>60</v>
      </c>
      <c r="G751" s="86" t="s">
        <v>2521</v>
      </c>
      <c r="H751" s="116">
        <v>16</v>
      </c>
      <c r="I751" s="86" t="s">
        <v>2522</v>
      </c>
      <c r="J751" s="116">
        <v>18</v>
      </c>
      <c r="K751" s="86" t="s">
        <v>2523</v>
      </c>
      <c r="L751" s="116">
        <v>3</v>
      </c>
      <c r="M751" s="86" t="s">
        <v>2524</v>
      </c>
      <c r="N751" s="116">
        <v>2</v>
      </c>
    </row>
    <row r="752" spans="1:14">
      <c r="A752" s="83" t="s">
        <v>2525</v>
      </c>
      <c r="B752" s="100" t="s">
        <v>2526</v>
      </c>
      <c r="C752" s="101">
        <v>1.5</v>
      </c>
      <c r="D752" s="95">
        <v>0.1</v>
      </c>
      <c r="E752" s="83" t="s">
        <v>2527</v>
      </c>
      <c r="F752" s="114">
        <v>506</v>
      </c>
      <c r="G752" s="83" t="s">
        <v>2527</v>
      </c>
      <c r="H752" s="114">
        <v>138</v>
      </c>
      <c r="I752" s="83" t="s">
        <v>2528</v>
      </c>
      <c r="J752" s="114">
        <v>174</v>
      </c>
      <c r="K752" s="83" t="s">
        <v>2529</v>
      </c>
      <c r="L752" s="114">
        <v>24</v>
      </c>
      <c r="M752" s="83" t="s">
        <v>2530</v>
      </c>
      <c r="N752" s="114">
        <v>19</v>
      </c>
    </row>
    <row r="753" spans="1:14">
      <c r="A753" s="86" t="s">
        <v>2531</v>
      </c>
      <c r="B753" s="102" t="s">
        <v>2532</v>
      </c>
      <c r="C753" s="86" t="s">
        <v>2533</v>
      </c>
      <c r="D753" s="98">
        <v>0.02</v>
      </c>
      <c r="E753" s="86" t="s">
        <v>2534</v>
      </c>
      <c r="F753" s="116">
        <v>13</v>
      </c>
      <c r="G753" s="86" t="s">
        <v>2534</v>
      </c>
      <c r="H753" s="116">
        <v>4</v>
      </c>
      <c r="I753" s="86" t="s">
        <v>2535</v>
      </c>
      <c r="J753" s="116">
        <v>4</v>
      </c>
      <c r="K753" s="86" t="s">
        <v>2536</v>
      </c>
      <c r="L753" s="118" t="s">
        <v>2537</v>
      </c>
      <c r="M753" s="86" t="s">
        <v>2538</v>
      </c>
      <c r="N753" s="118" t="s">
        <v>2537</v>
      </c>
    </row>
    <row r="754" spans="1:14">
      <c r="A754" s="83" t="s">
        <v>2539</v>
      </c>
      <c r="B754" s="100" t="s">
        <v>2540</v>
      </c>
      <c r="C754" s="101">
        <v>28.2</v>
      </c>
      <c r="D754" s="95">
        <v>0.27</v>
      </c>
      <c r="E754" s="83" t="s">
        <v>2541</v>
      </c>
      <c r="F754" s="114">
        <v>5080</v>
      </c>
      <c r="G754" s="83" t="s">
        <v>2542</v>
      </c>
      <c r="H754" s="115">
        <v>2640</v>
      </c>
      <c r="I754" s="83" t="s">
        <v>2543</v>
      </c>
      <c r="J754" s="115">
        <v>4830</v>
      </c>
      <c r="K754" s="83" t="s">
        <v>2544</v>
      </c>
      <c r="L754" s="114">
        <v>2480</v>
      </c>
      <c r="M754" s="83" t="s">
        <v>2545</v>
      </c>
      <c r="N754" s="114">
        <v>806</v>
      </c>
    </row>
    <row r="755" spans="1:14">
      <c r="A755" s="86" t="s">
        <v>2546</v>
      </c>
      <c r="B755" s="102" t="s">
        <v>2547</v>
      </c>
      <c r="C755" s="106">
        <v>38.9</v>
      </c>
      <c r="D755" s="98">
        <v>0.26</v>
      </c>
      <c r="E755" s="86" t="s">
        <v>2548</v>
      </c>
      <c r="F755" s="116">
        <v>5360</v>
      </c>
      <c r="G755" s="86" t="s">
        <v>2549</v>
      </c>
      <c r="H755" s="117">
        <v>3350</v>
      </c>
      <c r="I755" s="86" t="s">
        <v>2550</v>
      </c>
      <c r="J755" s="117">
        <v>5280</v>
      </c>
      <c r="K755" s="86" t="s">
        <v>2551</v>
      </c>
      <c r="L755" s="116">
        <v>3440</v>
      </c>
      <c r="M755" s="86" t="s">
        <v>2552</v>
      </c>
      <c r="N755" s="117">
        <v>1460</v>
      </c>
    </row>
    <row r="756" spans="1:14">
      <c r="A756" s="83" t="s">
        <v>2553</v>
      </c>
      <c r="B756" s="100" t="s">
        <v>2554</v>
      </c>
      <c r="C756" s="101">
        <v>13.1</v>
      </c>
      <c r="D756" s="95">
        <v>0.23</v>
      </c>
      <c r="E756" s="83" t="s">
        <v>2555</v>
      </c>
      <c r="F756" s="114">
        <v>3480</v>
      </c>
      <c r="G756" s="83" t="s">
        <v>2556</v>
      </c>
      <c r="H756" s="115">
        <v>1210</v>
      </c>
      <c r="I756" s="83" t="s">
        <v>2557</v>
      </c>
      <c r="J756" s="115">
        <v>2840</v>
      </c>
      <c r="K756" s="83" t="s">
        <v>2558</v>
      </c>
      <c r="L756" s="114">
        <v>636</v>
      </c>
      <c r="M756" s="83" t="s">
        <v>2559</v>
      </c>
      <c r="N756" s="114">
        <v>185</v>
      </c>
    </row>
    <row r="757" spans="1:14">
      <c r="A757" s="86" t="s">
        <v>2560</v>
      </c>
      <c r="B757" s="102" t="s">
        <v>2561</v>
      </c>
      <c r="C757" s="106">
        <v>11</v>
      </c>
      <c r="D757" s="87" t="s">
        <v>2562</v>
      </c>
      <c r="E757" s="86" t="s">
        <v>2563</v>
      </c>
      <c r="F757" s="116">
        <v>4110</v>
      </c>
      <c r="G757" s="86" t="s">
        <v>2564</v>
      </c>
      <c r="H757" s="117">
        <v>1330</v>
      </c>
      <c r="I757" s="86" t="s">
        <v>2565</v>
      </c>
      <c r="J757" s="117">
        <v>3190</v>
      </c>
      <c r="K757" s="86" t="s">
        <v>2566</v>
      </c>
      <c r="L757" s="116">
        <v>573</v>
      </c>
      <c r="M757" s="86" t="s">
        <v>2567</v>
      </c>
      <c r="N757" s="116">
        <v>195</v>
      </c>
    </row>
    <row r="758" spans="1:14">
      <c r="A758" s="83" t="s">
        <v>2568</v>
      </c>
      <c r="B758" s="100" t="s">
        <v>2569</v>
      </c>
      <c r="C758" s="94">
        <v>242</v>
      </c>
      <c r="D758" s="95">
        <v>0.24</v>
      </c>
      <c r="E758" s="83" t="s">
        <v>2514</v>
      </c>
      <c r="F758" s="114">
        <v>6940</v>
      </c>
      <c r="G758" s="83" t="s">
        <v>2570</v>
      </c>
      <c r="H758" s="115">
        <v>8060</v>
      </c>
      <c r="I758" s="83" t="s">
        <v>2571</v>
      </c>
      <c r="J758" s="115">
        <v>7400</v>
      </c>
      <c r="K758" s="83" t="s">
        <v>2572</v>
      </c>
      <c r="L758" s="114">
        <v>8400</v>
      </c>
      <c r="M758" s="83" t="s">
        <v>2573</v>
      </c>
      <c r="N758" s="115">
        <v>8380</v>
      </c>
    </row>
    <row r="759" spans="1:14">
      <c r="A759" s="86" t="s">
        <v>2574</v>
      </c>
      <c r="B759" s="102" t="s">
        <v>2575</v>
      </c>
      <c r="C759" s="106">
        <v>6.5</v>
      </c>
      <c r="D759" s="87" t="s">
        <v>2576</v>
      </c>
      <c r="E759" s="86" t="s">
        <v>2577</v>
      </c>
      <c r="F759" s="116">
        <v>2510</v>
      </c>
      <c r="G759" s="86" t="s">
        <v>2578</v>
      </c>
      <c r="H759" s="116">
        <v>716</v>
      </c>
      <c r="I759" s="86" t="s">
        <v>2579</v>
      </c>
      <c r="J759" s="117">
        <v>1570</v>
      </c>
      <c r="K759" s="86" t="s">
        <v>2580</v>
      </c>
      <c r="L759" s="116">
        <v>176</v>
      </c>
      <c r="M759" s="86" t="s">
        <v>2581</v>
      </c>
      <c r="N759" s="116">
        <v>100</v>
      </c>
    </row>
    <row r="760" spans="1:14">
      <c r="A760" s="83" t="s">
        <v>2582</v>
      </c>
      <c r="B760" s="100" t="s">
        <v>2583</v>
      </c>
      <c r="C760" s="101">
        <v>47.1</v>
      </c>
      <c r="D760" s="95">
        <v>0.24</v>
      </c>
      <c r="E760" s="83" t="s">
        <v>2584</v>
      </c>
      <c r="F760" s="114">
        <v>6680</v>
      </c>
      <c r="G760" s="83" t="s">
        <v>2585</v>
      </c>
      <c r="H760" s="115">
        <v>4620</v>
      </c>
      <c r="I760" s="83" t="s">
        <v>2573</v>
      </c>
      <c r="J760" s="115">
        <v>6690</v>
      </c>
      <c r="K760" s="83" t="s">
        <v>2586</v>
      </c>
      <c r="L760" s="114">
        <v>4870</v>
      </c>
      <c r="M760" s="83" t="s">
        <v>2587</v>
      </c>
      <c r="N760" s="115">
        <v>2410</v>
      </c>
    </row>
    <row r="761" spans="1:14">
      <c r="A761" s="86" t="s">
        <v>2588</v>
      </c>
      <c r="B761" s="102" t="s">
        <v>2589</v>
      </c>
      <c r="C761" s="106">
        <v>3.2</v>
      </c>
      <c r="D761" s="87" t="s">
        <v>2590</v>
      </c>
      <c r="E761" s="86" t="s">
        <v>2591</v>
      </c>
      <c r="F761" s="116">
        <v>863</v>
      </c>
      <c r="G761" s="86" t="s">
        <v>2592</v>
      </c>
      <c r="H761" s="116">
        <v>235</v>
      </c>
      <c r="I761" s="86" t="s">
        <v>2593</v>
      </c>
      <c r="J761" s="116">
        <v>378</v>
      </c>
      <c r="K761" s="86" t="s">
        <v>2594</v>
      </c>
      <c r="L761" s="116">
        <v>44</v>
      </c>
      <c r="M761" s="86" t="s">
        <v>2595</v>
      </c>
      <c r="N761" s="116">
        <v>33</v>
      </c>
    </row>
    <row r="762" spans="1:14">
      <c r="A762" s="83" t="s">
        <v>2596</v>
      </c>
      <c r="B762" s="100" t="s">
        <v>2597</v>
      </c>
      <c r="C762" s="101">
        <v>3.1</v>
      </c>
      <c r="D762" s="84" t="s">
        <v>2598</v>
      </c>
      <c r="E762" s="83" t="s">
        <v>2599</v>
      </c>
      <c r="F762" s="114">
        <v>1070</v>
      </c>
      <c r="G762" s="83" t="s">
        <v>2599</v>
      </c>
      <c r="H762" s="114">
        <v>290</v>
      </c>
      <c r="I762" s="83" t="s">
        <v>2600</v>
      </c>
      <c r="J762" s="114">
        <v>460</v>
      </c>
      <c r="K762" s="83" t="s">
        <v>2601</v>
      </c>
      <c r="L762" s="114">
        <v>54</v>
      </c>
      <c r="M762" s="83" t="s">
        <v>2602</v>
      </c>
      <c r="N762" s="114">
        <v>40</v>
      </c>
    </row>
    <row r="763" spans="1:14">
      <c r="A763" s="86" t="s">
        <v>2603</v>
      </c>
      <c r="B763" s="102" t="s">
        <v>2604</v>
      </c>
      <c r="C763" s="106">
        <v>7.7</v>
      </c>
      <c r="D763" s="98">
        <v>0.24</v>
      </c>
      <c r="E763" s="86" t="s">
        <v>2605</v>
      </c>
      <c r="F763" s="116">
        <v>2920</v>
      </c>
      <c r="G763" s="86" t="s">
        <v>2606</v>
      </c>
      <c r="H763" s="116">
        <v>858</v>
      </c>
      <c r="I763" s="86" t="s">
        <v>2607</v>
      </c>
      <c r="J763" s="117">
        <v>1970</v>
      </c>
      <c r="K763" s="86" t="s">
        <v>2608</v>
      </c>
      <c r="L763" s="116">
        <v>245</v>
      </c>
      <c r="M763" s="86" t="s">
        <v>2609</v>
      </c>
      <c r="N763" s="116">
        <v>121</v>
      </c>
    </row>
    <row r="764" spans="1:14">
      <c r="A764" s="83" t="s">
        <v>2610</v>
      </c>
      <c r="B764" s="100" t="s">
        <v>2611</v>
      </c>
      <c r="C764" s="101">
        <v>1.2</v>
      </c>
      <c r="D764" s="84" t="s">
        <v>2612</v>
      </c>
      <c r="E764" s="83" t="s">
        <v>2613</v>
      </c>
      <c r="F764" s="114">
        <v>278</v>
      </c>
      <c r="G764" s="83" t="s">
        <v>2613</v>
      </c>
      <c r="H764" s="114">
        <v>76</v>
      </c>
      <c r="I764" s="83" t="s">
        <v>2614</v>
      </c>
      <c r="J764" s="114">
        <v>92</v>
      </c>
      <c r="K764" s="83" t="s">
        <v>2615</v>
      </c>
      <c r="L764" s="114">
        <v>13</v>
      </c>
      <c r="M764" s="83" t="s">
        <v>2616</v>
      </c>
      <c r="N764" s="114">
        <v>10</v>
      </c>
    </row>
    <row r="765" spans="1:14">
      <c r="A765" s="86" t="s">
        <v>2617</v>
      </c>
      <c r="B765" s="102" t="s">
        <v>2618</v>
      </c>
      <c r="C765" s="106">
        <v>2.6</v>
      </c>
      <c r="D765" s="98">
        <v>7.0000000000000007E-2</v>
      </c>
      <c r="E765" s="86" t="s">
        <v>2619</v>
      </c>
      <c r="F765" s="116">
        <v>530</v>
      </c>
      <c r="G765" s="86" t="s">
        <v>2619</v>
      </c>
      <c r="H765" s="116">
        <v>144</v>
      </c>
      <c r="I765" s="86" t="s">
        <v>2620</v>
      </c>
      <c r="J765" s="116">
        <v>213</v>
      </c>
      <c r="K765" s="86" t="s">
        <v>2621</v>
      </c>
      <c r="L765" s="116">
        <v>26</v>
      </c>
      <c r="M765" s="86" t="s">
        <v>2622</v>
      </c>
      <c r="N765" s="116">
        <v>20</v>
      </c>
    </row>
    <row r="766" spans="1:14">
      <c r="A766" s="83" t="s">
        <v>2623</v>
      </c>
      <c r="B766" s="100" t="s">
        <v>2624</v>
      </c>
      <c r="C766" s="101">
        <v>28.4</v>
      </c>
      <c r="D766" s="95">
        <v>0.31</v>
      </c>
      <c r="E766" s="83" t="s">
        <v>2625</v>
      </c>
      <c r="F766" s="114">
        <v>4510</v>
      </c>
      <c r="G766" s="83" t="s">
        <v>2626</v>
      </c>
      <c r="H766" s="115">
        <v>2360</v>
      </c>
      <c r="I766" s="83" t="s">
        <v>2627</v>
      </c>
      <c r="J766" s="115">
        <v>4290</v>
      </c>
      <c r="K766" s="83" t="s">
        <v>2518</v>
      </c>
      <c r="L766" s="114">
        <v>2220</v>
      </c>
      <c r="M766" s="83" t="s">
        <v>2628</v>
      </c>
      <c r="N766" s="114">
        <v>725</v>
      </c>
    </row>
    <row r="767" spans="1:14">
      <c r="A767" s="86" t="s">
        <v>2629</v>
      </c>
      <c r="B767" s="102" t="s">
        <v>2630</v>
      </c>
      <c r="C767" s="106">
        <v>8.6999999999999993</v>
      </c>
      <c r="D767" s="98">
        <v>0.22</v>
      </c>
      <c r="E767" s="86" t="s">
        <v>2631</v>
      </c>
      <c r="F767" s="116">
        <v>2660</v>
      </c>
      <c r="G767" s="86" t="s">
        <v>2632</v>
      </c>
      <c r="H767" s="116">
        <v>804</v>
      </c>
      <c r="I767" s="86" t="s">
        <v>2633</v>
      </c>
      <c r="J767" s="117">
        <v>1890</v>
      </c>
      <c r="K767" s="86" t="s">
        <v>2634</v>
      </c>
      <c r="L767" s="116">
        <v>262</v>
      </c>
      <c r="M767" s="86" t="s">
        <v>2635</v>
      </c>
      <c r="N767" s="116">
        <v>114</v>
      </c>
    </row>
    <row r="768" spans="1:14">
      <c r="A768" s="83" t="s">
        <v>2636</v>
      </c>
      <c r="B768" s="100" t="s">
        <v>2637</v>
      </c>
      <c r="C768" s="101">
        <v>16.100000000000001</v>
      </c>
      <c r="D768" s="84" t="s">
        <v>2638</v>
      </c>
      <c r="E768" s="83" t="s">
        <v>2639</v>
      </c>
      <c r="F768" s="114">
        <v>4310</v>
      </c>
      <c r="G768" s="83" t="s">
        <v>2640</v>
      </c>
      <c r="H768" s="115">
        <v>1650</v>
      </c>
      <c r="I768" s="83" t="s">
        <v>2641</v>
      </c>
      <c r="J768" s="115">
        <v>3720</v>
      </c>
      <c r="K768" s="83" t="s">
        <v>2642</v>
      </c>
      <c r="L768" s="114">
        <v>1070</v>
      </c>
      <c r="M768" s="83" t="s">
        <v>2643</v>
      </c>
      <c r="N768" s="114">
        <v>281</v>
      </c>
    </row>
    <row r="769" spans="1:14">
      <c r="A769" s="86" t="s">
        <v>2644</v>
      </c>
      <c r="B769" s="102" t="s">
        <v>2645</v>
      </c>
      <c r="C769" s="86" t="s">
        <v>2646</v>
      </c>
      <c r="D769" s="102" t="s">
        <v>2647</v>
      </c>
      <c r="E769" s="86" t="s">
        <v>2648</v>
      </c>
      <c r="F769" s="118" t="s">
        <v>2537</v>
      </c>
      <c r="G769" s="86" t="s">
        <v>2648</v>
      </c>
      <c r="H769" s="118" t="s">
        <v>2537</v>
      </c>
      <c r="I769" s="86" t="s">
        <v>2649</v>
      </c>
      <c r="J769" s="118" t="s">
        <v>2537</v>
      </c>
      <c r="K769" s="86" t="s">
        <v>2650</v>
      </c>
      <c r="L769" s="118" t="s">
        <v>2537</v>
      </c>
      <c r="M769" s="86" t="s">
        <v>2651</v>
      </c>
      <c r="N769" s="118" t="s">
        <v>2537</v>
      </c>
    </row>
    <row r="770" spans="1:14">
      <c r="A770" s="83" t="s">
        <v>2652</v>
      </c>
      <c r="B770" s="100" t="s">
        <v>2653</v>
      </c>
      <c r="C770" s="83" t="s">
        <v>2654</v>
      </c>
      <c r="D770" s="100" t="s">
        <v>2655</v>
      </c>
      <c r="E770" s="83" t="s">
        <v>2656</v>
      </c>
      <c r="F770" s="119" t="s">
        <v>2537</v>
      </c>
      <c r="G770" s="83" t="s">
        <v>2656</v>
      </c>
      <c r="H770" s="119" t="s">
        <v>2537</v>
      </c>
      <c r="I770" s="83" t="s">
        <v>2657</v>
      </c>
      <c r="J770" s="119" t="s">
        <v>2537</v>
      </c>
      <c r="K770" s="83" t="s">
        <v>2658</v>
      </c>
      <c r="L770" s="119" t="s">
        <v>2537</v>
      </c>
      <c r="M770" s="83" t="s">
        <v>2659</v>
      </c>
      <c r="N770" s="119" t="s">
        <v>2537</v>
      </c>
    </row>
    <row r="771" spans="1:14">
      <c r="A771" s="86" t="s">
        <v>2660</v>
      </c>
      <c r="B771" s="102" t="s">
        <v>2661</v>
      </c>
      <c r="C771" s="86" t="s">
        <v>2662</v>
      </c>
      <c r="D771" s="98">
        <v>0.02</v>
      </c>
      <c r="E771" s="86" t="s">
        <v>2663</v>
      </c>
      <c r="F771" s="118" t="s">
        <v>2537</v>
      </c>
      <c r="G771" s="86" t="s">
        <v>2663</v>
      </c>
      <c r="H771" s="118" t="s">
        <v>2537</v>
      </c>
      <c r="I771" s="86" t="s">
        <v>2664</v>
      </c>
      <c r="J771" s="118" t="s">
        <v>2537</v>
      </c>
      <c r="K771" s="86" t="s">
        <v>2665</v>
      </c>
      <c r="L771" s="118" t="s">
        <v>2537</v>
      </c>
      <c r="M771" s="86" t="s">
        <v>2666</v>
      </c>
      <c r="N771" s="118" t="s">
        <v>2537</v>
      </c>
    </row>
    <row r="772" spans="1:14">
      <c r="A772" s="83" t="s">
        <v>2667</v>
      </c>
      <c r="B772" s="100" t="s">
        <v>2668</v>
      </c>
      <c r="C772" s="83" t="s">
        <v>2669</v>
      </c>
      <c r="D772" s="95">
        <v>0.01</v>
      </c>
      <c r="E772" s="83" t="s">
        <v>2670</v>
      </c>
      <c r="F772" s="119" t="s">
        <v>2537</v>
      </c>
      <c r="G772" s="83" t="s">
        <v>2670</v>
      </c>
      <c r="H772" s="119" t="s">
        <v>2537</v>
      </c>
      <c r="I772" s="83" t="s">
        <v>2671</v>
      </c>
      <c r="J772" s="119" t="s">
        <v>2537</v>
      </c>
      <c r="K772" s="83" t="s">
        <v>2672</v>
      </c>
      <c r="L772" s="119" t="s">
        <v>2537</v>
      </c>
      <c r="M772" s="83" t="s">
        <v>2673</v>
      </c>
      <c r="N772" s="119" t="s">
        <v>2537</v>
      </c>
    </row>
    <row r="773" spans="1:14">
      <c r="A773" s="86" t="s">
        <v>2674</v>
      </c>
      <c r="B773" s="102" t="s">
        <v>2675</v>
      </c>
      <c r="C773" s="86" t="s">
        <v>2676</v>
      </c>
      <c r="D773" s="98">
        <v>0.02</v>
      </c>
      <c r="E773" s="86" t="s">
        <v>2677</v>
      </c>
      <c r="F773" s="116">
        <v>1</v>
      </c>
      <c r="G773" s="86" t="s">
        <v>2677</v>
      </c>
      <c r="H773" s="118" t="s">
        <v>2537</v>
      </c>
      <c r="I773" s="86" t="s">
        <v>2678</v>
      </c>
      <c r="J773" s="118" t="s">
        <v>2537</v>
      </c>
      <c r="K773" s="86" t="s">
        <v>2679</v>
      </c>
      <c r="L773" s="118" t="s">
        <v>2537</v>
      </c>
      <c r="M773" s="86" t="s">
        <v>2680</v>
      </c>
      <c r="N773" s="118" t="s">
        <v>2537</v>
      </c>
    </row>
    <row r="774" spans="1:14">
      <c r="A774" s="83" t="s">
        <v>2681</v>
      </c>
      <c r="B774" s="100" t="s">
        <v>2682</v>
      </c>
      <c r="C774" s="83" t="s">
        <v>2683</v>
      </c>
      <c r="D774" s="95">
        <v>0.02</v>
      </c>
      <c r="E774" s="83" t="s">
        <v>2684</v>
      </c>
      <c r="F774" s="114">
        <v>1</v>
      </c>
      <c r="G774" s="83" t="s">
        <v>2684</v>
      </c>
      <c r="H774" s="119" t="s">
        <v>2537</v>
      </c>
      <c r="I774" s="83" t="s">
        <v>2685</v>
      </c>
      <c r="J774" s="119" t="s">
        <v>2537</v>
      </c>
      <c r="K774" s="83" t="s">
        <v>2686</v>
      </c>
      <c r="L774" s="119" t="s">
        <v>2537</v>
      </c>
      <c r="M774" s="83" t="s">
        <v>2687</v>
      </c>
      <c r="N774" s="119" t="s">
        <v>2537</v>
      </c>
    </row>
    <row r="775" spans="1:14">
      <c r="A775" s="86" t="s">
        <v>2688</v>
      </c>
      <c r="B775" s="102" t="s">
        <v>2689</v>
      </c>
      <c r="C775" s="86" t="s">
        <v>2690</v>
      </c>
      <c r="D775" s="98">
        <v>0.04</v>
      </c>
      <c r="E775" s="86" t="s">
        <v>2691</v>
      </c>
      <c r="F775" s="116">
        <v>4</v>
      </c>
      <c r="G775" s="86" t="s">
        <v>2691</v>
      </c>
      <c r="H775" s="118" t="s">
        <v>2537</v>
      </c>
      <c r="I775" s="86" t="s">
        <v>2692</v>
      </c>
      <c r="J775" s="118" t="s">
        <v>2537</v>
      </c>
      <c r="K775" s="86" t="s">
        <v>2693</v>
      </c>
      <c r="L775" s="118" t="s">
        <v>2537</v>
      </c>
      <c r="M775" s="86" t="s">
        <v>2694</v>
      </c>
      <c r="N775" s="118" t="s">
        <v>2537</v>
      </c>
    </row>
    <row r="776" spans="1:14">
      <c r="A776" s="89" t="s">
        <v>2695</v>
      </c>
      <c r="B776" s="103" t="s">
        <v>2696</v>
      </c>
      <c r="C776" s="89" t="s">
        <v>2697</v>
      </c>
      <c r="D776" s="90" t="s">
        <v>2698</v>
      </c>
      <c r="E776" s="89" t="s">
        <v>2643</v>
      </c>
      <c r="F776" s="120">
        <v>6</v>
      </c>
      <c r="G776" s="89" t="s">
        <v>2643</v>
      </c>
      <c r="H776" s="120">
        <v>2</v>
      </c>
      <c r="I776" s="89" t="s">
        <v>2699</v>
      </c>
      <c r="J776" s="120">
        <v>2</v>
      </c>
      <c r="K776" s="89" t="s">
        <v>2700</v>
      </c>
      <c r="L776" s="121" t="s">
        <v>2537</v>
      </c>
      <c r="M776" s="89" t="s">
        <v>2701</v>
      </c>
      <c r="N776" s="121" t="s">
        <v>2537</v>
      </c>
    </row>
    <row r="777" spans="1:14">
      <c r="A777" s="79" t="s">
        <v>2702</v>
      </c>
      <c r="B777" s="122" t="s">
        <v>2703</v>
      </c>
      <c r="C777" s="79" t="s">
        <v>2704</v>
      </c>
      <c r="D777" s="123">
        <v>0.01</v>
      </c>
      <c r="E777" s="79" t="s">
        <v>2705</v>
      </c>
      <c r="F777" s="124">
        <v>1</v>
      </c>
      <c r="G777" s="79" t="s">
        <v>2705</v>
      </c>
      <c r="H777" s="125" t="s">
        <v>2537</v>
      </c>
      <c r="I777" s="79" t="s">
        <v>2706</v>
      </c>
      <c r="J777" s="125" t="s">
        <v>2537</v>
      </c>
      <c r="K777" s="79" t="s">
        <v>2707</v>
      </c>
      <c r="L777" s="125" t="s">
        <v>2537</v>
      </c>
      <c r="M777" s="79" t="s">
        <v>2708</v>
      </c>
      <c r="N777" s="125" t="s">
        <v>2537</v>
      </c>
    </row>
    <row r="778" spans="1:14">
      <c r="A778" s="83" t="s">
        <v>2709</v>
      </c>
      <c r="B778" s="100" t="s">
        <v>2710</v>
      </c>
      <c r="C778" s="83" t="s">
        <v>2711</v>
      </c>
      <c r="D778" s="126">
        <v>0.01</v>
      </c>
      <c r="E778" s="83" t="s">
        <v>2712</v>
      </c>
      <c r="F778" s="119" t="s">
        <v>2537</v>
      </c>
      <c r="G778" s="83" t="s">
        <v>2712</v>
      </c>
      <c r="H778" s="119" t="s">
        <v>2537</v>
      </c>
      <c r="I778" s="83" t="s">
        <v>2713</v>
      </c>
      <c r="J778" s="119" t="s">
        <v>2537</v>
      </c>
      <c r="K778" s="83" t="s">
        <v>2714</v>
      </c>
      <c r="L778" s="119" t="s">
        <v>2537</v>
      </c>
      <c r="M778" s="83" t="s">
        <v>2715</v>
      </c>
      <c r="N778" s="119" t="s">
        <v>2537</v>
      </c>
    </row>
    <row r="779" spans="1:14">
      <c r="A779" s="86" t="s">
        <v>2716</v>
      </c>
      <c r="B779" s="102" t="s">
        <v>2717</v>
      </c>
      <c r="C779" s="86" t="s">
        <v>2711</v>
      </c>
      <c r="D779" s="127">
        <v>0.03</v>
      </c>
      <c r="E779" s="86" t="s">
        <v>2522</v>
      </c>
      <c r="F779" s="118" t="s">
        <v>2537</v>
      </c>
      <c r="G779" s="86" t="s">
        <v>2522</v>
      </c>
      <c r="H779" s="118" t="s">
        <v>2537</v>
      </c>
      <c r="I779" s="86" t="s">
        <v>2718</v>
      </c>
      <c r="J779" s="118" t="s">
        <v>2537</v>
      </c>
      <c r="K779" s="86" t="s">
        <v>2719</v>
      </c>
      <c r="L779" s="118" t="s">
        <v>2537</v>
      </c>
      <c r="M779" s="86" t="s">
        <v>2720</v>
      </c>
      <c r="N779" s="118" t="s">
        <v>2537</v>
      </c>
    </row>
    <row r="780" spans="1:14">
      <c r="A780" s="83" t="s">
        <v>2721</v>
      </c>
      <c r="B780" s="100" t="s">
        <v>2722</v>
      </c>
      <c r="C780" s="83" t="s">
        <v>2711</v>
      </c>
      <c r="D780" s="126">
        <v>0.03</v>
      </c>
      <c r="E780" s="83" t="s">
        <v>2723</v>
      </c>
      <c r="F780" s="119" t="s">
        <v>2537</v>
      </c>
      <c r="G780" s="83" t="s">
        <v>2723</v>
      </c>
      <c r="H780" s="119" t="s">
        <v>2537</v>
      </c>
      <c r="I780" s="83" t="s">
        <v>2724</v>
      </c>
      <c r="J780" s="119" t="s">
        <v>2537</v>
      </c>
      <c r="K780" s="83" t="s">
        <v>2725</v>
      </c>
      <c r="L780" s="119" t="s">
        <v>2537</v>
      </c>
      <c r="M780" s="83" t="s">
        <v>2726</v>
      </c>
      <c r="N780" s="119" t="s">
        <v>2537</v>
      </c>
    </row>
    <row r="781" spans="1:14" ht="22">
      <c r="A781" s="107" t="s">
        <v>2727</v>
      </c>
      <c r="B781" s="107" t="s">
        <v>2728</v>
      </c>
      <c r="C781" s="108" t="s">
        <v>2711</v>
      </c>
      <c r="D781" s="128">
        <v>0.03</v>
      </c>
      <c r="E781" s="108" t="s">
        <v>2729</v>
      </c>
      <c r="F781" s="129" t="s">
        <v>2537</v>
      </c>
      <c r="G781" s="108" t="s">
        <v>2729</v>
      </c>
      <c r="H781" s="129" t="s">
        <v>2537</v>
      </c>
      <c r="I781" s="108" t="s">
        <v>2730</v>
      </c>
      <c r="J781" s="129" t="s">
        <v>2537</v>
      </c>
      <c r="K781" s="108" t="s">
        <v>2731</v>
      </c>
      <c r="L781" s="129" t="s">
        <v>2537</v>
      </c>
      <c r="M781" s="108" t="s">
        <v>2732</v>
      </c>
      <c r="N781" s="129" t="s">
        <v>2537</v>
      </c>
    </row>
    <row r="782" spans="1:14">
      <c r="A782" s="79" t="s">
        <v>2733</v>
      </c>
      <c r="B782" s="80" t="s">
        <v>2734</v>
      </c>
      <c r="C782" s="92">
        <v>5</v>
      </c>
      <c r="D782" s="123">
        <v>7.0000000000000007E-2</v>
      </c>
      <c r="E782" s="79" t="s">
        <v>2735</v>
      </c>
      <c r="F782" s="124">
        <v>578</v>
      </c>
      <c r="G782" s="79" t="s">
        <v>2736</v>
      </c>
      <c r="H782" s="124">
        <v>160</v>
      </c>
      <c r="I782" s="79" t="s">
        <v>2737</v>
      </c>
      <c r="J782" s="124">
        <v>317</v>
      </c>
      <c r="K782" s="79" t="s">
        <v>2738</v>
      </c>
      <c r="L782" s="124">
        <v>34</v>
      </c>
      <c r="M782" s="79" t="s">
        <v>2739</v>
      </c>
      <c r="N782" s="124">
        <v>22</v>
      </c>
    </row>
    <row r="783" spans="1:14">
      <c r="A783" s="83" t="s">
        <v>2740</v>
      </c>
      <c r="B783" s="84" t="s">
        <v>2741</v>
      </c>
      <c r="C783" s="94">
        <v>26</v>
      </c>
      <c r="D783" s="126">
        <v>0.17</v>
      </c>
      <c r="E783" s="83" t="s">
        <v>2742</v>
      </c>
      <c r="F783" s="115">
        <v>3480</v>
      </c>
      <c r="G783" s="83" t="s">
        <v>2743</v>
      </c>
      <c r="H783" s="115">
        <v>1730</v>
      </c>
      <c r="I783" s="83" t="s">
        <v>2744</v>
      </c>
      <c r="J783" s="115">
        <v>3280</v>
      </c>
      <c r="K783" s="83" t="s">
        <v>2745</v>
      </c>
      <c r="L783" s="115">
        <v>1570</v>
      </c>
      <c r="M783" s="83" t="s">
        <v>2746</v>
      </c>
      <c r="N783" s="114">
        <v>479</v>
      </c>
    </row>
    <row r="784" spans="1:14">
      <c r="A784" s="86" t="s">
        <v>2747</v>
      </c>
      <c r="B784" s="87" t="s">
        <v>2748</v>
      </c>
      <c r="C784" s="106">
        <v>1</v>
      </c>
      <c r="D784" s="102" t="s">
        <v>2749</v>
      </c>
      <c r="E784" s="86" t="s">
        <v>2750</v>
      </c>
      <c r="F784" s="116">
        <v>45</v>
      </c>
      <c r="G784" s="86" t="s">
        <v>2750</v>
      </c>
      <c r="H784" s="116">
        <v>12</v>
      </c>
      <c r="I784" s="86" t="s">
        <v>2751</v>
      </c>
      <c r="J784" s="116">
        <v>15</v>
      </c>
      <c r="K784" s="86" t="s">
        <v>2752</v>
      </c>
      <c r="L784" s="116">
        <v>2</v>
      </c>
      <c r="M784" s="86" t="s">
        <v>2753</v>
      </c>
      <c r="N784" s="116">
        <v>2</v>
      </c>
    </row>
    <row r="785" spans="1:14">
      <c r="A785" s="83" t="s">
        <v>2754</v>
      </c>
      <c r="B785" s="84" t="s">
        <v>2755</v>
      </c>
      <c r="C785" s="101">
        <v>0.4</v>
      </c>
      <c r="D785" s="100" t="s">
        <v>2756</v>
      </c>
      <c r="E785" s="83" t="s">
        <v>2757</v>
      </c>
      <c r="F785" s="114">
        <v>33</v>
      </c>
      <c r="G785" s="83" t="s">
        <v>2757</v>
      </c>
      <c r="H785" s="114">
        <v>9</v>
      </c>
      <c r="I785" s="83" t="s">
        <v>2758</v>
      </c>
      <c r="J785" s="114">
        <v>10</v>
      </c>
      <c r="K785" s="83" t="s">
        <v>2759</v>
      </c>
      <c r="L785" s="114">
        <v>2</v>
      </c>
      <c r="M785" s="83" t="s">
        <v>2760</v>
      </c>
      <c r="N785" s="114">
        <v>1</v>
      </c>
    </row>
    <row r="786" spans="1:14">
      <c r="A786" s="86" t="s">
        <v>2761</v>
      </c>
      <c r="B786" s="87" t="s">
        <v>2762</v>
      </c>
      <c r="C786" s="106">
        <v>0.4</v>
      </c>
      <c r="D786" s="127">
        <v>0.08</v>
      </c>
      <c r="E786" s="86" t="s">
        <v>2763</v>
      </c>
      <c r="F786" s="116">
        <v>60</v>
      </c>
      <c r="G786" s="86" t="s">
        <v>2763</v>
      </c>
      <c r="H786" s="116">
        <v>16</v>
      </c>
      <c r="I786" s="86" t="s">
        <v>2522</v>
      </c>
      <c r="J786" s="116">
        <v>18</v>
      </c>
      <c r="K786" s="86" t="s">
        <v>2764</v>
      </c>
      <c r="L786" s="116">
        <v>3</v>
      </c>
      <c r="M786" s="86" t="s">
        <v>2524</v>
      </c>
      <c r="N786" s="116">
        <v>2</v>
      </c>
    </row>
    <row r="787" spans="1:14">
      <c r="A787" s="89" t="s">
        <v>2765</v>
      </c>
      <c r="B787" s="103" t="s">
        <v>2766</v>
      </c>
      <c r="C787" s="89" t="s">
        <v>2767</v>
      </c>
      <c r="D787" s="130">
        <v>0.01</v>
      </c>
      <c r="E787" s="89" t="s">
        <v>2768</v>
      </c>
      <c r="F787" s="120">
        <v>3</v>
      </c>
      <c r="G787" s="89" t="s">
        <v>2768</v>
      </c>
      <c r="H787" s="121" t="s">
        <v>2537</v>
      </c>
      <c r="I787" s="89" t="s">
        <v>2769</v>
      </c>
      <c r="J787" s="121" t="s">
        <v>2537</v>
      </c>
      <c r="K787" s="89" t="s">
        <v>2770</v>
      </c>
      <c r="L787" s="121" t="s">
        <v>2537</v>
      </c>
      <c r="M787" s="89" t="s">
        <v>2771</v>
      </c>
      <c r="N787" s="121" t="s">
        <v>2537</v>
      </c>
    </row>
    <row r="788" spans="1:14">
      <c r="A788" s="79" t="s">
        <v>2772</v>
      </c>
      <c r="B788" s="80" t="s">
        <v>2773</v>
      </c>
      <c r="C788" s="92">
        <v>0.8</v>
      </c>
      <c r="D788" s="131">
        <v>4.0000000000000001E-3</v>
      </c>
      <c r="E788" s="79" t="s">
        <v>2774</v>
      </c>
      <c r="F788" s="124">
        <v>9</v>
      </c>
      <c r="G788" s="79" t="s">
        <v>2774</v>
      </c>
      <c r="H788" s="124">
        <v>2</v>
      </c>
      <c r="I788" s="79" t="s">
        <v>2775</v>
      </c>
      <c r="J788" s="124">
        <v>3</v>
      </c>
      <c r="K788" s="79" t="s">
        <v>2776</v>
      </c>
      <c r="L788" s="125" t="s">
        <v>2537</v>
      </c>
      <c r="M788" s="79" t="s">
        <v>2777</v>
      </c>
      <c r="N788" s="125" t="s">
        <v>2537</v>
      </c>
    </row>
    <row r="789" spans="1:14">
      <c r="A789" s="83" t="s">
        <v>2778</v>
      </c>
      <c r="B789" s="84" t="s">
        <v>2779</v>
      </c>
      <c r="C789" s="101">
        <v>0.3</v>
      </c>
      <c r="D789" s="126">
        <v>0.01</v>
      </c>
      <c r="E789" s="83" t="s">
        <v>2780</v>
      </c>
      <c r="F789" s="114">
        <v>4</v>
      </c>
      <c r="G789" s="83" t="s">
        <v>2780</v>
      </c>
      <c r="H789" s="114">
        <v>1</v>
      </c>
      <c r="I789" s="83" t="s">
        <v>2781</v>
      </c>
      <c r="J789" s="114">
        <v>1</v>
      </c>
      <c r="K789" s="83" t="s">
        <v>2782</v>
      </c>
      <c r="L789" s="119" t="s">
        <v>2537</v>
      </c>
      <c r="M789" s="83" t="s">
        <v>2783</v>
      </c>
      <c r="N789" s="119" t="s">
        <v>2537</v>
      </c>
    </row>
    <row r="790" spans="1:14">
      <c r="A790" s="86" t="s">
        <v>2784</v>
      </c>
      <c r="B790" s="87" t="s">
        <v>2785</v>
      </c>
      <c r="C790" s="106">
        <v>5.2</v>
      </c>
      <c r="D790" s="127">
        <v>0.15</v>
      </c>
      <c r="E790" s="86" t="s">
        <v>2414</v>
      </c>
      <c r="F790" s="117">
        <v>1350</v>
      </c>
      <c r="G790" s="86" t="s">
        <v>2786</v>
      </c>
      <c r="H790" s="116">
        <v>376</v>
      </c>
      <c r="I790" s="86" t="s">
        <v>2787</v>
      </c>
      <c r="J790" s="116">
        <v>756</v>
      </c>
      <c r="K790" s="86" t="s">
        <v>2788</v>
      </c>
      <c r="L790" s="116">
        <v>80</v>
      </c>
      <c r="M790" s="86" t="s">
        <v>2789</v>
      </c>
      <c r="N790" s="116">
        <v>52</v>
      </c>
    </row>
    <row r="791" spans="1:14">
      <c r="A791" s="83" t="s">
        <v>2790</v>
      </c>
      <c r="B791" s="84" t="s">
        <v>2791</v>
      </c>
      <c r="C791" s="101">
        <v>2.9</v>
      </c>
      <c r="D791" s="126">
        <v>0.27</v>
      </c>
      <c r="E791" s="83" t="s">
        <v>2792</v>
      </c>
      <c r="F791" s="114">
        <v>848</v>
      </c>
      <c r="G791" s="83" t="s">
        <v>2792</v>
      </c>
      <c r="H791" s="114">
        <v>231</v>
      </c>
      <c r="I791" s="83" t="s">
        <v>2793</v>
      </c>
      <c r="J791" s="114">
        <v>356</v>
      </c>
      <c r="K791" s="83" t="s">
        <v>2677</v>
      </c>
      <c r="L791" s="114">
        <v>42</v>
      </c>
      <c r="M791" s="83" t="s">
        <v>2794</v>
      </c>
      <c r="N791" s="114">
        <v>32</v>
      </c>
    </row>
    <row r="792" spans="1:14">
      <c r="A792" s="86" t="s">
        <v>2795</v>
      </c>
      <c r="B792" s="87" t="s">
        <v>2796</v>
      </c>
      <c r="C792" s="97">
        <v>16</v>
      </c>
      <c r="D792" s="127">
        <v>0.28999999999999998</v>
      </c>
      <c r="E792" s="86" t="s">
        <v>2797</v>
      </c>
      <c r="F792" s="117">
        <v>4590</v>
      </c>
      <c r="G792" s="86" t="s">
        <v>2798</v>
      </c>
      <c r="H792" s="117">
        <v>1750</v>
      </c>
      <c r="I792" s="86" t="s">
        <v>2799</v>
      </c>
      <c r="J792" s="117">
        <v>3950</v>
      </c>
      <c r="K792" s="86" t="s">
        <v>2800</v>
      </c>
      <c r="L792" s="117">
        <v>1130</v>
      </c>
      <c r="M792" s="86" t="s">
        <v>2634</v>
      </c>
      <c r="N792" s="116">
        <v>297</v>
      </c>
    </row>
    <row r="793" spans="1:14">
      <c r="A793" s="83" t="s">
        <v>2801</v>
      </c>
      <c r="B793" s="84" t="s">
        <v>2802</v>
      </c>
      <c r="C793" s="94">
        <v>65</v>
      </c>
      <c r="D793" s="126">
        <v>0.3</v>
      </c>
      <c r="E793" s="83" t="s">
        <v>2803</v>
      </c>
      <c r="F793" s="115">
        <v>7800</v>
      </c>
      <c r="G793" s="83" t="s">
        <v>2804</v>
      </c>
      <c r="H793" s="115">
        <v>6290</v>
      </c>
      <c r="I793" s="83" t="s">
        <v>2805</v>
      </c>
      <c r="J793" s="115">
        <v>7990</v>
      </c>
      <c r="K793" s="83" t="s">
        <v>2806</v>
      </c>
      <c r="L793" s="115">
        <v>6750</v>
      </c>
      <c r="M793" s="83" t="s">
        <v>2807</v>
      </c>
      <c r="N793" s="114">
        <v>4170</v>
      </c>
    </row>
    <row r="794" spans="1:14">
      <c r="A794" s="86" t="s">
        <v>2808</v>
      </c>
      <c r="B794" s="102" t="s">
        <v>2809</v>
      </c>
      <c r="C794" s="106">
        <v>3.4</v>
      </c>
      <c r="D794" s="127">
        <v>0.14000000000000001</v>
      </c>
      <c r="E794" s="86" t="s">
        <v>2810</v>
      </c>
      <c r="F794" s="116">
        <v>635</v>
      </c>
      <c r="G794" s="86" t="s">
        <v>2810</v>
      </c>
      <c r="H794" s="116">
        <v>173</v>
      </c>
      <c r="I794" s="86" t="s">
        <v>2811</v>
      </c>
      <c r="J794" s="116">
        <v>286</v>
      </c>
      <c r="K794" s="86" t="s">
        <v>2812</v>
      </c>
      <c r="L794" s="116">
        <v>33</v>
      </c>
      <c r="M794" s="86" t="s">
        <v>2813</v>
      </c>
      <c r="N794" s="116">
        <v>24</v>
      </c>
    </row>
    <row r="795" spans="1:14">
      <c r="A795" s="83" t="s">
        <v>2814</v>
      </c>
      <c r="B795" s="100" t="s">
        <v>2815</v>
      </c>
      <c r="C795" s="101">
        <v>1</v>
      </c>
      <c r="D795" s="126">
        <v>0.13</v>
      </c>
      <c r="E795" s="83" t="s">
        <v>2816</v>
      </c>
      <c r="F795" s="114">
        <v>151</v>
      </c>
      <c r="G795" s="83" t="s">
        <v>2816</v>
      </c>
      <c r="H795" s="114">
        <v>41</v>
      </c>
      <c r="I795" s="83" t="s">
        <v>2817</v>
      </c>
      <c r="J795" s="114">
        <v>49</v>
      </c>
      <c r="K795" s="83" t="s">
        <v>2818</v>
      </c>
      <c r="L795" s="114">
        <v>7</v>
      </c>
      <c r="M795" s="83" t="s">
        <v>2819</v>
      </c>
      <c r="N795" s="114">
        <v>6</v>
      </c>
    </row>
    <row r="796" spans="1:14">
      <c r="A796" s="86" t="s">
        <v>2820</v>
      </c>
      <c r="B796" s="102" t="s">
        <v>2821</v>
      </c>
      <c r="C796" s="106">
        <v>2.9</v>
      </c>
      <c r="D796" s="127">
        <v>0.19</v>
      </c>
      <c r="E796" s="86" t="s">
        <v>2822</v>
      </c>
      <c r="F796" s="116">
        <v>674</v>
      </c>
      <c r="G796" s="86" t="s">
        <v>2822</v>
      </c>
      <c r="H796" s="116">
        <v>184</v>
      </c>
      <c r="I796" s="86" t="s">
        <v>2823</v>
      </c>
      <c r="J796" s="116">
        <v>283</v>
      </c>
      <c r="K796" s="86" t="s">
        <v>2738</v>
      </c>
      <c r="L796" s="116">
        <v>34</v>
      </c>
      <c r="M796" s="86" t="s">
        <v>2824</v>
      </c>
      <c r="N796" s="116">
        <v>25</v>
      </c>
    </row>
    <row r="797" spans="1:14">
      <c r="A797" s="89" t="s">
        <v>2825</v>
      </c>
      <c r="B797" s="103" t="s">
        <v>2826</v>
      </c>
      <c r="C797" s="132">
        <v>20</v>
      </c>
      <c r="D797" s="130">
        <v>0.31</v>
      </c>
      <c r="E797" s="89" t="s">
        <v>2827</v>
      </c>
      <c r="F797" s="133">
        <v>3440</v>
      </c>
      <c r="G797" s="89" t="s">
        <v>2828</v>
      </c>
      <c r="H797" s="133">
        <v>1470</v>
      </c>
      <c r="I797" s="89" t="s">
        <v>2551</v>
      </c>
      <c r="J797" s="133">
        <v>3100</v>
      </c>
      <c r="K797" s="89" t="s">
        <v>2829</v>
      </c>
      <c r="L797" s="133">
        <v>1150</v>
      </c>
      <c r="M797" s="89" t="s">
        <v>2830</v>
      </c>
      <c r="N797" s="120">
        <v>304</v>
      </c>
    </row>
    <row r="798" spans="1:14">
      <c r="A798" s="79" t="s">
        <v>2831</v>
      </c>
      <c r="B798" s="80" t="s">
        <v>2832</v>
      </c>
      <c r="C798" s="112">
        <v>500</v>
      </c>
      <c r="D798" s="123">
        <v>0.2</v>
      </c>
      <c r="E798" s="79" t="s">
        <v>2833</v>
      </c>
      <c r="F798" s="113">
        <v>12800</v>
      </c>
      <c r="G798" s="79" t="s">
        <v>2834</v>
      </c>
      <c r="H798" s="113">
        <v>16100</v>
      </c>
      <c r="I798" s="79" t="s">
        <v>2835</v>
      </c>
      <c r="J798" s="113">
        <v>13700</v>
      </c>
      <c r="K798" s="79" t="s">
        <v>2836</v>
      </c>
      <c r="L798" s="113">
        <v>16500</v>
      </c>
      <c r="M798" s="79" t="s">
        <v>2837</v>
      </c>
      <c r="N798" s="113">
        <v>18100</v>
      </c>
    </row>
    <row r="799" spans="1:14">
      <c r="A799" s="83" t="s">
        <v>2838</v>
      </c>
      <c r="B799" s="84" t="s">
        <v>2839</v>
      </c>
      <c r="C799" s="134">
        <v>3200</v>
      </c>
      <c r="D799" s="126">
        <v>0.56999999999999995</v>
      </c>
      <c r="E799" s="83" t="s">
        <v>2840</v>
      </c>
      <c r="F799" s="135">
        <v>17500</v>
      </c>
      <c r="G799" s="83" t="s">
        <v>2841</v>
      </c>
      <c r="H799" s="135">
        <v>23500</v>
      </c>
      <c r="I799" s="83" t="s">
        <v>2842</v>
      </c>
      <c r="J799" s="135">
        <v>18900</v>
      </c>
      <c r="K799" s="83" t="s">
        <v>2736</v>
      </c>
      <c r="L799" s="135">
        <v>23800</v>
      </c>
      <c r="M799" s="83" t="s">
        <v>2843</v>
      </c>
      <c r="N799" s="135">
        <v>28200</v>
      </c>
    </row>
    <row r="800" spans="1:14">
      <c r="A800" s="86" t="s">
        <v>2844</v>
      </c>
      <c r="B800" s="87" t="s">
        <v>2845</v>
      </c>
      <c r="C800" s="97">
        <v>800</v>
      </c>
      <c r="D800" s="127">
        <v>0.59</v>
      </c>
      <c r="E800" s="86" t="s">
        <v>2846</v>
      </c>
      <c r="F800" s="136">
        <v>13500</v>
      </c>
      <c r="G800" s="86" t="s">
        <v>2847</v>
      </c>
      <c r="H800" s="136">
        <v>17400</v>
      </c>
      <c r="I800" s="86" t="s">
        <v>2848</v>
      </c>
      <c r="J800" s="136">
        <v>14500</v>
      </c>
      <c r="K800" s="86" t="s">
        <v>2849</v>
      </c>
      <c r="L800" s="136">
        <v>17800</v>
      </c>
      <c r="M800" s="86" t="s">
        <v>2850</v>
      </c>
      <c r="N800" s="136">
        <v>20200</v>
      </c>
    </row>
    <row r="801" spans="1:14">
      <c r="A801" s="83" t="s">
        <v>2851</v>
      </c>
      <c r="B801" s="84" t="s">
        <v>2852</v>
      </c>
      <c r="C801" s="94">
        <v>36</v>
      </c>
      <c r="D801" s="126">
        <v>0.2</v>
      </c>
      <c r="E801" s="83" t="s">
        <v>2853</v>
      </c>
      <c r="F801" s="115">
        <v>6840</v>
      </c>
      <c r="G801" s="83" t="s">
        <v>2854</v>
      </c>
      <c r="H801" s="115">
        <v>4090</v>
      </c>
      <c r="I801" s="83" t="s">
        <v>2573</v>
      </c>
      <c r="J801" s="115">
        <v>6690</v>
      </c>
      <c r="K801" s="83" t="s">
        <v>2855</v>
      </c>
      <c r="L801" s="115">
        <v>4140</v>
      </c>
      <c r="M801" s="83" t="s">
        <v>2856</v>
      </c>
      <c r="N801" s="114">
        <v>1650</v>
      </c>
    </row>
    <row r="802" spans="1:14">
      <c r="A802" s="86" t="s">
        <v>2857</v>
      </c>
      <c r="B802" s="87" t="s">
        <v>2858</v>
      </c>
      <c r="C802" s="137">
        <v>50000</v>
      </c>
      <c r="D802" s="127">
        <v>0.09</v>
      </c>
      <c r="E802" s="86" t="s">
        <v>2564</v>
      </c>
      <c r="F802" s="117">
        <v>4880</v>
      </c>
      <c r="G802" s="86" t="s">
        <v>2859</v>
      </c>
      <c r="H802" s="117">
        <v>6630</v>
      </c>
      <c r="I802" s="86" t="s">
        <v>2550</v>
      </c>
      <c r="J802" s="117">
        <v>5270</v>
      </c>
      <c r="K802" s="86" t="s">
        <v>2860</v>
      </c>
      <c r="L802" s="117">
        <v>6690</v>
      </c>
      <c r="M802" s="86" t="s">
        <v>2861</v>
      </c>
      <c r="N802" s="116">
        <v>8040</v>
      </c>
    </row>
    <row r="803" spans="1:14">
      <c r="A803" s="83" t="s">
        <v>2862</v>
      </c>
      <c r="B803" s="84" t="s">
        <v>2863</v>
      </c>
      <c r="C803" s="134">
        <v>10000</v>
      </c>
      <c r="D803" s="126">
        <v>0.25</v>
      </c>
      <c r="E803" s="83" t="s">
        <v>2864</v>
      </c>
      <c r="F803" s="115">
        <v>8210</v>
      </c>
      <c r="G803" s="83" t="s">
        <v>2865</v>
      </c>
      <c r="H803" s="135">
        <v>11100</v>
      </c>
      <c r="I803" s="83" t="s">
        <v>2866</v>
      </c>
      <c r="J803" s="115">
        <v>8880</v>
      </c>
      <c r="K803" s="83" t="s">
        <v>2613</v>
      </c>
      <c r="L803" s="135">
        <v>11200</v>
      </c>
      <c r="M803" s="83" t="s">
        <v>2867</v>
      </c>
      <c r="N803" s="135">
        <v>13500</v>
      </c>
    </row>
    <row r="804" spans="1:14">
      <c r="A804" s="86" t="s">
        <v>2868</v>
      </c>
      <c r="B804" s="87" t="s">
        <v>2869</v>
      </c>
      <c r="C804" s="137">
        <v>3000</v>
      </c>
      <c r="D804" s="102" t="s">
        <v>2870</v>
      </c>
      <c r="E804" s="86" t="s">
        <v>2853</v>
      </c>
      <c r="F804" s="117">
        <v>6850</v>
      </c>
      <c r="G804" s="86" t="s">
        <v>2871</v>
      </c>
      <c r="H804" s="117">
        <v>9200</v>
      </c>
      <c r="I804" s="86" t="s">
        <v>2571</v>
      </c>
      <c r="J804" s="117">
        <v>7400</v>
      </c>
      <c r="K804" s="86" t="s">
        <v>2872</v>
      </c>
      <c r="L804" s="117">
        <v>9310</v>
      </c>
      <c r="M804" s="86" t="s">
        <v>2873</v>
      </c>
      <c r="N804" s="136">
        <v>11000</v>
      </c>
    </row>
    <row r="805" spans="1:14">
      <c r="A805" s="83" t="s">
        <v>2874</v>
      </c>
      <c r="B805" s="84" t="s">
        <v>2875</v>
      </c>
      <c r="C805" s="134">
        <v>2600</v>
      </c>
      <c r="D805" s="126">
        <v>0.28000000000000003</v>
      </c>
      <c r="E805" s="83" t="s">
        <v>2876</v>
      </c>
      <c r="F805" s="115">
        <v>6640</v>
      </c>
      <c r="G805" s="83" t="s">
        <v>2877</v>
      </c>
      <c r="H805" s="115">
        <v>8900</v>
      </c>
      <c r="I805" s="83" t="s">
        <v>2380</v>
      </c>
      <c r="J805" s="115">
        <v>7180</v>
      </c>
      <c r="K805" s="83" t="s">
        <v>2372</v>
      </c>
      <c r="L805" s="115">
        <v>9010</v>
      </c>
      <c r="M805" s="83" t="s">
        <v>2878</v>
      </c>
      <c r="N805" s="135">
        <v>10700</v>
      </c>
    </row>
    <row r="806" spans="1:14">
      <c r="A806" s="108" t="s">
        <v>2879</v>
      </c>
      <c r="B806" s="138" t="s">
        <v>2880</v>
      </c>
      <c r="C806" s="139">
        <v>3200</v>
      </c>
      <c r="D806" s="128">
        <v>0.32</v>
      </c>
      <c r="E806" s="108" t="s">
        <v>2881</v>
      </c>
      <c r="F806" s="140">
        <v>7110</v>
      </c>
      <c r="G806" s="108" t="s">
        <v>2882</v>
      </c>
      <c r="H806" s="140">
        <v>9540</v>
      </c>
      <c r="I806" s="108" t="s">
        <v>2883</v>
      </c>
      <c r="J806" s="140">
        <v>7680</v>
      </c>
      <c r="K806" s="108" t="s">
        <v>2884</v>
      </c>
      <c r="L806" s="140">
        <v>9660</v>
      </c>
      <c r="M806" s="108" t="s">
        <v>2885</v>
      </c>
      <c r="N806" s="141">
        <v>11500</v>
      </c>
    </row>
    <row r="807" spans="1:14">
      <c r="A807" s="79" t="s">
        <v>2886</v>
      </c>
      <c r="B807" s="80" t="s">
        <v>2887</v>
      </c>
      <c r="C807" s="142">
        <v>2600</v>
      </c>
      <c r="D807" s="123">
        <v>0.36</v>
      </c>
      <c r="E807" s="79" t="s">
        <v>2853</v>
      </c>
      <c r="F807" s="143">
        <v>6870</v>
      </c>
      <c r="G807" s="79" t="s">
        <v>2871</v>
      </c>
      <c r="H807" s="143">
        <v>9200</v>
      </c>
      <c r="I807" s="79" t="s">
        <v>2888</v>
      </c>
      <c r="J807" s="143">
        <v>7420</v>
      </c>
      <c r="K807" s="79" t="s">
        <v>2889</v>
      </c>
      <c r="L807" s="143">
        <v>9320</v>
      </c>
      <c r="M807" s="79" t="s">
        <v>2890</v>
      </c>
      <c r="N807" s="113">
        <v>11000</v>
      </c>
    </row>
    <row r="808" spans="1:14">
      <c r="A808" s="83" t="s">
        <v>2891</v>
      </c>
      <c r="B808" s="84" t="s">
        <v>2892</v>
      </c>
      <c r="C808" s="83" t="s">
        <v>2893</v>
      </c>
      <c r="D808" s="100" t="s">
        <v>2894</v>
      </c>
      <c r="E808" s="83" t="s">
        <v>2895</v>
      </c>
      <c r="F808" s="114">
        <v>7</v>
      </c>
      <c r="G808" s="83" t="s">
        <v>2895</v>
      </c>
      <c r="H808" s="114">
        <v>2</v>
      </c>
      <c r="I808" s="83" t="s">
        <v>2896</v>
      </c>
      <c r="J808" s="114">
        <v>2</v>
      </c>
      <c r="K808" s="83" t="s">
        <v>2897</v>
      </c>
      <c r="L808" s="119" t="s">
        <v>2537</v>
      </c>
      <c r="M808" s="83" t="s">
        <v>2898</v>
      </c>
      <c r="N808" s="119" t="s">
        <v>2537</v>
      </c>
    </row>
    <row r="809" spans="1:14">
      <c r="A809" s="86" t="s">
        <v>2899</v>
      </c>
      <c r="B809" s="87" t="s">
        <v>2900</v>
      </c>
      <c r="C809" s="137">
        <v>4100</v>
      </c>
      <c r="D809" s="127">
        <v>0.41</v>
      </c>
      <c r="E809" s="86" t="s">
        <v>2901</v>
      </c>
      <c r="F809" s="117">
        <v>6350</v>
      </c>
      <c r="G809" s="86" t="s">
        <v>2902</v>
      </c>
      <c r="H809" s="117">
        <v>8550</v>
      </c>
      <c r="I809" s="86" t="s">
        <v>2903</v>
      </c>
      <c r="J809" s="117">
        <v>6860</v>
      </c>
      <c r="K809" s="86" t="s">
        <v>2904</v>
      </c>
      <c r="L809" s="117">
        <v>8650</v>
      </c>
      <c r="M809" s="86" t="s">
        <v>2905</v>
      </c>
      <c r="N809" s="136">
        <v>10300</v>
      </c>
    </row>
    <row r="810" spans="1:14">
      <c r="A810" s="83" t="s">
        <v>2906</v>
      </c>
      <c r="B810" s="84" t="s">
        <v>2907</v>
      </c>
      <c r="C810" s="134">
        <v>3100</v>
      </c>
      <c r="D810" s="126">
        <v>0.44</v>
      </c>
      <c r="E810" s="83" t="s">
        <v>2908</v>
      </c>
      <c r="F810" s="115">
        <v>5890</v>
      </c>
      <c r="G810" s="83" t="s">
        <v>2909</v>
      </c>
      <c r="H810" s="115">
        <v>7910</v>
      </c>
      <c r="I810" s="83" t="s">
        <v>2910</v>
      </c>
      <c r="J810" s="115">
        <v>6370</v>
      </c>
      <c r="K810" s="83" t="s">
        <v>2911</v>
      </c>
      <c r="L810" s="115">
        <v>8010</v>
      </c>
      <c r="M810" s="83" t="s">
        <v>2912</v>
      </c>
      <c r="N810" s="114">
        <v>9490</v>
      </c>
    </row>
    <row r="811" spans="1:14">
      <c r="A811" s="86" t="s">
        <v>2913</v>
      </c>
      <c r="B811" s="87" t="s">
        <v>2914</v>
      </c>
      <c r="C811" s="137">
        <v>3000</v>
      </c>
      <c r="D811" s="127">
        <v>0.5</v>
      </c>
      <c r="E811" s="86" t="s">
        <v>2915</v>
      </c>
      <c r="F811" s="117">
        <v>5830</v>
      </c>
      <c r="G811" s="86" t="s">
        <v>2916</v>
      </c>
      <c r="H811" s="117">
        <v>7820</v>
      </c>
      <c r="I811" s="86" t="s">
        <v>2917</v>
      </c>
      <c r="J811" s="117">
        <v>6290</v>
      </c>
      <c r="K811" s="86" t="s">
        <v>2918</v>
      </c>
      <c r="L811" s="117">
        <v>7920</v>
      </c>
      <c r="M811" s="86" t="s">
        <v>2919</v>
      </c>
      <c r="N811" s="116">
        <v>9380</v>
      </c>
    </row>
    <row r="812" spans="1:14">
      <c r="A812" s="83" t="s">
        <v>2920</v>
      </c>
      <c r="B812" s="84" t="s">
        <v>2921</v>
      </c>
      <c r="C812" s="134">
        <v>3000</v>
      </c>
      <c r="D812" s="126">
        <v>0.55000000000000004</v>
      </c>
      <c r="E812" s="83" t="s">
        <v>2922</v>
      </c>
      <c r="F812" s="115">
        <v>5680</v>
      </c>
      <c r="G812" s="83" t="s">
        <v>2923</v>
      </c>
      <c r="H812" s="115">
        <v>7620</v>
      </c>
      <c r="I812" s="83" t="s">
        <v>2924</v>
      </c>
      <c r="J812" s="115">
        <v>6130</v>
      </c>
      <c r="K812" s="83" t="s">
        <v>2516</v>
      </c>
      <c r="L812" s="115">
        <v>7710</v>
      </c>
      <c r="M812" s="83" t="s">
        <v>2925</v>
      </c>
      <c r="N812" s="114">
        <v>9140</v>
      </c>
    </row>
    <row r="813" spans="1:14">
      <c r="A813" s="86" t="s">
        <v>2926</v>
      </c>
      <c r="B813" s="87" t="s">
        <v>2927</v>
      </c>
      <c r="C813" s="137">
        <v>2000</v>
      </c>
      <c r="D813" s="127">
        <v>0.55000000000000004</v>
      </c>
      <c r="E813" s="86" t="s">
        <v>2548</v>
      </c>
      <c r="F813" s="117">
        <v>5390</v>
      </c>
      <c r="G813" s="86" t="s">
        <v>2928</v>
      </c>
      <c r="H813" s="117">
        <v>7190</v>
      </c>
      <c r="I813" s="86" t="s">
        <v>2929</v>
      </c>
      <c r="J813" s="117">
        <v>5820</v>
      </c>
      <c r="K813" s="86" t="s">
        <v>2930</v>
      </c>
      <c r="L813" s="117">
        <v>7290</v>
      </c>
      <c r="M813" s="86" t="s">
        <v>2373</v>
      </c>
      <c r="N813" s="116">
        <v>8570</v>
      </c>
    </row>
    <row r="814" spans="1:14">
      <c r="A814" s="83" t="s">
        <v>2931</v>
      </c>
      <c r="B814" s="84" t="s">
        <v>2932</v>
      </c>
      <c r="C814" s="134">
        <v>2000</v>
      </c>
      <c r="D814" s="126">
        <v>0.56000000000000005</v>
      </c>
      <c r="E814" s="83" t="s">
        <v>2828</v>
      </c>
      <c r="F814" s="115">
        <v>5430</v>
      </c>
      <c r="G814" s="83" t="s">
        <v>2933</v>
      </c>
      <c r="H814" s="115">
        <v>7240</v>
      </c>
      <c r="I814" s="83" t="s">
        <v>2934</v>
      </c>
      <c r="J814" s="115">
        <v>5860</v>
      </c>
      <c r="K814" s="83" t="s">
        <v>2935</v>
      </c>
      <c r="L814" s="115">
        <v>7340</v>
      </c>
      <c r="M814" s="83" t="s">
        <v>2936</v>
      </c>
      <c r="N814" s="114">
        <v>8630</v>
      </c>
    </row>
    <row r="815" spans="1:14">
      <c r="A815" s="86" t="s">
        <v>2937</v>
      </c>
      <c r="B815" s="87" t="s">
        <v>2938</v>
      </c>
      <c r="C815" s="137">
        <v>2000</v>
      </c>
      <c r="D815" s="127">
        <v>0.48</v>
      </c>
      <c r="E815" s="86" t="s">
        <v>2939</v>
      </c>
      <c r="F815" s="117">
        <v>4720</v>
      </c>
      <c r="G815" s="86" t="s">
        <v>2804</v>
      </c>
      <c r="H815" s="117">
        <v>6290</v>
      </c>
      <c r="I815" s="86" t="s">
        <v>2940</v>
      </c>
      <c r="J815" s="117">
        <v>5090</v>
      </c>
      <c r="K815" s="86" t="s">
        <v>2941</v>
      </c>
      <c r="L815" s="117">
        <v>6380</v>
      </c>
      <c r="M815" s="86" t="s">
        <v>2942</v>
      </c>
      <c r="N815" s="116">
        <v>7500</v>
      </c>
    </row>
    <row r="816" spans="1:14">
      <c r="A816" s="83" t="s">
        <v>2943</v>
      </c>
      <c r="B816" s="84" t="s">
        <v>2944</v>
      </c>
      <c r="C816" s="83" t="s">
        <v>2945</v>
      </c>
      <c r="D816" s="144">
        <v>2E-3</v>
      </c>
      <c r="E816" s="83" t="s">
        <v>2946</v>
      </c>
      <c r="F816" s="119" t="s">
        <v>2537</v>
      </c>
      <c r="G816" s="83" t="s">
        <v>2946</v>
      </c>
      <c r="H816" s="119" t="s">
        <v>2537</v>
      </c>
      <c r="I816" s="83" t="s">
        <v>2947</v>
      </c>
      <c r="J816" s="119" t="s">
        <v>2537</v>
      </c>
      <c r="K816" s="83" t="s">
        <v>2948</v>
      </c>
      <c r="L816" s="119" t="s">
        <v>2537</v>
      </c>
      <c r="M816" s="83" t="s">
        <v>2949</v>
      </c>
      <c r="N816" s="119" t="s">
        <v>2537</v>
      </c>
    </row>
    <row r="817" spans="1:14">
      <c r="A817" s="86" t="s">
        <v>2950</v>
      </c>
      <c r="B817" s="102" t="s">
        <v>2951</v>
      </c>
      <c r="C817" s="86" t="s">
        <v>2669</v>
      </c>
      <c r="D817" s="127">
        <v>0.01</v>
      </c>
      <c r="E817" s="86" t="s">
        <v>2952</v>
      </c>
      <c r="F817" s="118" t="s">
        <v>2537</v>
      </c>
      <c r="G817" s="86" t="s">
        <v>2952</v>
      </c>
      <c r="H817" s="118" t="s">
        <v>2537</v>
      </c>
      <c r="I817" s="86" t="s">
        <v>2953</v>
      </c>
      <c r="J817" s="118" t="s">
        <v>2537</v>
      </c>
      <c r="K817" s="86" t="s">
        <v>2954</v>
      </c>
      <c r="L817" s="118" t="s">
        <v>2537</v>
      </c>
      <c r="M817" s="86" t="s">
        <v>2955</v>
      </c>
      <c r="N817" s="118" t="s">
        <v>2537</v>
      </c>
    </row>
    <row r="818" spans="1:14">
      <c r="A818" s="83" t="s">
        <v>2956</v>
      </c>
      <c r="B818" s="100" t="s">
        <v>2957</v>
      </c>
      <c r="C818" s="83" t="s">
        <v>2945</v>
      </c>
      <c r="D818" s="144">
        <v>3.0000000000000001E-3</v>
      </c>
      <c r="E818" s="83" t="s">
        <v>2958</v>
      </c>
      <c r="F818" s="119" t="s">
        <v>2537</v>
      </c>
      <c r="G818" s="83" t="s">
        <v>2958</v>
      </c>
      <c r="H818" s="119" t="s">
        <v>2537</v>
      </c>
      <c r="I818" s="83" t="s">
        <v>2959</v>
      </c>
      <c r="J818" s="119" t="s">
        <v>2537</v>
      </c>
      <c r="K818" s="83" t="s">
        <v>2960</v>
      </c>
      <c r="L818" s="119" t="s">
        <v>2537</v>
      </c>
      <c r="M818" s="83" t="s">
        <v>2961</v>
      </c>
      <c r="N818" s="119" t="s">
        <v>2537</v>
      </c>
    </row>
    <row r="819" spans="1:14">
      <c r="A819" s="86" t="s">
        <v>2962</v>
      </c>
      <c r="B819" s="102" t="s">
        <v>2963</v>
      </c>
      <c r="C819" s="86" t="s">
        <v>2964</v>
      </c>
      <c r="D819" s="127">
        <v>0.02</v>
      </c>
      <c r="E819" s="86" t="s">
        <v>2965</v>
      </c>
      <c r="F819" s="118" t="s">
        <v>2537</v>
      </c>
      <c r="G819" s="86" t="s">
        <v>2965</v>
      </c>
      <c r="H819" s="118" t="s">
        <v>2537</v>
      </c>
      <c r="I819" s="86" t="s">
        <v>2966</v>
      </c>
      <c r="J819" s="118" t="s">
        <v>2537</v>
      </c>
      <c r="K819" s="86" t="s">
        <v>2967</v>
      </c>
      <c r="L819" s="118" t="s">
        <v>2537</v>
      </c>
      <c r="M819" s="86" t="s">
        <v>2968</v>
      </c>
      <c r="N819" s="118" t="s">
        <v>2537</v>
      </c>
    </row>
    <row r="820" spans="1:14">
      <c r="A820" s="89" t="s">
        <v>2969</v>
      </c>
      <c r="B820" s="103" t="s">
        <v>2970</v>
      </c>
      <c r="C820" s="89" t="s">
        <v>2893</v>
      </c>
      <c r="D820" s="130">
        <v>7.0000000000000007E-2</v>
      </c>
      <c r="E820" s="89" t="s">
        <v>2634</v>
      </c>
      <c r="F820" s="120">
        <v>6</v>
      </c>
      <c r="G820" s="89" t="s">
        <v>2634</v>
      </c>
      <c r="H820" s="120">
        <v>2</v>
      </c>
      <c r="I820" s="89" t="s">
        <v>2971</v>
      </c>
      <c r="J820" s="120">
        <v>2</v>
      </c>
      <c r="K820" s="89" t="s">
        <v>2972</v>
      </c>
      <c r="L820" s="121" t="s">
        <v>2537</v>
      </c>
      <c r="M820" s="89" t="s">
        <v>2973</v>
      </c>
      <c r="N820" s="121" t="s">
        <v>2537</v>
      </c>
    </row>
    <row r="821" spans="1:14">
      <c r="A821" s="79" t="s">
        <v>2974</v>
      </c>
      <c r="B821" s="122" t="s">
        <v>2975</v>
      </c>
      <c r="C821" s="112">
        <v>119</v>
      </c>
      <c r="D821" s="123">
        <v>0.41</v>
      </c>
      <c r="E821" s="79" t="s">
        <v>2976</v>
      </c>
      <c r="F821" s="113">
        <v>12400</v>
      </c>
      <c r="G821" s="79" t="s">
        <v>2470</v>
      </c>
      <c r="H821" s="113">
        <v>12400</v>
      </c>
      <c r="I821" s="79" t="s">
        <v>2977</v>
      </c>
      <c r="J821" s="113">
        <v>13000</v>
      </c>
      <c r="K821" s="79" t="s">
        <v>2978</v>
      </c>
      <c r="L821" s="113">
        <v>13200</v>
      </c>
      <c r="M821" s="79" t="s">
        <v>2979</v>
      </c>
      <c r="N821" s="113">
        <v>10900</v>
      </c>
    </row>
    <row r="822" spans="1:14">
      <c r="A822" s="83" t="s">
        <v>2980</v>
      </c>
      <c r="B822" s="100" t="s">
        <v>2981</v>
      </c>
      <c r="C822" s="94">
        <v>24.4</v>
      </c>
      <c r="D822" s="126">
        <v>0.44</v>
      </c>
      <c r="E822" s="83" t="s">
        <v>2982</v>
      </c>
      <c r="F822" s="135">
        <v>11600</v>
      </c>
      <c r="G822" s="83" t="s">
        <v>2983</v>
      </c>
      <c r="H822" s="115">
        <v>5560</v>
      </c>
      <c r="I822" s="83" t="s">
        <v>2984</v>
      </c>
      <c r="J822" s="135">
        <v>10800</v>
      </c>
      <c r="K822" s="83" t="s">
        <v>2985</v>
      </c>
      <c r="L822" s="115">
        <v>4900</v>
      </c>
      <c r="M822" s="83" t="s">
        <v>2986</v>
      </c>
      <c r="N822" s="114">
        <v>1430</v>
      </c>
    </row>
    <row r="823" spans="1:14">
      <c r="A823" s="86" t="s">
        <v>2987</v>
      </c>
      <c r="B823" s="87" t="s">
        <v>2988</v>
      </c>
      <c r="C823" s="106">
        <v>4.8</v>
      </c>
      <c r="D823" s="127">
        <v>0.18</v>
      </c>
      <c r="E823" s="86" t="s">
        <v>2989</v>
      </c>
      <c r="F823" s="117">
        <v>1890</v>
      </c>
      <c r="G823" s="86" t="s">
        <v>2990</v>
      </c>
      <c r="H823" s="116">
        <v>523</v>
      </c>
      <c r="I823" s="86" t="s">
        <v>2991</v>
      </c>
      <c r="J823" s="117">
        <v>1020</v>
      </c>
      <c r="K823" s="86" t="s">
        <v>2992</v>
      </c>
      <c r="L823" s="116">
        <v>108</v>
      </c>
      <c r="M823" s="86" t="s">
        <v>2993</v>
      </c>
      <c r="N823" s="116">
        <v>73</v>
      </c>
    </row>
    <row r="824" spans="1:14">
      <c r="A824" s="83" t="s">
        <v>2994</v>
      </c>
      <c r="B824" s="100" t="s">
        <v>2995</v>
      </c>
      <c r="C824" s="94">
        <v>51.6</v>
      </c>
      <c r="D824" s="126">
        <v>0.44</v>
      </c>
      <c r="E824" s="83" t="s">
        <v>2996</v>
      </c>
      <c r="F824" s="115">
        <v>8900</v>
      </c>
      <c r="G824" s="83" t="s">
        <v>2997</v>
      </c>
      <c r="H824" s="115">
        <v>6450</v>
      </c>
      <c r="I824" s="83" t="s">
        <v>2998</v>
      </c>
      <c r="J824" s="115">
        <v>8980</v>
      </c>
      <c r="K824" s="83" t="s">
        <v>2999</v>
      </c>
      <c r="L824" s="115">
        <v>6850</v>
      </c>
      <c r="M824" s="83" t="s">
        <v>3000</v>
      </c>
      <c r="N824" s="114">
        <v>3630</v>
      </c>
    </row>
    <row r="825" spans="1:14">
      <c r="A825" s="86" t="s">
        <v>3001</v>
      </c>
      <c r="B825" s="102" t="s">
        <v>3002</v>
      </c>
      <c r="C825" s="106">
        <v>4.3</v>
      </c>
      <c r="D825" s="127">
        <v>0.41</v>
      </c>
      <c r="E825" s="86" t="s">
        <v>3003</v>
      </c>
      <c r="F825" s="117">
        <v>2120</v>
      </c>
      <c r="G825" s="86" t="s">
        <v>3004</v>
      </c>
      <c r="H825" s="116">
        <v>583</v>
      </c>
      <c r="I825" s="86" t="s">
        <v>3005</v>
      </c>
      <c r="J825" s="117">
        <v>1080</v>
      </c>
      <c r="K825" s="86" t="s">
        <v>3006</v>
      </c>
      <c r="L825" s="116">
        <v>116</v>
      </c>
      <c r="M825" s="86" t="s">
        <v>2417</v>
      </c>
      <c r="N825" s="116">
        <v>81</v>
      </c>
    </row>
    <row r="826" spans="1:14">
      <c r="A826" s="83" t="s">
        <v>3007</v>
      </c>
      <c r="B826" s="100" t="s">
        <v>3008</v>
      </c>
      <c r="C826" s="101">
        <v>3.5</v>
      </c>
      <c r="D826" s="126">
        <v>0.42</v>
      </c>
      <c r="E826" s="83" t="s">
        <v>3009</v>
      </c>
      <c r="F826" s="115">
        <v>1800</v>
      </c>
      <c r="G826" s="83" t="s">
        <v>3010</v>
      </c>
      <c r="H826" s="114">
        <v>491</v>
      </c>
      <c r="I826" s="83" t="s">
        <v>3011</v>
      </c>
      <c r="J826" s="114">
        <v>822</v>
      </c>
      <c r="K826" s="83" t="s">
        <v>3012</v>
      </c>
      <c r="L826" s="114">
        <v>93</v>
      </c>
      <c r="M826" s="83" t="s">
        <v>3013</v>
      </c>
      <c r="N826" s="114">
        <v>68</v>
      </c>
    </row>
    <row r="827" spans="1:14">
      <c r="A827" s="86" t="s">
        <v>3014</v>
      </c>
      <c r="B827" s="102" t="s">
        <v>3015</v>
      </c>
      <c r="C827" s="97">
        <v>20.8</v>
      </c>
      <c r="D827" s="102" t="s">
        <v>3016</v>
      </c>
      <c r="E827" s="86" t="s">
        <v>2542</v>
      </c>
      <c r="F827" s="117">
        <v>9710</v>
      </c>
      <c r="G827" s="86" t="s">
        <v>3017</v>
      </c>
      <c r="H827" s="117">
        <v>4240</v>
      </c>
      <c r="I827" s="86" t="s">
        <v>2873</v>
      </c>
      <c r="J827" s="117">
        <v>8820</v>
      </c>
      <c r="K827" s="86" t="s">
        <v>3018</v>
      </c>
      <c r="L827" s="117">
        <v>3400</v>
      </c>
      <c r="M827" s="86" t="s">
        <v>3019</v>
      </c>
      <c r="N827" s="116">
        <v>912</v>
      </c>
    </row>
    <row r="828" spans="1:14">
      <c r="A828" s="83" t="s">
        <v>3020</v>
      </c>
      <c r="B828" s="100" t="s">
        <v>3021</v>
      </c>
      <c r="C828" s="94">
        <v>10.8</v>
      </c>
      <c r="D828" s="126">
        <v>0.45</v>
      </c>
      <c r="E828" s="83" t="s">
        <v>3022</v>
      </c>
      <c r="F828" s="115">
        <v>5550</v>
      </c>
      <c r="G828" s="83" t="s">
        <v>3023</v>
      </c>
      <c r="H828" s="115">
        <v>1790</v>
      </c>
      <c r="I828" s="83" t="s">
        <v>3024</v>
      </c>
      <c r="J828" s="115">
        <v>4280</v>
      </c>
      <c r="K828" s="83" t="s">
        <v>3025</v>
      </c>
      <c r="L828" s="114">
        <v>753</v>
      </c>
      <c r="M828" s="83" t="s">
        <v>3026</v>
      </c>
      <c r="N828" s="114">
        <v>260</v>
      </c>
    </row>
    <row r="829" spans="1:14">
      <c r="A829" s="86" t="s">
        <v>3027</v>
      </c>
      <c r="B829" s="102" t="s">
        <v>3028</v>
      </c>
      <c r="C829" s="106">
        <v>7.5</v>
      </c>
      <c r="D829" s="127">
        <v>0.36</v>
      </c>
      <c r="E829" s="86" t="s">
        <v>3029</v>
      </c>
      <c r="F829" s="117">
        <v>3350</v>
      </c>
      <c r="G829" s="86" t="s">
        <v>3030</v>
      </c>
      <c r="H829" s="116">
        <v>979</v>
      </c>
      <c r="I829" s="86" t="s">
        <v>2544</v>
      </c>
      <c r="J829" s="117">
        <v>2240</v>
      </c>
      <c r="K829" s="86" t="s">
        <v>3031</v>
      </c>
      <c r="L829" s="116">
        <v>273</v>
      </c>
      <c r="M829" s="86" t="s">
        <v>3032</v>
      </c>
      <c r="N829" s="116">
        <v>138</v>
      </c>
    </row>
    <row r="830" spans="1:14">
      <c r="A830" s="83" t="s">
        <v>3033</v>
      </c>
      <c r="B830" s="100" t="s">
        <v>3034</v>
      </c>
      <c r="C830" s="101">
        <v>4.9000000000000004</v>
      </c>
      <c r="D830" s="126">
        <v>0.33</v>
      </c>
      <c r="E830" s="83" t="s">
        <v>3035</v>
      </c>
      <c r="F830" s="115">
        <v>2360</v>
      </c>
      <c r="G830" s="83" t="s">
        <v>3036</v>
      </c>
      <c r="H830" s="114">
        <v>654</v>
      </c>
      <c r="I830" s="83" t="s">
        <v>3037</v>
      </c>
      <c r="J830" s="115">
        <v>1280</v>
      </c>
      <c r="K830" s="83" t="s">
        <v>3038</v>
      </c>
      <c r="L830" s="114">
        <v>136</v>
      </c>
      <c r="M830" s="83" t="s">
        <v>3039</v>
      </c>
      <c r="N830" s="114">
        <v>91</v>
      </c>
    </row>
    <row r="831" spans="1:14">
      <c r="A831" s="86" t="s">
        <v>3040</v>
      </c>
      <c r="B831" s="102" t="s">
        <v>3041</v>
      </c>
      <c r="C831" s="106">
        <v>6.6</v>
      </c>
      <c r="D831" s="127">
        <v>0.31</v>
      </c>
      <c r="E831" s="86" t="s">
        <v>3042</v>
      </c>
      <c r="F831" s="117">
        <v>2900</v>
      </c>
      <c r="G831" s="86" t="s">
        <v>3043</v>
      </c>
      <c r="H831" s="116">
        <v>828</v>
      </c>
      <c r="I831" s="86" t="s">
        <v>3044</v>
      </c>
      <c r="J831" s="117">
        <v>1820</v>
      </c>
      <c r="K831" s="86" t="s">
        <v>3045</v>
      </c>
      <c r="L831" s="116">
        <v>206</v>
      </c>
      <c r="M831" s="86" t="s">
        <v>3046</v>
      </c>
      <c r="N831" s="116">
        <v>116</v>
      </c>
    </row>
    <row r="832" spans="1:14">
      <c r="A832" s="83" t="s">
        <v>3047</v>
      </c>
      <c r="B832" s="100" t="s">
        <v>3048</v>
      </c>
      <c r="C832" s="101">
        <v>5.5</v>
      </c>
      <c r="D832" s="126">
        <v>0.36</v>
      </c>
      <c r="E832" s="83" t="s">
        <v>3049</v>
      </c>
      <c r="F832" s="115">
        <v>2910</v>
      </c>
      <c r="G832" s="83" t="s">
        <v>3050</v>
      </c>
      <c r="H832" s="114">
        <v>812</v>
      </c>
      <c r="I832" s="83" t="s">
        <v>3051</v>
      </c>
      <c r="J832" s="115">
        <v>1670</v>
      </c>
      <c r="K832" s="83" t="s">
        <v>2505</v>
      </c>
      <c r="L832" s="114">
        <v>179</v>
      </c>
      <c r="M832" s="83" t="s">
        <v>3052</v>
      </c>
      <c r="N832" s="114">
        <v>114</v>
      </c>
    </row>
    <row r="833" spans="1:14">
      <c r="A833" s="86" t="s">
        <v>3053</v>
      </c>
      <c r="B833" s="102" t="s">
        <v>3054</v>
      </c>
      <c r="C833" s="106">
        <v>0.3</v>
      </c>
      <c r="D833" s="127">
        <v>0.14000000000000001</v>
      </c>
      <c r="E833" s="86" t="s">
        <v>3055</v>
      </c>
      <c r="F833" s="116">
        <v>69</v>
      </c>
      <c r="G833" s="86" t="s">
        <v>3055</v>
      </c>
      <c r="H833" s="116">
        <v>19</v>
      </c>
      <c r="I833" s="86" t="s">
        <v>3056</v>
      </c>
      <c r="J833" s="116">
        <v>21</v>
      </c>
      <c r="K833" s="86" t="s">
        <v>3057</v>
      </c>
      <c r="L833" s="116">
        <v>3</v>
      </c>
      <c r="M833" s="86" t="s">
        <v>3058</v>
      </c>
      <c r="N833" s="116">
        <v>3</v>
      </c>
    </row>
    <row r="834" spans="1:14">
      <c r="A834" s="83" t="s">
        <v>3059</v>
      </c>
      <c r="B834" s="100" t="s">
        <v>3060</v>
      </c>
      <c r="C834" s="101">
        <v>2.5</v>
      </c>
      <c r="D834" s="126">
        <v>0.26</v>
      </c>
      <c r="E834" s="83" t="s">
        <v>3061</v>
      </c>
      <c r="F834" s="115">
        <v>1110</v>
      </c>
      <c r="G834" s="83" t="s">
        <v>3061</v>
      </c>
      <c r="H834" s="114">
        <v>301</v>
      </c>
      <c r="I834" s="83" t="s">
        <v>3062</v>
      </c>
      <c r="J834" s="114">
        <v>438</v>
      </c>
      <c r="K834" s="83" t="s">
        <v>3063</v>
      </c>
      <c r="L834" s="114">
        <v>54</v>
      </c>
      <c r="M834" s="83" t="s">
        <v>3064</v>
      </c>
      <c r="N834" s="114">
        <v>42</v>
      </c>
    </row>
    <row r="835" spans="1:14">
      <c r="A835" s="86" t="s">
        <v>3065</v>
      </c>
      <c r="B835" s="102" t="s">
        <v>3066</v>
      </c>
      <c r="C835" s="86" t="s">
        <v>3067</v>
      </c>
      <c r="D835" s="127">
        <v>0.04</v>
      </c>
      <c r="E835" s="86" t="s">
        <v>3068</v>
      </c>
      <c r="F835" s="116">
        <v>5</v>
      </c>
      <c r="G835" s="86" t="s">
        <v>3068</v>
      </c>
      <c r="H835" s="116">
        <v>1</v>
      </c>
      <c r="I835" s="86" t="s">
        <v>3069</v>
      </c>
      <c r="J835" s="116">
        <v>1</v>
      </c>
      <c r="K835" s="86" t="s">
        <v>3070</v>
      </c>
      <c r="L835" s="118" t="s">
        <v>2537</v>
      </c>
      <c r="M835" s="86" t="s">
        <v>3071</v>
      </c>
      <c r="N835" s="118" t="s">
        <v>2537</v>
      </c>
    </row>
    <row r="836" spans="1:14">
      <c r="A836" s="83" t="s">
        <v>3072</v>
      </c>
      <c r="B836" s="100" t="s">
        <v>3073</v>
      </c>
      <c r="C836" s="101">
        <v>0.4</v>
      </c>
      <c r="D836" s="126">
        <v>0.13</v>
      </c>
      <c r="E836" s="83" t="s">
        <v>2799</v>
      </c>
      <c r="F836" s="114">
        <v>108</v>
      </c>
      <c r="G836" s="83" t="s">
        <v>2799</v>
      </c>
      <c r="H836" s="114">
        <v>29</v>
      </c>
      <c r="I836" s="83" t="s">
        <v>3074</v>
      </c>
      <c r="J836" s="114">
        <v>33</v>
      </c>
      <c r="K836" s="83" t="s">
        <v>3075</v>
      </c>
      <c r="L836" s="114">
        <v>5</v>
      </c>
      <c r="M836" s="83" t="s">
        <v>3076</v>
      </c>
      <c r="N836" s="114">
        <v>4</v>
      </c>
    </row>
    <row r="837" spans="1:14">
      <c r="A837" s="86" t="s">
        <v>3077</v>
      </c>
      <c r="B837" s="102" t="s">
        <v>3078</v>
      </c>
      <c r="C837" s="86" t="s">
        <v>3079</v>
      </c>
      <c r="D837" s="127">
        <v>0.02</v>
      </c>
      <c r="E837" s="86" t="s">
        <v>3080</v>
      </c>
      <c r="F837" s="116">
        <v>1</v>
      </c>
      <c r="G837" s="86" t="s">
        <v>3080</v>
      </c>
      <c r="H837" s="118" t="s">
        <v>2537</v>
      </c>
      <c r="I837" s="86" t="s">
        <v>3081</v>
      </c>
      <c r="J837" s="118" t="s">
        <v>2537</v>
      </c>
      <c r="K837" s="86" t="s">
        <v>3082</v>
      </c>
      <c r="L837" s="118" t="s">
        <v>2537</v>
      </c>
      <c r="M837" s="86" t="s">
        <v>2679</v>
      </c>
      <c r="N837" s="118" t="s">
        <v>2537</v>
      </c>
    </row>
    <row r="838" spans="1:14">
      <c r="A838" s="83" t="s">
        <v>3083</v>
      </c>
      <c r="B838" s="100" t="s">
        <v>3084</v>
      </c>
      <c r="C838" s="94">
        <v>22.5</v>
      </c>
      <c r="D838" s="126">
        <v>0.53</v>
      </c>
      <c r="E838" s="83" t="s">
        <v>3085</v>
      </c>
      <c r="F838" s="115">
        <v>6720</v>
      </c>
      <c r="G838" s="83" t="s">
        <v>3086</v>
      </c>
      <c r="H838" s="115">
        <v>3070</v>
      </c>
      <c r="I838" s="83" t="s">
        <v>3087</v>
      </c>
      <c r="J838" s="115">
        <v>6180</v>
      </c>
      <c r="K838" s="83" t="s">
        <v>3088</v>
      </c>
      <c r="L838" s="115">
        <v>2580</v>
      </c>
      <c r="M838" s="83" t="s">
        <v>3089</v>
      </c>
      <c r="N838" s="114">
        <v>718</v>
      </c>
    </row>
    <row r="839" spans="1:14">
      <c r="A839" s="108" t="s">
        <v>3090</v>
      </c>
      <c r="B839" s="107" t="s">
        <v>3091</v>
      </c>
      <c r="C839" s="145">
        <v>21.2</v>
      </c>
      <c r="D839" s="128">
        <v>0.44</v>
      </c>
      <c r="E839" s="108" t="s">
        <v>3092</v>
      </c>
      <c r="F839" s="140">
        <v>5940</v>
      </c>
      <c r="G839" s="108" t="s">
        <v>3093</v>
      </c>
      <c r="H839" s="140">
        <v>2620</v>
      </c>
      <c r="I839" s="108" t="s">
        <v>3094</v>
      </c>
      <c r="J839" s="140">
        <v>5410</v>
      </c>
      <c r="K839" s="108" t="s">
        <v>3095</v>
      </c>
      <c r="L839" s="140">
        <v>2130</v>
      </c>
      <c r="M839" s="108" t="s">
        <v>3096</v>
      </c>
      <c r="N839" s="146">
        <v>575</v>
      </c>
    </row>
    <row r="840" spans="1:14">
      <c r="A840" s="79" t="s">
        <v>3097</v>
      </c>
      <c r="B840" s="122" t="s">
        <v>3098</v>
      </c>
      <c r="C840" s="92">
        <v>7.5</v>
      </c>
      <c r="D840" s="123">
        <v>0.44</v>
      </c>
      <c r="E840" s="79" t="s">
        <v>3099</v>
      </c>
      <c r="F840" s="143">
        <v>3180</v>
      </c>
      <c r="G840" s="79" t="s">
        <v>3100</v>
      </c>
      <c r="H840" s="124">
        <v>929</v>
      </c>
      <c r="I840" s="79" t="s">
        <v>3101</v>
      </c>
      <c r="J840" s="143">
        <v>2120</v>
      </c>
      <c r="K840" s="79" t="s">
        <v>3102</v>
      </c>
      <c r="L840" s="124">
        <v>259</v>
      </c>
      <c r="M840" s="79" t="s">
        <v>3103</v>
      </c>
      <c r="N840" s="124">
        <v>131</v>
      </c>
    </row>
    <row r="841" spans="1:14">
      <c r="A841" s="83" t="s">
        <v>3104</v>
      </c>
      <c r="B841" s="100" t="s">
        <v>3105</v>
      </c>
      <c r="C841" s="101">
        <v>2.2000000000000002</v>
      </c>
      <c r="D841" s="126">
        <v>0.32</v>
      </c>
      <c r="E841" s="83" t="s">
        <v>3106</v>
      </c>
      <c r="F841" s="114">
        <v>795</v>
      </c>
      <c r="G841" s="83" t="s">
        <v>3106</v>
      </c>
      <c r="H841" s="114">
        <v>216</v>
      </c>
      <c r="I841" s="83" t="s">
        <v>3107</v>
      </c>
      <c r="J841" s="114">
        <v>302</v>
      </c>
      <c r="K841" s="83" t="s">
        <v>3108</v>
      </c>
      <c r="L841" s="114">
        <v>38</v>
      </c>
      <c r="M841" s="83" t="s">
        <v>3109</v>
      </c>
      <c r="N841" s="114">
        <v>30</v>
      </c>
    </row>
    <row r="842" spans="1:14">
      <c r="A842" s="86" t="s">
        <v>3110</v>
      </c>
      <c r="B842" s="102" t="s">
        <v>3111</v>
      </c>
      <c r="C842" s="106">
        <v>5</v>
      </c>
      <c r="D842" s="127">
        <v>0.35</v>
      </c>
      <c r="E842" s="86" t="s">
        <v>3112</v>
      </c>
      <c r="F842" s="117">
        <v>1910</v>
      </c>
      <c r="G842" s="86" t="s">
        <v>3113</v>
      </c>
      <c r="H842" s="116">
        <v>530</v>
      </c>
      <c r="I842" s="86" t="s">
        <v>3114</v>
      </c>
      <c r="J842" s="117">
        <v>1050</v>
      </c>
      <c r="K842" s="86" t="s">
        <v>3115</v>
      </c>
      <c r="L842" s="116">
        <v>111</v>
      </c>
      <c r="M842" s="86" t="s">
        <v>3116</v>
      </c>
      <c r="N842" s="116">
        <v>74</v>
      </c>
    </row>
    <row r="843" spans="1:14">
      <c r="A843" s="83" t="s">
        <v>3117</v>
      </c>
      <c r="B843" s="100" t="s">
        <v>3118</v>
      </c>
      <c r="C843" s="101">
        <v>6.6</v>
      </c>
      <c r="D843" s="126">
        <v>0.42</v>
      </c>
      <c r="E843" s="83" t="s">
        <v>3050</v>
      </c>
      <c r="F843" s="115">
        <v>2990</v>
      </c>
      <c r="G843" s="83" t="s">
        <v>3119</v>
      </c>
      <c r="H843" s="114">
        <v>854</v>
      </c>
      <c r="I843" s="83" t="s">
        <v>3120</v>
      </c>
      <c r="J843" s="115">
        <v>1880</v>
      </c>
      <c r="K843" s="83" t="s">
        <v>2384</v>
      </c>
      <c r="L843" s="114">
        <v>212</v>
      </c>
      <c r="M843" s="83" t="s">
        <v>3121</v>
      </c>
      <c r="N843" s="114">
        <v>120</v>
      </c>
    </row>
    <row r="844" spans="1:14">
      <c r="A844" s="86" t="s">
        <v>3122</v>
      </c>
      <c r="B844" s="102" t="s">
        <v>3123</v>
      </c>
      <c r="C844" s="106">
        <v>6</v>
      </c>
      <c r="D844" s="102" t="s">
        <v>3124</v>
      </c>
      <c r="E844" s="86" t="s">
        <v>3125</v>
      </c>
      <c r="F844" s="117">
        <v>3150</v>
      </c>
      <c r="G844" s="86" t="s">
        <v>3126</v>
      </c>
      <c r="H844" s="116">
        <v>889</v>
      </c>
      <c r="I844" s="86" t="s">
        <v>2633</v>
      </c>
      <c r="J844" s="117">
        <v>1900</v>
      </c>
      <c r="K844" s="86" t="s">
        <v>3045</v>
      </c>
      <c r="L844" s="116">
        <v>206</v>
      </c>
      <c r="M844" s="86" t="s">
        <v>3127</v>
      </c>
      <c r="N844" s="116">
        <v>124</v>
      </c>
    </row>
    <row r="845" spans="1:14">
      <c r="A845" s="83" t="s">
        <v>3128</v>
      </c>
      <c r="B845" s="100" t="s">
        <v>3129</v>
      </c>
      <c r="C845" s="101">
        <v>3.7</v>
      </c>
      <c r="D845" s="126">
        <v>0.32</v>
      </c>
      <c r="E845" s="83" t="s">
        <v>3130</v>
      </c>
      <c r="F845" s="115">
        <v>1330</v>
      </c>
      <c r="G845" s="83" t="s">
        <v>3131</v>
      </c>
      <c r="H845" s="114">
        <v>363</v>
      </c>
      <c r="I845" s="83" t="s">
        <v>2430</v>
      </c>
      <c r="J845" s="114">
        <v>624</v>
      </c>
      <c r="K845" s="83" t="s">
        <v>3132</v>
      </c>
      <c r="L845" s="114">
        <v>69</v>
      </c>
      <c r="M845" s="83" t="s">
        <v>3133</v>
      </c>
      <c r="N845" s="114">
        <v>51</v>
      </c>
    </row>
    <row r="846" spans="1:14">
      <c r="A846" s="86" t="s">
        <v>3134</v>
      </c>
      <c r="B846" s="102" t="s">
        <v>3135</v>
      </c>
      <c r="C846" s="106">
        <v>3.8</v>
      </c>
      <c r="D846" s="127">
        <v>0.3</v>
      </c>
      <c r="E846" s="86" t="s">
        <v>3136</v>
      </c>
      <c r="F846" s="117">
        <v>1410</v>
      </c>
      <c r="G846" s="86" t="s">
        <v>3137</v>
      </c>
      <c r="H846" s="116">
        <v>387</v>
      </c>
      <c r="I846" s="86" t="s">
        <v>3138</v>
      </c>
      <c r="J846" s="116">
        <v>673</v>
      </c>
      <c r="K846" s="86" t="s">
        <v>3139</v>
      </c>
      <c r="L846" s="116">
        <v>74</v>
      </c>
      <c r="M846" s="86" t="s">
        <v>3140</v>
      </c>
      <c r="N846" s="116">
        <v>54</v>
      </c>
    </row>
    <row r="847" spans="1:14" ht="22">
      <c r="A847" s="83" t="s">
        <v>3141</v>
      </c>
      <c r="B847" s="100" t="s">
        <v>3142</v>
      </c>
      <c r="C847" s="100" t="s">
        <v>3143</v>
      </c>
      <c r="D847" s="126">
        <v>0.17</v>
      </c>
      <c r="E847" s="83" t="s">
        <v>3144</v>
      </c>
      <c r="F847" s="114">
        <v>62</v>
      </c>
      <c r="G847" s="83" t="s">
        <v>3144</v>
      </c>
      <c r="H847" s="114">
        <v>17</v>
      </c>
      <c r="I847" s="83" t="s">
        <v>3145</v>
      </c>
      <c r="J847" s="114">
        <v>18</v>
      </c>
      <c r="K847" s="83" t="s">
        <v>3146</v>
      </c>
      <c r="L847" s="114">
        <v>3</v>
      </c>
      <c r="M847" s="83" t="s">
        <v>3147</v>
      </c>
      <c r="N847" s="114">
        <v>2</v>
      </c>
    </row>
    <row r="848" spans="1:14">
      <c r="A848" s="86" t="s">
        <v>3148</v>
      </c>
      <c r="B848" s="102" t="s">
        <v>3149</v>
      </c>
      <c r="C848" s="106">
        <v>5.7</v>
      </c>
      <c r="D848" s="127">
        <v>0.37</v>
      </c>
      <c r="E848" s="86" t="s">
        <v>3150</v>
      </c>
      <c r="F848" s="117">
        <v>2560</v>
      </c>
      <c r="G848" s="86" t="s">
        <v>3151</v>
      </c>
      <c r="H848" s="116">
        <v>719</v>
      </c>
      <c r="I848" s="86" t="s">
        <v>3152</v>
      </c>
      <c r="J848" s="117">
        <v>1500</v>
      </c>
      <c r="K848" s="86" t="s">
        <v>3153</v>
      </c>
      <c r="L848" s="116">
        <v>162</v>
      </c>
      <c r="M848" s="86" t="s">
        <v>3154</v>
      </c>
      <c r="N848" s="116">
        <v>101</v>
      </c>
    </row>
    <row r="849" spans="1:14">
      <c r="A849" s="83" t="s">
        <v>3155</v>
      </c>
      <c r="B849" s="100" t="s">
        <v>3156</v>
      </c>
      <c r="C849" s="101">
        <v>3.5</v>
      </c>
      <c r="D849" s="126">
        <v>0.38</v>
      </c>
      <c r="E849" s="83" t="s">
        <v>3157</v>
      </c>
      <c r="F849" s="115">
        <v>1640</v>
      </c>
      <c r="G849" s="83" t="s">
        <v>3158</v>
      </c>
      <c r="H849" s="114">
        <v>446</v>
      </c>
      <c r="I849" s="83" t="s">
        <v>3159</v>
      </c>
      <c r="J849" s="114">
        <v>747</v>
      </c>
      <c r="K849" s="83" t="s">
        <v>3160</v>
      </c>
      <c r="L849" s="114">
        <v>84</v>
      </c>
      <c r="M849" s="83" t="s">
        <v>3161</v>
      </c>
      <c r="N849" s="114">
        <v>62</v>
      </c>
    </row>
    <row r="850" spans="1:14">
      <c r="A850" s="86" t="s">
        <v>3162</v>
      </c>
      <c r="B850" s="102" t="s">
        <v>3163</v>
      </c>
      <c r="C850" s="106">
        <v>3.8</v>
      </c>
      <c r="D850" s="127">
        <v>0.32</v>
      </c>
      <c r="E850" s="86" t="s">
        <v>3164</v>
      </c>
      <c r="F850" s="117">
        <v>1510</v>
      </c>
      <c r="G850" s="86" t="s">
        <v>3165</v>
      </c>
      <c r="H850" s="116">
        <v>413</v>
      </c>
      <c r="I850" s="86" t="s">
        <v>3166</v>
      </c>
      <c r="J850" s="116">
        <v>718</v>
      </c>
      <c r="K850" s="86" t="s">
        <v>3167</v>
      </c>
      <c r="L850" s="116">
        <v>79</v>
      </c>
      <c r="M850" s="86" t="s">
        <v>3168</v>
      </c>
      <c r="N850" s="116">
        <v>57</v>
      </c>
    </row>
    <row r="851" spans="1:14">
      <c r="A851" s="83" t="s">
        <v>3169</v>
      </c>
      <c r="B851" s="100" t="s">
        <v>3170</v>
      </c>
      <c r="C851" s="83" t="s">
        <v>3171</v>
      </c>
      <c r="D851" s="126">
        <v>0.15</v>
      </c>
      <c r="E851" s="83" t="s">
        <v>3044</v>
      </c>
      <c r="F851" s="114">
        <v>50</v>
      </c>
      <c r="G851" s="83" t="s">
        <v>3044</v>
      </c>
      <c r="H851" s="114">
        <v>14</v>
      </c>
      <c r="I851" s="83" t="s">
        <v>3172</v>
      </c>
      <c r="J851" s="114">
        <v>15</v>
      </c>
      <c r="K851" s="83" t="s">
        <v>3173</v>
      </c>
      <c r="L851" s="114">
        <v>2</v>
      </c>
      <c r="M851" s="83" t="s">
        <v>3174</v>
      </c>
      <c r="N851" s="114">
        <v>2</v>
      </c>
    </row>
    <row r="852" spans="1:14">
      <c r="A852" s="86" t="s">
        <v>3175</v>
      </c>
      <c r="B852" s="102" t="s">
        <v>3176</v>
      </c>
      <c r="C852" s="86" t="s">
        <v>3177</v>
      </c>
      <c r="D852" s="127">
        <v>0.05</v>
      </c>
      <c r="E852" s="86" t="s">
        <v>3178</v>
      </c>
      <c r="F852" s="116">
        <v>3</v>
      </c>
      <c r="G852" s="86" t="s">
        <v>3178</v>
      </c>
      <c r="H852" s="118" t="s">
        <v>2537</v>
      </c>
      <c r="I852" s="86" t="s">
        <v>3179</v>
      </c>
      <c r="J852" s="118" t="s">
        <v>2537</v>
      </c>
      <c r="K852" s="86" t="s">
        <v>3180</v>
      </c>
      <c r="L852" s="118" t="s">
        <v>2537</v>
      </c>
      <c r="M852" s="86" t="s">
        <v>3181</v>
      </c>
      <c r="N852" s="118" t="s">
        <v>2537</v>
      </c>
    </row>
    <row r="853" spans="1:14">
      <c r="A853" s="83" t="s">
        <v>3182</v>
      </c>
      <c r="B853" s="100" t="s">
        <v>3183</v>
      </c>
      <c r="C853" s="101">
        <v>0.6</v>
      </c>
      <c r="D853" s="100" t="s">
        <v>3184</v>
      </c>
      <c r="E853" s="83" t="s">
        <v>3185</v>
      </c>
      <c r="F853" s="114">
        <v>215</v>
      </c>
      <c r="G853" s="83" t="s">
        <v>3185</v>
      </c>
      <c r="H853" s="114">
        <v>58</v>
      </c>
      <c r="I853" s="83" t="s">
        <v>3186</v>
      </c>
      <c r="J853" s="114">
        <v>66</v>
      </c>
      <c r="K853" s="83" t="s">
        <v>3187</v>
      </c>
      <c r="L853" s="114">
        <v>10</v>
      </c>
      <c r="M853" s="83" t="s">
        <v>3188</v>
      </c>
      <c r="N853" s="114">
        <v>8</v>
      </c>
    </row>
    <row r="854" spans="1:14">
      <c r="A854" s="86" t="s">
        <v>3189</v>
      </c>
      <c r="B854" s="102" t="s">
        <v>3190</v>
      </c>
      <c r="C854" s="106">
        <v>5</v>
      </c>
      <c r="D854" s="127">
        <v>0.3</v>
      </c>
      <c r="E854" s="86" t="s">
        <v>3191</v>
      </c>
      <c r="F854" s="117">
        <v>2260</v>
      </c>
      <c r="G854" s="86" t="s">
        <v>3192</v>
      </c>
      <c r="H854" s="116">
        <v>627</v>
      </c>
      <c r="I854" s="86" t="s">
        <v>3193</v>
      </c>
      <c r="J854" s="117">
        <v>1240</v>
      </c>
      <c r="K854" s="86" t="s">
        <v>3194</v>
      </c>
      <c r="L854" s="116">
        <v>132</v>
      </c>
      <c r="M854" s="86" t="s">
        <v>3195</v>
      </c>
      <c r="N854" s="116">
        <v>88</v>
      </c>
    </row>
    <row r="855" spans="1:14">
      <c r="A855" s="83" t="s">
        <v>3196</v>
      </c>
      <c r="B855" s="100" t="s">
        <v>3197</v>
      </c>
      <c r="C855" s="83" t="s">
        <v>2646</v>
      </c>
      <c r="D855" s="126">
        <v>0.01</v>
      </c>
      <c r="E855" s="83" t="s">
        <v>3198</v>
      </c>
      <c r="F855" s="119" t="s">
        <v>2537</v>
      </c>
      <c r="G855" s="83" t="s">
        <v>3198</v>
      </c>
      <c r="H855" s="119" t="s">
        <v>2537</v>
      </c>
      <c r="I855" s="83" t="s">
        <v>3199</v>
      </c>
      <c r="J855" s="119" t="s">
        <v>2537</v>
      </c>
      <c r="K855" s="83" t="s">
        <v>3200</v>
      </c>
      <c r="L855" s="119" t="s">
        <v>2537</v>
      </c>
      <c r="M855" s="83" t="s">
        <v>3201</v>
      </c>
      <c r="N855" s="119" t="s">
        <v>2537</v>
      </c>
    </row>
    <row r="856" spans="1:14">
      <c r="A856" s="86" t="s">
        <v>3202</v>
      </c>
      <c r="B856" s="102" t="s">
        <v>3203</v>
      </c>
      <c r="C856" s="106">
        <v>0.3</v>
      </c>
      <c r="D856" s="127">
        <v>0.16</v>
      </c>
      <c r="E856" s="86" t="s">
        <v>3204</v>
      </c>
      <c r="F856" s="116">
        <v>47</v>
      </c>
      <c r="G856" s="86" t="s">
        <v>3204</v>
      </c>
      <c r="H856" s="116">
        <v>13</v>
      </c>
      <c r="I856" s="86" t="s">
        <v>3205</v>
      </c>
      <c r="J856" s="116">
        <v>14</v>
      </c>
      <c r="K856" s="86" t="s">
        <v>3206</v>
      </c>
      <c r="L856" s="116">
        <v>2</v>
      </c>
      <c r="M856" s="86" t="s">
        <v>3207</v>
      </c>
      <c r="N856" s="116">
        <v>2</v>
      </c>
    </row>
    <row r="857" spans="1:14">
      <c r="A857" s="83" t="s">
        <v>3208</v>
      </c>
      <c r="B857" s="100" t="s">
        <v>3209</v>
      </c>
      <c r="C857" s="94">
        <v>13.5</v>
      </c>
      <c r="D857" s="126">
        <v>1.02</v>
      </c>
      <c r="E857" s="83" t="s">
        <v>3210</v>
      </c>
      <c r="F857" s="115">
        <v>8010</v>
      </c>
      <c r="G857" s="83" t="s">
        <v>3211</v>
      </c>
      <c r="H857" s="115">
        <v>2820</v>
      </c>
      <c r="I857" s="83" t="s">
        <v>2935</v>
      </c>
      <c r="J857" s="115">
        <v>6600</v>
      </c>
      <c r="K857" s="83" t="s">
        <v>3212</v>
      </c>
      <c r="L857" s="115">
        <v>1530</v>
      </c>
      <c r="M857" s="83" t="s">
        <v>3213</v>
      </c>
      <c r="N857" s="114">
        <v>436</v>
      </c>
    </row>
    <row r="858" spans="1:14">
      <c r="A858" s="86" t="s">
        <v>3214</v>
      </c>
      <c r="B858" s="102" t="s">
        <v>3215</v>
      </c>
      <c r="C858" s="106">
        <v>4.7</v>
      </c>
      <c r="D858" s="127">
        <v>0.36</v>
      </c>
      <c r="E858" s="86" t="s">
        <v>3216</v>
      </c>
      <c r="F858" s="117">
        <v>1530</v>
      </c>
      <c r="G858" s="86" t="s">
        <v>3217</v>
      </c>
      <c r="H858" s="116">
        <v>421</v>
      </c>
      <c r="I858" s="86" t="s">
        <v>3218</v>
      </c>
      <c r="J858" s="116">
        <v>809</v>
      </c>
      <c r="K858" s="86" t="s">
        <v>3219</v>
      </c>
      <c r="L858" s="116">
        <v>86</v>
      </c>
      <c r="M858" s="86" t="s">
        <v>3220</v>
      </c>
      <c r="N858" s="116">
        <v>59</v>
      </c>
    </row>
    <row r="859" spans="1:14">
      <c r="A859" s="83" t="s">
        <v>3221</v>
      </c>
      <c r="B859" s="100" t="s">
        <v>3222</v>
      </c>
      <c r="C859" s="101">
        <v>4.7</v>
      </c>
      <c r="D859" s="126">
        <v>0.42</v>
      </c>
      <c r="E859" s="83" t="s">
        <v>3223</v>
      </c>
      <c r="F859" s="115">
        <v>1760</v>
      </c>
      <c r="G859" s="83" t="s">
        <v>3224</v>
      </c>
      <c r="H859" s="114">
        <v>486</v>
      </c>
      <c r="I859" s="83" t="s">
        <v>3225</v>
      </c>
      <c r="J859" s="114">
        <v>934</v>
      </c>
      <c r="K859" s="83" t="s">
        <v>3226</v>
      </c>
      <c r="L859" s="114">
        <v>99</v>
      </c>
      <c r="M859" s="83" t="s">
        <v>3227</v>
      </c>
      <c r="N859" s="114">
        <v>68</v>
      </c>
    </row>
    <row r="860" spans="1:14">
      <c r="A860" s="86" t="s">
        <v>3228</v>
      </c>
      <c r="B860" s="102" t="s">
        <v>3229</v>
      </c>
      <c r="C860" s="106">
        <v>4.7</v>
      </c>
      <c r="D860" s="127">
        <v>0.35</v>
      </c>
      <c r="E860" s="86" t="s">
        <v>3230</v>
      </c>
      <c r="F860" s="117">
        <v>1480</v>
      </c>
      <c r="G860" s="86" t="s">
        <v>3231</v>
      </c>
      <c r="H860" s="116">
        <v>407</v>
      </c>
      <c r="I860" s="86" t="s">
        <v>3232</v>
      </c>
      <c r="J860" s="116">
        <v>783</v>
      </c>
      <c r="K860" s="86" t="s">
        <v>3233</v>
      </c>
      <c r="L860" s="116">
        <v>83</v>
      </c>
      <c r="M860" s="86" t="s">
        <v>3234</v>
      </c>
      <c r="N860" s="116">
        <v>57</v>
      </c>
    </row>
    <row r="861" spans="1:14">
      <c r="A861" s="83" t="s">
        <v>3235</v>
      </c>
      <c r="B861" s="100" t="s">
        <v>3236</v>
      </c>
      <c r="C861" s="101">
        <v>0.8</v>
      </c>
      <c r="D861" s="126">
        <v>0.3</v>
      </c>
      <c r="E861" s="83" t="s">
        <v>3237</v>
      </c>
      <c r="F861" s="114">
        <v>209</v>
      </c>
      <c r="G861" s="83" t="s">
        <v>3237</v>
      </c>
      <c r="H861" s="114">
        <v>57</v>
      </c>
      <c r="I861" s="83" t="s">
        <v>3238</v>
      </c>
      <c r="J861" s="114">
        <v>66</v>
      </c>
      <c r="K861" s="83" t="s">
        <v>3239</v>
      </c>
      <c r="L861" s="114">
        <v>10</v>
      </c>
      <c r="M861" s="83" t="s">
        <v>3240</v>
      </c>
      <c r="N861" s="114">
        <v>8</v>
      </c>
    </row>
    <row r="862" spans="1:14">
      <c r="A862" s="86" t="s">
        <v>3241</v>
      </c>
      <c r="B862" s="102" t="s">
        <v>3242</v>
      </c>
      <c r="C862" s="106">
        <v>0.8</v>
      </c>
      <c r="D862" s="102" t="s">
        <v>3243</v>
      </c>
      <c r="E862" s="86" t="s">
        <v>3244</v>
      </c>
      <c r="F862" s="116">
        <v>237</v>
      </c>
      <c r="G862" s="86" t="s">
        <v>3244</v>
      </c>
      <c r="H862" s="116">
        <v>65</v>
      </c>
      <c r="I862" s="86" t="s">
        <v>3233</v>
      </c>
      <c r="J862" s="116">
        <v>75</v>
      </c>
      <c r="K862" s="86" t="s">
        <v>2758</v>
      </c>
      <c r="L862" s="116">
        <v>11</v>
      </c>
      <c r="M862" s="86" t="s">
        <v>3245</v>
      </c>
      <c r="N862" s="116">
        <v>9</v>
      </c>
    </row>
    <row r="863" spans="1:14">
      <c r="A863" s="83" t="s">
        <v>3246</v>
      </c>
      <c r="B863" s="100" t="s">
        <v>3247</v>
      </c>
      <c r="C863" s="101">
        <v>0.8</v>
      </c>
      <c r="D863" s="126">
        <v>0.24</v>
      </c>
      <c r="E863" s="83" t="s">
        <v>3248</v>
      </c>
      <c r="F863" s="114">
        <v>163</v>
      </c>
      <c r="G863" s="83" t="s">
        <v>3248</v>
      </c>
      <c r="H863" s="114">
        <v>44</v>
      </c>
      <c r="I863" s="83" t="s">
        <v>3249</v>
      </c>
      <c r="J863" s="114">
        <v>52</v>
      </c>
      <c r="K863" s="83" t="s">
        <v>3250</v>
      </c>
      <c r="L863" s="114">
        <v>8</v>
      </c>
      <c r="M863" s="83" t="s">
        <v>3251</v>
      </c>
      <c r="N863" s="114">
        <v>6</v>
      </c>
    </row>
    <row r="864" spans="1:14">
      <c r="A864" s="86" t="s">
        <v>3252</v>
      </c>
      <c r="B864" s="102" t="s">
        <v>3253</v>
      </c>
      <c r="C864" s="97">
        <v>25</v>
      </c>
      <c r="D864" s="127">
        <v>0.65</v>
      </c>
      <c r="E864" s="86" t="s">
        <v>3254</v>
      </c>
      <c r="F864" s="136">
        <v>11000</v>
      </c>
      <c r="G864" s="86" t="s">
        <v>3255</v>
      </c>
      <c r="H864" s="117">
        <v>5350</v>
      </c>
      <c r="I864" s="86" t="s">
        <v>3256</v>
      </c>
      <c r="J864" s="136">
        <v>10300</v>
      </c>
      <c r="K864" s="86" t="s">
        <v>2627</v>
      </c>
      <c r="L864" s="117">
        <v>4770</v>
      </c>
      <c r="M864" s="86" t="s">
        <v>3257</v>
      </c>
      <c r="N864" s="116">
        <v>1420</v>
      </c>
    </row>
    <row r="865" spans="1:14">
      <c r="A865" s="83" t="s">
        <v>3258</v>
      </c>
      <c r="B865" s="100" t="s">
        <v>3259</v>
      </c>
      <c r="C865" s="94">
        <v>12.9</v>
      </c>
      <c r="D865" s="126">
        <v>0.86</v>
      </c>
      <c r="E865" s="83" t="s">
        <v>3260</v>
      </c>
      <c r="F865" s="115">
        <v>8430</v>
      </c>
      <c r="G865" s="83" t="s">
        <v>3261</v>
      </c>
      <c r="H865" s="115">
        <v>2910</v>
      </c>
      <c r="I865" s="83" t="s">
        <v>2903</v>
      </c>
      <c r="J865" s="115">
        <v>6860</v>
      </c>
      <c r="K865" s="83" t="s">
        <v>3262</v>
      </c>
      <c r="L865" s="115">
        <v>1500</v>
      </c>
      <c r="M865" s="83" t="s">
        <v>3263</v>
      </c>
      <c r="N865" s="114">
        <v>442</v>
      </c>
    </row>
    <row r="866" spans="1:14">
      <c r="A866" s="86" t="s">
        <v>3264</v>
      </c>
      <c r="B866" s="102" t="s">
        <v>3265</v>
      </c>
      <c r="C866" s="106">
        <v>1.9</v>
      </c>
      <c r="D866" s="127">
        <v>0.26</v>
      </c>
      <c r="E866" s="86" t="s">
        <v>3266</v>
      </c>
      <c r="F866" s="116">
        <v>668</v>
      </c>
      <c r="G866" s="86" t="s">
        <v>3266</v>
      </c>
      <c r="H866" s="116">
        <v>182</v>
      </c>
      <c r="I866" s="86" t="s">
        <v>2830</v>
      </c>
      <c r="J866" s="116">
        <v>243</v>
      </c>
      <c r="K866" s="86" t="s">
        <v>3267</v>
      </c>
      <c r="L866" s="116">
        <v>32</v>
      </c>
      <c r="M866" s="86" t="s">
        <v>2450</v>
      </c>
      <c r="N866" s="116">
        <v>25</v>
      </c>
    </row>
    <row r="867" spans="1:14">
      <c r="A867" s="83" t="s">
        <v>3268</v>
      </c>
      <c r="B867" s="100" t="s">
        <v>3269</v>
      </c>
      <c r="C867" s="94">
        <v>12.9</v>
      </c>
      <c r="D867" s="100" t="s">
        <v>3270</v>
      </c>
      <c r="E867" s="83" t="s">
        <v>3271</v>
      </c>
      <c r="F867" s="115">
        <v>7900</v>
      </c>
      <c r="G867" s="83" t="s">
        <v>3272</v>
      </c>
      <c r="H867" s="115">
        <v>2730</v>
      </c>
      <c r="I867" s="83" t="s">
        <v>2861</v>
      </c>
      <c r="J867" s="115">
        <v>6430</v>
      </c>
      <c r="K867" s="83" t="s">
        <v>3273</v>
      </c>
      <c r="L867" s="115">
        <v>1410</v>
      </c>
      <c r="M867" s="83" t="s">
        <v>3274</v>
      </c>
      <c r="N867" s="114">
        <v>415</v>
      </c>
    </row>
    <row r="868" spans="1:14">
      <c r="A868" s="86" t="s">
        <v>3275</v>
      </c>
      <c r="B868" s="102" t="s">
        <v>3276</v>
      </c>
      <c r="C868" s="97">
        <v>12.9</v>
      </c>
      <c r="D868" s="102" t="s">
        <v>3277</v>
      </c>
      <c r="E868" s="86" t="s">
        <v>3278</v>
      </c>
      <c r="F868" s="117">
        <v>8270</v>
      </c>
      <c r="G868" s="86" t="s">
        <v>3279</v>
      </c>
      <c r="H868" s="117">
        <v>2850</v>
      </c>
      <c r="I868" s="86" t="s">
        <v>2364</v>
      </c>
      <c r="J868" s="117">
        <v>6730</v>
      </c>
      <c r="K868" s="86" t="s">
        <v>3280</v>
      </c>
      <c r="L868" s="117">
        <v>1480</v>
      </c>
      <c r="M868" s="86" t="s">
        <v>3281</v>
      </c>
      <c r="N868" s="116">
        <v>434</v>
      </c>
    </row>
    <row r="869" spans="1:14">
      <c r="A869" s="83" t="s">
        <v>3282</v>
      </c>
      <c r="B869" s="100" t="s">
        <v>3283</v>
      </c>
      <c r="C869" s="94">
        <v>25</v>
      </c>
      <c r="D869" s="100" t="s">
        <v>3284</v>
      </c>
      <c r="E869" s="83" t="s">
        <v>3285</v>
      </c>
      <c r="F869" s="135">
        <v>10900</v>
      </c>
      <c r="G869" s="83" t="s">
        <v>3286</v>
      </c>
      <c r="H869" s="115">
        <v>5300</v>
      </c>
      <c r="I869" s="83" t="s">
        <v>3287</v>
      </c>
      <c r="J869" s="135">
        <v>10200</v>
      </c>
      <c r="K869" s="83" t="s">
        <v>3288</v>
      </c>
      <c r="L869" s="115">
        <v>4730</v>
      </c>
      <c r="M869" s="83" t="s">
        <v>3289</v>
      </c>
      <c r="N869" s="114">
        <v>1400</v>
      </c>
    </row>
    <row r="870" spans="1:14" ht="22">
      <c r="A870" s="108" t="s">
        <v>3290</v>
      </c>
      <c r="B870" s="107" t="s">
        <v>3291</v>
      </c>
      <c r="C870" s="145">
        <v>13.5</v>
      </c>
      <c r="D870" s="107" t="s">
        <v>3292</v>
      </c>
      <c r="E870" s="108" t="s">
        <v>3293</v>
      </c>
      <c r="F870" s="141">
        <v>11100</v>
      </c>
      <c r="G870" s="108" t="s">
        <v>3294</v>
      </c>
      <c r="H870" s="140">
        <v>3890</v>
      </c>
      <c r="I870" s="108" t="s">
        <v>3295</v>
      </c>
      <c r="J870" s="140">
        <v>9110</v>
      </c>
      <c r="K870" s="108" t="s">
        <v>3095</v>
      </c>
      <c r="L870" s="140">
        <v>2120</v>
      </c>
      <c r="M870" s="108" t="s">
        <v>3296</v>
      </c>
      <c r="N870" s="146">
        <v>602</v>
      </c>
    </row>
    <row r="871" spans="1:14">
      <c r="A871" s="79" t="s">
        <v>3297</v>
      </c>
      <c r="B871" s="122" t="s">
        <v>3298</v>
      </c>
      <c r="C871" s="112">
        <v>25</v>
      </c>
      <c r="D871" s="122" t="s">
        <v>3299</v>
      </c>
      <c r="E871" s="79" t="s">
        <v>3300</v>
      </c>
      <c r="F871" s="113">
        <v>15100</v>
      </c>
      <c r="G871" s="79" t="s">
        <v>3301</v>
      </c>
      <c r="H871" s="143">
        <v>7330</v>
      </c>
      <c r="I871" s="79" t="s">
        <v>3302</v>
      </c>
      <c r="J871" s="113">
        <v>14100</v>
      </c>
      <c r="K871" s="79" t="s">
        <v>3303</v>
      </c>
      <c r="L871" s="143">
        <v>6530</v>
      </c>
      <c r="M871" s="79" t="s">
        <v>3304</v>
      </c>
      <c r="N871" s="124">
        <v>1940</v>
      </c>
    </row>
    <row r="872" spans="1:14">
      <c r="A872" s="83" t="s">
        <v>3305</v>
      </c>
      <c r="B872" s="100" t="s">
        <v>3306</v>
      </c>
      <c r="C872" s="101">
        <v>0.8</v>
      </c>
      <c r="D872" s="100" t="s">
        <v>3307</v>
      </c>
      <c r="E872" s="83" t="s">
        <v>2372</v>
      </c>
      <c r="F872" s="114">
        <v>223</v>
      </c>
      <c r="G872" s="83" t="s">
        <v>2372</v>
      </c>
      <c r="H872" s="114">
        <v>61</v>
      </c>
      <c r="I872" s="83" t="s">
        <v>3308</v>
      </c>
      <c r="J872" s="114">
        <v>70</v>
      </c>
      <c r="K872" s="83" t="s">
        <v>3309</v>
      </c>
      <c r="L872" s="114">
        <v>10</v>
      </c>
      <c r="M872" s="83" t="s">
        <v>3310</v>
      </c>
      <c r="N872" s="114">
        <v>8</v>
      </c>
    </row>
    <row r="873" spans="1:14">
      <c r="A873" s="86" t="s">
        <v>3311</v>
      </c>
      <c r="B873" s="102" t="s">
        <v>3312</v>
      </c>
      <c r="C873" s="86" t="s">
        <v>3313</v>
      </c>
      <c r="D873" s="102" t="s">
        <v>3314</v>
      </c>
      <c r="E873" s="86" t="s">
        <v>3315</v>
      </c>
      <c r="F873" s="118" t="s">
        <v>2537</v>
      </c>
      <c r="G873" s="86" t="s">
        <v>3315</v>
      </c>
      <c r="H873" s="118" t="s">
        <v>2537</v>
      </c>
      <c r="I873" s="86" t="s">
        <v>3316</v>
      </c>
      <c r="J873" s="118" t="s">
        <v>2537</v>
      </c>
      <c r="K873" s="86" t="s">
        <v>3317</v>
      </c>
      <c r="L873" s="118" t="s">
        <v>2537</v>
      </c>
      <c r="M873" s="86" t="s">
        <v>3318</v>
      </c>
      <c r="N873" s="118" t="s">
        <v>2537</v>
      </c>
    </row>
    <row r="874" spans="1:14">
      <c r="A874" s="83" t="s">
        <v>3319</v>
      </c>
      <c r="B874" s="100" t="s">
        <v>3320</v>
      </c>
      <c r="C874" s="101">
        <v>6.2</v>
      </c>
      <c r="D874" s="100" t="s">
        <v>3321</v>
      </c>
      <c r="E874" s="83" t="s">
        <v>3322</v>
      </c>
      <c r="F874" s="115">
        <v>3080</v>
      </c>
      <c r="G874" s="83" t="s">
        <v>3323</v>
      </c>
      <c r="H874" s="114">
        <v>871</v>
      </c>
      <c r="I874" s="83" t="s">
        <v>3120</v>
      </c>
      <c r="J874" s="115">
        <v>1880</v>
      </c>
      <c r="K874" s="83" t="s">
        <v>2338</v>
      </c>
      <c r="L874" s="114">
        <v>207</v>
      </c>
      <c r="M874" s="83" t="s">
        <v>3324</v>
      </c>
      <c r="N874" s="114">
        <v>122</v>
      </c>
    </row>
    <row r="875" spans="1:14" ht="22">
      <c r="A875" s="86" t="s">
        <v>3325</v>
      </c>
      <c r="B875" s="102" t="s">
        <v>3326</v>
      </c>
      <c r="C875" s="106">
        <v>1</v>
      </c>
      <c r="D875" s="102" t="s">
        <v>3327</v>
      </c>
      <c r="E875" s="86" t="s">
        <v>3328</v>
      </c>
      <c r="F875" s="116">
        <v>204</v>
      </c>
      <c r="G875" s="86" t="s">
        <v>3328</v>
      </c>
      <c r="H875" s="116">
        <v>56</v>
      </c>
      <c r="I875" s="86" t="s">
        <v>3186</v>
      </c>
      <c r="J875" s="116">
        <v>66</v>
      </c>
      <c r="K875" s="86" t="s">
        <v>3329</v>
      </c>
      <c r="L875" s="116">
        <v>10</v>
      </c>
      <c r="M875" s="86" t="s">
        <v>3330</v>
      </c>
      <c r="N875" s="116">
        <v>8</v>
      </c>
    </row>
    <row r="876" spans="1:14">
      <c r="A876" s="83" t="s">
        <v>3331</v>
      </c>
      <c r="B876" s="100" t="s">
        <v>3332</v>
      </c>
      <c r="C876" s="83" t="s">
        <v>3333</v>
      </c>
      <c r="D876" s="100" t="s">
        <v>3334</v>
      </c>
      <c r="E876" s="83" t="s">
        <v>3051</v>
      </c>
      <c r="F876" s="114">
        <v>46</v>
      </c>
      <c r="G876" s="83" t="s">
        <v>3051</v>
      </c>
      <c r="H876" s="114">
        <v>13</v>
      </c>
      <c r="I876" s="83" t="s">
        <v>3335</v>
      </c>
      <c r="J876" s="114">
        <v>14</v>
      </c>
      <c r="K876" s="83" t="s">
        <v>2971</v>
      </c>
      <c r="L876" s="114">
        <v>2</v>
      </c>
      <c r="M876" s="83" t="s">
        <v>3336</v>
      </c>
      <c r="N876" s="114">
        <v>2</v>
      </c>
    </row>
    <row r="877" spans="1:14">
      <c r="A877" s="86" t="s">
        <v>3337</v>
      </c>
      <c r="B877" s="102" t="s">
        <v>3338</v>
      </c>
      <c r="C877" s="106">
        <v>1.1000000000000001</v>
      </c>
      <c r="D877" s="102" t="s">
        <v>3339</v>
      </c>
      <c r="E877" s="86" t="s">
        <v>2619</v>
      </c>
      <c r="F877" s="116">
        <v>528</v>
      </c>
      <c r="G877" s="86" t="s">
        <v>2619</v>
      </c>
      <c r="H877" s="116">
        <v>144</v>
      </c>
      <c r="I877" s="86" t="s">
        <v>3340</v>
      </c>
      <c r="J877" s="116">
        <v>173</v>
      </c>
      <c r="K877" s="86" t="s">
        <v>3341</v>
      </c>
      <c r="L877" s="116">
        <v>25</v>
      </c>
      <c r="M877" s="86" t="s">
        <v>3342</v>
      </c>
      <c r="N877" s="116">
        <v>20</v>
      </c>
    </row>
    <row r="878" spans="1:14">
      <c r="A878" s="83" t="s">
        <v>3343</v>
      </c>
      <c r="B878" s="100" t="s">
        <v>3344</v>
      </c>
      <c r="C878" s="101">
        <v>0.9</v>
      </c>
      <c r="D878" s="100" t="s">
        <v>3345</v>
      </c>
      <c r="E878" s="83" t="s">
        <v>3346</v>
      </c>
      <c r="F878" s="114">
        <v>479</v>
      </c>
      <c r="G878" s="83" t="s">
        <v>3346</v>
      </c>
      <c r="H878" s="114">
        <v>130</v>
      </c>
      <c r="I878" s="83" t="s">
        <v>3347</v>
      </c>
      <c r="J878" s="114">
        <v>153</v>
      </c>
      <c r="K878" s="83" t="s">
        <v>2705</v>
      </c>
      <c r="L878" s="114">
        <v>22</v>
      </c>
      <c r="M878" s="83" t="s">
        <v>3348</v>
      </c>
      <c r="N878" s="114">
        <v>18</v>
      </c>
    </row>
    <row r="879" spans="1:14">
      <c r="A879" s="86" t="s">
        <v>3349</v>
      </c>
      <c r="B879" s="102" t="s">
        <v>3350</v>
      </c>
      <c r="C879" s="106">
        <v>3.3</v>
      </c>
      <c r="D879" s="102" t="s">
        <v>3351</v>
      </c>
      <c r="E879" s="86" t="s">
        <v>3191</v>
      </c>
      <c r="F879" s="117">
        <v>2260</v>
      </c>
      <c r="G879" s="86" t="s">
        <v>3352</v>
      </c>
      <c r="H879" s="116">
        <v>617</v>
      </c>
      <c r="I879" s="86" t="s">
        <v>3353</v>
      </c>
      <c r="J879" s="117">
        <v>1010</v>
      </c>
      <c r="K879" s="86" t="s">
        <v>3354</v>
      </c>
      <c r="L879" s="116">
        <v>115</v>
      </c>
      <c r="M879" s="86" t="s">
        <v>3355</v>
      </c>
      <c r="N879" s="116">
        <v>86</v>
      </c>
    </row>
    <row r="880" spans="1:14">
      <c r="A880" s="83" t="s">
        <v>3356</v>
      </c>
      <c r="B880" s="100" t="s">
        <v>3357</v>
      </c>
      <c r="C880" s="101">
        <v>4.4000000000000004</v>
      </c>
      <c r="D880" s="100" t="s">
        <v>3358</v>
      </c>
      <c r="E880" s="83" t="s">
        <v>3359</v>
      </c>
      <c r="F880" s="115">
        <v>2730</v>
      </c>
      <c r="G880" s="83" t="s">
        <v>3360</v>
      </c>
      <c r="H880" s="114">
        <v>751</v>
      </c>
      <c r="I880" s="83" t="s">
        <v>3361</v>
      </c>
      <c r="J880" s="115">
        <v>1400</v>
      </c>
      <c r="K880" s="83" t="s">
        <v>3362</v>
      </c>
      <c r="L880" s="114">
        <v>150</v>
      </c>
      <c r="M880" s="83" t="s">
        <v>3012</v>
      </c>
      <c r="N880" s="114">
        <v>105</v>
      </c>
    </row>
    <row r="881" spans="1:14">
      <c r="A881" s="86" t="s">
        <v>3363</v>
      </c>
      <c r="B881" s="102" t="s">
        <v>3364</v>
      </c>
      <c r="C881" s="106">
        <v>2</v>
      </c>
      <c r="D881" s="127">
        <v>0.28999999999999998</v>
      </c>
      <c r="E881" s="86" t="s">
        <v>3365</v>
      </c>
      <c r="F881" s="116">
        <v>815</v>
      </c>
      <c r="G881" s="86" t="s">
        <v>3365</v>
      </c>
      <c r="H881" s="116">
        <v>222</v>
      </c>
      <c r="I881" s="86" t="s">
        <v>3107</v>
      </c>
      <c r="J881" s="116">
        <v>301</v>
      </c>
      <c r="K881" s="86" t="s">
        <v>3366</v>
      </c>
      <c r="L881" s="116">
        <v>39</v>
      </c>
      <c r="M881" s="86" t="s">
        <v>3367</v>
      </c>
      <c r="N881" s="116">
        <v>31</v>
      </c>
    </row>
    <row r="882" spans="1:14">
      <c r="A882" s="83" t="s">
        <v>3368</v>
      </c>
      <c r="B882" s="100" t="s">
        <v>3369</v>
      </c>
      <c r="C882" s="101">
        <v>2</v>
      </c>
      <c r="D882" s="126">
        <v>0.56000000000000005</v>
      </c>
      <c r="E882" s="83" t="s">
        <v>2592</v>
      </c>
      <c r="F882" s="114">
        <v>868</v>
      </c>
      <c r="G882" s="83" t="s">
        <v>2592</v>
      </c>
      <c r="H882" s="114">
        <v>236</v>
      </c>
      <c r="I882" s="83" t="s">
        <v>3370</v>
      </c>
      <c r="J882" s="114">
        <v>320</v>
      </c>
      <c r="K882" s="83" t="s">
        <v>3371</v>
      </c>
      <c r="L882" s="114">
        <v>42</v>
      </c>
      <c r="M882" s="83" t="s">
        <v>2595</v>
      </c>
      <c r="N882" s="114">
        <v>33</v>
      </c>
    </row>
    <row r="883" spans="1:14">
      <c r="A883" s="86" t="s">
        <v>3372</v>
      </c>
      <c r="B883" s="102" t="s">
        <v>3373</v>
      </c>
      <c r="C883" s="106">
        <v>2</v>
      </c>
      <c r="D883" s="127">
        <v>0.76</v>
      </c>
      <c r="E883" s="86" t="s">
        <v>3365</v>
      </c>
      <c r="F883" s="116">
        <v>812</v>
      </c>
      <c r="G883" s="86" t="s">
        <v>3365</v>
      </c>
      <c r="H883" s="116">
        <v>221</v>
      </c>
      <c r="I883" s="86" t="s">
        <v>3374</v>
      </c>
      <c r="J883" s="116">
        <v>299</v>
      </c>
      <c r="K883" s="86" t="s">
        <v>3375</v>
      </c>
      <c r="L883" s="116">
        <v>39</v>
      </c>
      <c r="M883" s="86" t="s">
        <v>3376</v>
      </c>
      <c r="N883" s="116">
        <v>31</v>
      </c>
    </row>
    <row r="884" spans="1:14">
      <c r="A884" s="83" t="s">
        <v>3377</v>
      </c>
      <c r="B884" s="100" t="s">
        <v>3378</v>
      </c>
      <c r="C884" s="94">
        <v>40</v>
      </c>
      <c r="D884" s="126">
        <v>0.48</v>
      </c>
      <c r="E884" s="83" t="s">
        <v>3379</v>
      </c>
      <c r="F884" s="115">
        <v>7170</v>
      </c>
      <c r="G884" s="83" t="s">
        <v>3380</v>
      </c>
      <c r="H884" s="115">
        <v>4550</v>
      </c>
      <c r="I884" s="83" t="s">
        <v>3381</v>
      </c>
      <c r="J884" s="115">
        <v>7090</v>
      </c>
      <c r="K884" s="83" t="s">
        <v>3382</v>
      </c>
      <c r="L884" s="115">
        <v>4690</v>
      </c>
      <c r="M884" s="83" t="s">
        <v>2750</v>
      </c>
      <c r="N884" s="114">
        <v>2040</v>
      </c>
    </row>
    <row r="885" spans="1:14">
      <c r="A885" s="86" t="s">
        <v>3383</v>
      </c>
      <c r="B885" s="102" t="s">
        <v>3384</v>
      </c>
      <c r="C885" s="86" t="s">
        <v>3385</v>
      </c>
      <c r="D885" s="127">
        <v>0.06</v>
      </c>
      <c r="E885" s="86" t="s">
        <v>3386</v>
      </c>
      <c r="F885" s="116">
        <v>2</v>
      </c>
      <c r="G885" s="86" t="s">
        <v>3386</v>
      </c>
      <c r="H885" s="118" t="s">
        <v>2537</v>
      </c>
      <c r="I885" s="86" t="s">
        <v>3387</v>
      </c>
      <c r="J885" s="118" t="s">
        <v>2537</v>
      </c>
      <c r="K885" s="86" t="s">
        <v>3388</v>
      </c>
      <c r="L885" s="118" t="s">
        <v>2537</v>
      </c>
      <c r="M885" s="86" t="s">
        <v>3389</v>
      </c>
      <c r="N885" s="118" t="s">
        <v>2537</v>
      </c>
    </row>
    <row r="886" spans="1:14">
      <c r="A886" s="83" t="s">
        <v>3390</v>
      </c>
      <c r="B886" s="100" t="s">
        <v>3391</v>
      </c>
      <c r="C886" s="83" t="s">
        <v>3385</v>
      </c>
      <c r="D886" s="126">
        <v>7.0000000000000007E-2</v>
      </c>
      <c r="E886" s="83" t="s">
        <v>3392</v>
      </c>
      <c r="F886" s="114">
        <v>1</v>
      </c>
      <c r="G886" s="83" t="s">
        <v>3392</v>
      </c>
      <c r="H886" s="119" t="s">
        <v>2537</v>
      </c>
      <c r="I886" s="83" t="s">
        <v>3393</v>
      </c>
      <c r="J886" s="119" t="s">
        <v>2537</v>
      </c>
      <c r="K886" s="83" t="s">
        <v>3394</v>
      </c>
      <c r="L886" s="119" t="s">
        <v>2537</v>
      </c>
      <c r="M886" s="83" t="s">
        <v>3395</v>
      </c>
      <c r="N886" s="119" t="s">
        <v>2537</v>
      </c>
    </row>
    <row r="887" spans="1:14" ht="22">
      <c r="A887" s="102" t="s">
        <v>3396</v>
      </c>
      <c r="B887" s="102" t="s">
        <v>3397</v>
      </c>
      <c r="C887" s="86" t="s">
        <v>3385</v>
      </c>
      <c r="D887" s="127">
        <v>0.05</v>
      </c>
      <c r="E887" s="86" t="s">
        <v>3398</v>
      </c>
      <c r="F887" s="118" t="s">
        <v>2537</v>
      </c>
      <c r="G887" s="86" t="s">
        <v>3398</v>
      </c>
      <c r="H887" s="118" t="s">
        <v>2537</v>
      </c>
      <c r="I887" s="86" t="s">
        <v>3070</v>
      </c>
      <c r="J887" s="118" t="s">
        <v>2537</v>
      </c>
      <c r="K887" s="86" t="s">
        <v>3399</v>
      </c>
      <c r="L887" s="118" t="s">
        <v>2537</v>
      </c>
      <c r="M887" s="86" t="s">
        <v>3400</v>
      </c>
      <c r="N887" s="118" t="s">
        <v>2537</v>
      </c>
    </row>
    <row r="888" spans="1:14">
      <c r="A888" s="83" t="s">
        <v>3401</v>
      </c>
      <c r="B888" s="100" t="s">
        <v>3402</v>
      </c>
      <c r="C888" s="101">
        <v>1.4</v>
      </c>
      <c r="D888" s="126">
        <v>0.21</v>
      </c>
      <c r="E888" s="83" t="s">
        <v>3403</v>
      </c>
      <c r="F888" s="114">
        <v>449</v>
      </c>
      <c r="G888" s="83" t="s">
        <v>3403</v>
      </c>
      <c r="H888" s="114">
        <v>122</v>
      </c>
      <c r="I888" s="83" t="s">
        <v>3347</v>
      </c>
      <c r="J888" s="114">
        <v>153</v>
      </c>
      <c r="K888" s="83" t="s">
        <v>2484</v>
      </c>
      <c r="L888" s="114">
        <v>21</v>
      </c>
      <c r="M888" s="83" t="s">
        <v>3404</v>
      </c>
      <c r="N888" s="114">
        <v>17</v>
      </c>
    </row>
    <row r="889" spans="1:14" ht="22">
      <c r="A889" s="86" t="s">
        <v>3405</v>
      </c>
      <c r="B889" s="102" t="s">
        <v>3406</v>
      </c>
      <c r="C889" s="97">
        <v>800</v>
      </c>
      <c r="D889" s="127">
        <v>0.65</v>
      </c>
      <c r="E889" s="86" t="s">
        <v>3407</v>
      </c>
      <c r="F889" s="117">
        <v>7500</v>
      </c>
      <c r="G889" s="86" t="s">
        <v>3408</v>
      </c>
      <c r="H889" s="117">
        <v>9710</v>
      </c>
      <c r="I889" s="86" t="s">
        <v>3409</v>
      </c>
      <c r="J889" s="117">
        <v>8070</v>
      </c>
      <c r="K889" s="86" t="s">
        <v>3410</v>
      </c>
      <c r="L889" s="117">
        <v>9910</v>
      </c>
      <c r="M889" s="86" t="s">
        <v>2998</v>
      </c>
      <c r="N889" s="136">
        <v>11300</v>
      </c>
    </row>
    <row r="890" spans="1:14">
      <c r="A890" s="83" t="s">
        <v>3411</v>
      </c>
      <c r="B890" s="100" t="s">
        <v>3412</v>
      </c>
      <c r="C890" s="83" t="s">
        <v>3413</v>
      </c>
      <c r="D890" s="126">
        <v>0.02</v>
      </c>
      <c r="E890" s="83" t="s">
        <v>3414</v>
      </c>
      <c r="F890" s="119" t="s">
        <v>2537</v>
      </c>
      <c r="G890" s="83" t="s">
        <v>3414</v>
      </c>
      <c r="H890" s="119" t="s">
        <v>2537</v>
      </c>
      <c r="I890" s="83" t="s">
        <v>3415</v>
      </c>
      <c r="J890" s="119" t="s">
        <v>2537</v>
      </c>
      <c r="K890" s="83" t="s">
        <v>3416</v>
      </c>
      <c r="L890" s="119" t="s">
        <v>2537</v>
      </c>
      <c r="M890" s="83" t="s">
        <v>3417</v>
      </c>
      <c r="N890" s="119" t="s">
        <v>2537</v>
      </c>
    </row>
    <row r="891" spans="1:14">
      <c r="A891" s="86" t="s">
        <v>3418</v>
      </c>
      <c r="B891" s="102" t="s">
        <v>3419</v>
      </c>
      <c r="C891" s="106">
        <v>3.5</v>
      </c>
      <c r="D891" s="102" t="s">
        <v>3420</v>
      </c>
      <c r="E891" s="86" t="s">
        <v>3421</v>
      </c>
      <c r="F891" s="117">
        <v>2150</v>
      </c>
      <c r="G891" s="86" t="s">
        <v>3422</v>
      </c>
      <c r="H891" s="116">
        <v>588</v>
      </c>
      <c r="I891" s="86" t="s">
        <v>3423</v>
      </c>
      <c r="J891" s="116">
        <v>984</v>
      </c>
      <c r="K891" s="86" t="s">
        <v>3424</v>
      </c>
      <c r="L891" s="116">
        <v>111</v>
      </c>
      <c r="M891" s="86" t="s">
        <v>3425</v>
      </c>
      <c r="N891" s="116">
        <v>82</v>
      </c>
    </row>
    <row r="892" spans="1:14">
      <c r="A892" s="83" t="s">
        <v>3426</v>
      </c>
      <c r="B892" s="100" t="s">
        <v>3427</v>
      </c>
      <c r="C892" s="101">
        <v>3.5</v>
      </c>
      <c r="D892" s="100" t="s">
        <v>3428</v>
      </c>
      <c r="E892" s="83" t="s">
        <v>3003</v>
      </c>
      <c r="F892" s="115">
        <v>2130</v>
      </c>
      <c r="G892" s="83" t="s">
        <v>3429</v>
      </c>
      <c r="H892" s="114">
        <v>580</v>
      </c>
      <c r="I892" s="83" t="s">
        <v>3430</v>
      </c>
      <c r="J892" s="114">
        <v>971</v>
      </c>
      <c r="K892" s="83" t="s">
        <v>3431</v>
      </c>
      <c r="L892" s="114">
        <v>110</v>
      </c>
      <c r="M892" s="83" t="s">
        <v>3432</v>
      </c>
      <c r="N892" s="114">
        <v>81</v>
      </c>
    </row>
    <row r="893" spans="1:14">
      <c r="A893" s="86" t="s">
        <v>3433</v>
      </c>
      <c r="B893" s="102" t="s">
        <v>3434</v>
      </c>
      <c r="C893" s="106">
        <v>2.6</v>
      </c>
      <c r="D893" s="102" t="s">
        <v>3435</v>
      </c>
      <c r="E893" s="86" t="s">
        <v>2786</v>
      </c>
      <c r="F893" s="117">
        <v>1380</v>
      </c>
      <c r="G893" s="86" t="s">
        <v>2786</v>
      </c>
      <c r="H893" s="116">
        <v>376</v>
      </c>
      <c r="I893" s="86" t="s">
        <v>3436</v>
      </c>
      <c r="J893" s="116">
        <v>555</v>
      </c>
      <c r="K893" s="86" t="s">
        <v>3437</v>
      </c>
      <c r="L893" s="116">
        <v>68</v>
      </c>
      <c r="M893" s="86" t="s">
        <v>3438</v>
      </c>
      <c r="N893" s="116">
        <v>52</v>
      </c>
    </row>
    <row r="894" spans="1:14">
      <c r="A894" s="83" t="s">
        <v>3439</v>
      </c>
      <c r="B894" s="100" t="s">
        <v>3440</v>
      </c>
      <c r="C894" s="101">
        <v>3</v>
      </c>
      <c r="D894" s="100" t="s">
        <v>3441</v>
      </c>
      <c r="E894" s="83" t="s">
        <v>3442</v>
      </c>
      <c r="F894" s="115">
        <v>1440</v>
      </c>
      <c r="G894" s="83" t="s">
        <v>3442</v>
      </c>
      <c r="H894" s="114">
        <v>392</v>
      </c>
      <c r="I894" s="83" t="s">
        <v>3443</v>
      </c>
      <c r="J894" s="114">
        <v>613</v>
      </c>
      <c r="K894" s="83" t="s">
        <v>3444</v>
      </c>
      <c r="L894" s="114">
        <v>72</v>
      </c>
      <c r="M894" s="83" t="s">
        <v>3445</v>
      </c>
      <c r="N894" s="114">
        <v>54</v>
      </c>
    </row>
    <row r="895" spans="1:14">
      <c r="A895" s="86" t="s">
        <v>3446</v>
      </c>
      <c r="B895" s="102" t="s">
        <v>3447</v>
      </c>
      <c r="C895" s="106">
        <v>0.4</v>
      </c>
      <c r="D895" s="102" t="s">
        <v>3448</v>
      </c>
      <c r="E895" s="86" t="s">
        <v>3449</v>
      </c>
      <c r="F895" s="116">
        <v>123</v>
      </c>
      <c r="G895" s="86" t="s">
        <v>3449</v>
      </c>
      <c r="H895" s="116">
        <v>33</v>
      </c>
      <c r="I895" s="86" t="s">
        <v>3450</v>
      </c>
      <c r="J895" s="116">
        <v>37</v>
      </c>
      <c r="K895" s="86" t="s">
        <v>3451</v>
      </c>
      <c r="L895" s="116">
        <v>6</v>
      </c>
      <c r="M895" s="86" t="s">
        <v>3452</v>
      </c>
      <c r="N895" s="116">
        <v>5</v>
      </c>
    </row>
    <row r="896" spans="1:14">
      <c r="A896" s="83" t="s">
        <v>3453</v>
      </c>
      <c r="B896" s="100" t="s">
        <v>3454</v>
      </c>
      <c r="C896" s="101">
        <v>0.3</v>
      </c>
      <c r="D896" s="100" t="s">
        <v>3455</v>
      </c>
      <c r="E896" s="83" t="s">
        <v>3456</v>
      </c>
      <c r="F896" s="114">
        <v>64</v>
      </c>
      <c r="G896" s="83" t="s">
        <v>3456</v>
      </c>
      <c r="H896" s="114">
        <v>17</v>
      </c>
      <c r="I896" s="83" t="s">
        <v>2484</v>
      </c>
      <c r="J896" s="114">
        <v>19</v>
      </c>
      <c r="K896" s="83" t="s">
        <v>3457</v>
      </c>
      <c r="L896" s="114">
        <v>3</v>
      </c>
      <c r="M896" s="83" t="s">
        <v>3458</v>
      </c>
      <c r="N896" s="114">
        <v>2</v>
      </c>
    </row>
    <row r="897" spans="1:14">
      <c r="A897" s="86" t="s">
        <v>3459</v>
      </c>
      <c r="B897" s="102" t="s">
        <v>3460</v>
      </c>
      <c r="C897" s="106">
        <v>3.2</v>
      </c>
      <c r="D897" s="102" t="s">
        <v>3243</v>
      </c>
      <c r="E897" s="86" t="s">
        <v>3461</v>
      </c>
      <c r="F897" s="117">
        <v>1720</v>
      </c>
      <c r="G897" s="86" t="s">
        <v>3462</v>
      </c>
      <c r="H897" s="116">
        <v>470</v>
      </c>
      <c r="I897" s="86" t="s">
        <v>2787</v>
      </c>
      <c r="J897" s="116">
        <v>755</v>
      </c>
      <c r="K897" s="86" t="s">
        <v>3463</v>
      </c>
      <c r="L897" s="116">
        <v>87</v>
      </c>
      <c r="M897" s="86" t="s">
        <v>3080</v>
      </c>
      <c r="N897" s="116">
        <v>65</v>
      </c>
    </row>
    <row r="898" spans="1:14">
      <c r="A898" s="83" t="s">
        <v>3464</v>
      </c>
      <c r="B898" s="100" t="s">
        <v>3465</v>
      </c>
      <c r="C898" s="101">
        <v>3.2</v>
      </c>
      <c r="D898" s="100" t="s">
        <v>3466</v>
      </c>
      <c r="E898" s="83" t="s">
        <v>3467</v>
      </c>
      <c r="F898" s="115">
        <v>1220</v>
      </c>
      <c r="G898" s="83" t="s">
        <v>3467</v>
      </c>
      <c r="H898" s="114">
        <v>333</v>
      </c>
      <c r="I898" s="83" t="s">
        <v>3468</v>
      </c>
      <c r="J898" s="114">
        <v>535</v>
      </c>
      <c r="K898" s="83" t="s">
        <v>3469</v>
      </c>
      <c r="L898" s="114">
        <v>62</v>
      </c>
      <c r="M898" s="83" t="s">
        <v>3470</v>
      </c>
      <c r="N898" s="114">
        <v>46</v>
      </c>
    </row>
    <row r="899" spans="1:14">
      <c r="A899" s="86" t="s">
        <v>3471</v>
      </c>
      <c r="B899" s="102" t="s">
        <v>3472</v>
      </c>
      <c r="C899" s="86" t="s">
        <v>3473</v>
      </c>
      <c r="D899" s="102" t="s">
        <v>3474</v>
      </c>
      <c r="E899" s="86" t="s">
        <v>3475</v>
      </c>
      <c r="F899" s="116">
        <v>6</v>
      </c>
      <c r="G899" s="86" t="s">
        <v>3475</v>
      </c>
      <c r="H899" s="116">
        <v>2</v>
      </c>
      <c r="I899" s="86" t="s">
        <v>3476</v>
      </c>
      <c r="J899" s="116">
        <v>2</v>
      </c>
      <c r="K899" s="86" t="s">
        <v>3477</v>
      </c>
      <c r="L899" s="118" t="s">
        <v>2537</v>
      </c>
      <c r="M899" s="86" t="s">
        <v>3478</v>
      </c>
      <c r="N899" s="118" t="s">
        <v>2537</v>
      </c>
    </row>
    <row r="900" spans="1:14">
      <c r="A900" s="83" t="s">
        <v>3479</v>
      </c>
      <c r="B900" s="100" t="s">
        <v>3480</v>
      </c>
      <c r="C900" s="83" t="s">
        <v>3473</v>
      </c>
      <c r="D900" s="100" t="s">
        <v>3481</v>
      </c>
      <c r="E900" s="83" t="s">
        <v>3482</v>
      </c>
      <c r="F900" s="114">
        <v>6</v>
      </c>
      <c r="G900" s="83" t="s">
        <v>3482</v>
      </c>
      <c r="H900" s="114">
        <v>2</v>
      </c>
      <c r="I900" s="83" t="s">
        <v>3483</v>
      </c>
      <c r="J900" s="114">
        <v>2</v>
      </c>
      <c r="K900" s="83" t="s">
        <v>2777</v>
      </c>
      <c r="L900" s="119" t="s">
        <v>2537</v>
      </c>
      <c r="M900" s="83" t="s">
        <v>3484</v>
      </c>
      <c r="N900" s="119" t="s">
        <v>2537</v>
      </c>
    </row>
    <row r="901" spans="1:14">
      <c r="A901" s="86" t="s">
        <v>3485</v>
      </c>
      <c r="B901" s="102" t="s">
        <v>3486</v>
      </c>
      <c r="C901" s="86" t="s">
        <v>3473</v>
      </c>
      <c r="D901" s="102" t="s">
        <v>3487</v>
      </c>
      <c r="E901" s="86" t="s">
        <v>2336</v>
      </c>
      <c r="F901" s="116">
        <v>8</v>
      </c>
      <c r="G901" s="86" t="s">
        <v>2336</v>
      </c>
      <c r="H901" s="116">
        <v>2</v>
      </c>
      <c r="I901" s="86" t="s">
        <v>3488</v>
      </c>
      <c r="J901" s="116">
        <v>2</v>
      </c>
      <c r="K901" s="86" t="s">
        <v>3489</v>
      </c>
      <c r="L901" s="118" t="s">
        <v>2537</v>
      </c>
      <c r="M901" s="86" t="s">
        <v>3490</v>
      </c>
      <c r="N901" s="118" t="s">
        <v>2537</v>
      </c>
    </row>
    <row r="902" spans="1:14">
      <c r="A902" s="89" t="s">
        <v>3491</v>
      </c>
      <c r="B902" s="103" t="s">
        <v>3492</v>
      </c>
      <c r="C902" s="89" t="s">
        <v>3473</v>
      </c>
      <c r="D902" s="103" t="s">
        <v>3493</v>
      </c>
      <c r="E902" s="89" t="s">
        <v>3494</v>
      </c>
      <c r="F902" s="120">
        <v>8</v>
      </c>
      <c r="G902" s="89" t="s">
        <v>3494</v>
      </c>
      <c r="H902" s="120">
        <v>2</v>
      </c>
      <c r="I902" s="89" t="s">
        <v>3495</v>
      </c>
      <c r="J902" s="120">
        <v>2</v>
      </c>
      <c r="K902" s="89" t="s">
        <v>3496</v>
      </c>
      <c r="L902" s="121" t="s">
        <v>2537</v>
      </c>
      <c r="M902" s="89" t="s">
        <v>3497</v>
      </c>
      <c r="N902" s="121" t="s">
        <v>2537</v>
      </c>
    </row>
    <row r="903" spans="1:14">
      <c r="A903" s="79" t="s">
        <v>3498</v>
      </c>
      <c r="B903" s="122" t="s">
        <v>3499</v>
      </c>
      <c r="C903" s="92">
        <v>1.8</v>
      </c>
      <c r="D903" s="122" t="s">
        <v>3493</v>
      </c>
      <c r="E903" s="79" t="s">
        <v>3500</v>
      </c>
      <c r="F903" s="124">
        <v>350</v>
      </c>
      <c r="G903" s="79" t="s">
        <v>3500</v>
      </c>
      <c r="H903" s="124">
        <v>95</v>
      </c>
      <c r="I903" s="79" t="s">
        <v>3501</v>
      </c>
      <c r="J903" s="124">
        <v>126</v>
      </c>
      <c r="K903" s="79" t="s">
        <v>3502</v>
      </c>
      <c r="L903" s="124">
        <v>17</v>
      </c>
      <c r="M903" s="79" t="s">
        <v>3503</v>
      </c>
      <c r="N903" s="124">
        <v>13</v>
      </c>
    </row>
    <row r="904" spans="1:14">
      <c r="A904" s="83" t="s">
        <v>3504</v>
      </c>
      <c r="B904" s="100" t="s">
        <v>3505</v>
      </c>
      <c r="C904" s="101">
        <v>0.3</v>
      </c>
      <c r="D904" s="100" t="s">
        <v>3506</v>
      </c>
      <c r="E904" s="83" t="s">
        <v>3507</v>
      </c>
      <c r="F904" s="114">
        <v>99</v>
      </c>
      <c r="G904" s="83" t="s">
        <v>3507</v>
      </c>
      <c r="H904" s="114">
        <v>27</v>
      </c>
      <c r="I904" s="83" t="s">
        <v>3508</v>
      </c>
      <c r="J904" s="114">
        <v>30</v>
      </c>
      <c r="K904" s="83" t="s">
        <v>3509</v>
      </c>
      <c r="L904" s="114">
        <v>5</v>
      </c>
      <c r="M904" s="83" t="s">
        <v>3510</v>
      </c>
      <c r="N904" s="114">
        <v>4</v>
      </c>
    </row>
    <row r="905" spans="1:14">
      <c r="A905" s="86" t="s">
        <v>3511</v>
      </c>
      <c r="B905" s="102" t="s">
        <v>3512</v>
      </c>
      <c r="C905" s="106">
        <v>0.3</v>
      </c>
      <c r="D905" s="102" t="s">
        <v>3513</v>
      </c>
      <c r="E905" s="86" t="s">
        <v>3514</v>
      </c>
      <c r="F905" s="116">
        <v>113</v>
      </c>
      <c r="G905" s="86" t="s">
        <v>3514</v>
      </c>
      <c r="H905" s="116">
        <v>31</v>
      </c>
      <c r="I905" s="86" t="s">
        <v>3515</v>
      </c>
      <c r="J905" s="116">
        <v>34</v>
      </c>
      <c r="K905" s="86" t="s">
        <v>3516</v>
      </c>
      <c r="L905" s="116">
        <v>5</v>
      </c>
      <c r="M905" s="86" t="s">
        <v>3517</v>
      </c>
      <c r="N905" s="116">
        <v>4</v>
      </c>
    </row>
    <row r="906" spans="1:14">
      <c r="A906" s="83" t="s">
        <v>3518</v>
      </c>
      <c r="B906" s="100" t="s">
        <v>3519</v>
      </c>
      <c r="C906" s="83" t="s">
        <v>3473</v>
      </c>
      <c r="D906" s="100" t="s">
        <v>3520</v>
      </c>
      <c r="E906" s="83" t="s">
        <v>3521</v>
      </c>
      <c r="F906" s="114">
        <v>5</v>
      </c>
      <c r="G906" s="83" t="s">
        <v>3521</v>
      </c>
      <c r="H906" s="114">
        <v>1</v>
      </c>
      <c r="I906" s="83" t="s">
        <v>3522</v>
      </c>
      <c r="J906" s="114">
        <v>1</v>
      </c>
      <c r="K906" s="83" t="s">
        <v>3523</v>
      </c>
      <c r="L906" s="119" t="s">
        <v>2537</v>
      </c>
      <c r="M906" s="83" t="s">
        <v>3524</v>
      </c>
      <c r="N906" s="119" t="s">
        <v>2537</v>
      </c>
    </row>
    <row r="907" spans="1:14">
      <c r="A907" s="86" t="s">
        <v>3525</v>
      </c>
      <c r="B907" s="102" t="s">
        <v>3526</v>
      </c>
      <c r="C907" s="86" t="s">
        <v>3527</v>
      </c>
      <c r="D907" s="102" t="s">
        <v>3528</v>
      </c>
      <c r="E907" s="86" t="s">
        <v>3529</v>
      </c>
      <c r="F907" s="116">
        <v>25</v>
      </c>
      <c r="G907" s="86" t="s">
        <v>3529</v>
      </c>
      <c r="H907" s="116">
        <v>7</v>
      </c>
      <c r="I907" s="86" t="s">
        <v>3530</v>
      </c>
      <c r="J907" s="116">
        <v>7</v>
      </c>
      <c r="K907" s="86" t="s">
        <v>3531</v>
      </c>
      <c r="L907" s="116">
        <v>1</v>
      </c>
      <c r="M907" s="86" t="s">
        <v>3532</v>
      </c>
      <c r="N907" s="118" t="s">
        <v>2537</v>
      </c>
    </row>
    <row r="908" spans="1:14">
      <c r="A908" s="83" t="s">
        <v>3533</v>
      </c>
      <c r="B908" s="100" t="s">
        <v>3534</v>
      </c>
      <c r="C908" s="101">
        <v>0.6</v>
      </c>
      <c r="D908" s="100" t="s">
        <v>3535</v>
      </c>
      <c r="E908" s="83" t="s">
        <v>3536</v>
      </c>
      <c r="F908" s="114">
        <v>192</v>
      </c>
      <c r="G908" s="83" t="s">
        <v>3536</v>
      </c>
      <c r="H908" s="114">
        <v>52</v>
      </c>
      <c r="I908" s="83" t="s">
        <v>3537</v>
      </c>
      <c r="J908" s="114">
        <v>60</v>
      </c>
      <c r="K908" s="83" t="s">
        <v>3538</v>
      </c>
      <c r="L908" s="114">
        <v>9</v>
      </c>
      <c r="M908" s="83" t="s">
        <v>3539</v>
      </c>
      <c r="N908" s="114">
        <v>7</v>
      </c>
    </row>
    <row r="909" spans="1:14">
      <c r="A909" s="86" t="s">
        <v>3540</v>
      </c>
      <c r="B909" s="102" t="s">
        <v>3541</v>
      </c>
      <c r="C909" s="86" t="s">
        <v>3542</v>
      </c>
      <c r="D909" s="102" t="s">
        <v>3520</v>
      </c>
      <c r="E909" s="86" t="s">
        <v>3543</v>
      </c>
      <c r="F909" s="116">
        <v>12</v>
      </c>
      <c r="G909" s="86" t="s">
        <v>3543</v>
      </c>
      <c r="H909" s="116">
        <v>3</v>
      </c>
      <c r="I909" s="86" t="s">
        <v>3544</v>
      </c>
      <c r="J909" s="116">
        <v>4</v>
      </c>
      <c r="K909" s="86" t="s">
        <v>3545</v>
      </c>
      <c r="L909" s="118" t="s">
        <v>2537</v>
      </c>
      <c r="M909" s="86" t="s">
        <v>2776</v>
      </c>
      <c r="N909" s="118" t="s">
        <v>2537</v>
      </c>
    </row>
    <row r="910" spans="1:14">
      <c r="A910" s="83" t="s">
        <v>3546</v>
      </c>
      <c r="B910" s="100" t="s">
        <v>3547</v>
      </c>
      <c r="C910" s="101">
        <v>0.3</v>
      </c>
      <c r="D910" s="100" t="s">
        <v>3548</v>
      </c>
      <c r="E910" s="83" t="s">
        <v>3549</v>
      </c>
      <c r="F910" s="114">
        <v>99</v>
      </c>
      <c r="G910" s="83" t="s">
        <v>3549</v>
      </c>
      <c r="H910" s="114">
        <v>27</v>
      </c>
      <c r="I910" s="83" t="s">
        <v>3550</v>
      </c>
      <c r="J910" s="114">
        <v>30</v>
      </c>
      <c r="K910" s="83" t="s">
        <v>3551</v>
      </c>
      <c r="L910" s="114">
        <v>5</v>
      </c>
      <c r="M910" s="83" t="s">
        <v>3552</v>
      </c>
      <c r="N910" s="114">
        <v>4</v>
      </c>
    </row>
    <row r="911" spans="1:14">
      <c r="A911" s="86" t="s">
        <v>3553</v>
      </c>
      <c r="B911" s="102" t="s">
        <v>3554</v>
      </c>
      <c r="C911" s="106">
        <v>0.6</v>
      </c>
      <c r="D911" s="127">
        <v>0.2</v>
      </c>
      <c r="E911" s="86" t="s">
        <v>3555</v>
      </c>
      <c r="F911" s="116">
        <v>124</v>
      </c>
      <c r="G911" s="86" t="s">
        <v>3555</v>
      </c>
      <c r="H911" s="116">
        <v>34</v>
      </c>
      <c r="I911" s="86" t="s">
        <v>2677</v>
      </c>
      <c r="J911" s="116">
        <v>38</v>
      </c>
      <c r="K911" s="86" t="s">
        <v>3556</v>
      </c>
      <c r="L911" s="116">
        <v>6</v>
      </c>
      <c r="M911" s="86" t="s">
        <v>3557</v>
      </c>
      <c r="N911" s="116">
        <v>5</v>
      </c>
    </row>
    <row r="912" spans="1:14">
      <c r="A912" s="83" t="s">
        <v>3558</v>
      </c>
      <c r="B912" s="100" t="s">
        <v>3559</v>
      </c>
      <c r="C912" s="101">
        <v>9.8000000000000007</v>
      </c>
      <c r="D912" s="126">
        <v>0.35</v>
      </c>
      <c r="E912" s="83" t="s">
        <v>3560</v>
      </c>
      <c r="F912" s="115">
        <v>3970</v>
      </c>
      <c r="G912" s="83" t="s">
        <v>3561</v>
      </c>
      <c r="H912" s="115">
        <v>1240</v>
      </c>
      <c r="I912" s="83" t="s">
        <v>3562</v>
      </c>
      <c r="J912" s="115">
        <v>2960</v>
      </c>
      <c r="K912" s="83" t="s">
        <v>3563</v>
      </c>
      <c r="L912" s="114">
        <v>467</v>
      </c>
      <c r="M912" s="83" t="s">
        <v>3564</v>
      </c>
      <c r="N912" s="114">
        <v>178</v>
      </c>
    </row>
    <row r="913" spans="1:14">
      <c r="A913" s="86" t="s">
        <v>3565</v>
      </c>
      <c r="B913" s="102" t="s">
        <v>3566</v>
      </c>
      <c r="C913" s="106">
        <v>0.4</v>
      </c>
      <c r="D913" s="127">
        <v>0.19</v>
      </c>
      <c r="E913" s="86" t="s">
        <v>3567</v>
      </c>
      <c r="F913" s="116">
        <v>86</v>
      </c>
      <c r="G913" s="86" t="s">
        <v>3567</v>
      </c>
      <c r="H913" s="116">
        <v>23</v>
      </c>
      <c r="I913" s="86" t="s">
        <v>3568</v>
      </c>
      <c r="J913" s="116">
        <v>26</v>
      </c>
      <c r="K913" s="86" t="s">
        <v>3569</v>
      </c>
      <c r="L913" s="116">
        <v>4</v>
      </c>
      <c r="M913" s="86" t="s">
        <v>3570</v>
      </c>
      <c r="N913" s="116">
        <v>3</v>
      </c>
    </row>
    <row r="914" spans="1:14" ht="22">
      <c r="A914" s="100" t="s">
        <v>3571</v>
      </c>
      <c r="B914" s="100" t="s">
        <v>3572</v>
      </c>
      <c r="C914" s="94">
        <v>67</v>
      </c>
      <c r="D914" s="126">
        <v>0.57999999999999996</v>
      </c>
      <c r="E914" s="83" t="s">
        <v>3573</v>
      </c>
      <c r="F914" s="115">
        <v>7940</v>
      </c>
      <c r="G914" s="83" t="s">
        <v>3574</v>
      </c>
      <c r="H914" s="115">
        <v>6490</v>
      </c>
      <c r="I914" s="83" t="s">
        <v>3575</v>
      </c>
      <c r="J914" s="115">
        <v>8140</v>
      </c>
      <c r="K914" s="83" t="s">
        <v>3576</v>
      </c>
      <c r="L914" s="115">
        <v>6960</v>
      </c>
      <c r="M914" s="83" t="s">
        <v>3577</v>
      </c>
      <c r="N914" s="114">
        <v>4380</v>
      </c>
    </row>
    <row r="915" spans="1:14">
      <c r="A915" s="86" t="s">
        <v>3578</v>
      </c>
      <c r="B915" s="102" t="s">
        <v>3579</v>
      </c>
      <c r="C915" s="86" t="s">
        <v>3580</v>
      </c>
      <c r="D915" s="127">
        <v>0.11</v>
      </c>
      <c r="E915" s="86" t="s">
        <v>3581</v>
      </c>
      <c r="F915" s="116">
        <v>48</v>
      </c>
      <c r="G915" s="86" t="s">
        <v>3581</v>
      </c>
      <c r="H915" s="116">
        <v>13</v>
      </c>
      <c r="I915" s="86" t="s">
        <v>3582</v>
      </c>
      <c r="J915" s="116">
        <v>14</v>
      </c>
      <c r="K915" s="86" t="s">
        <v>3583</v>
      </c>
      <c r="L915" s="116">
        <v>2</v>
      </c>
      <c r="M915" s="86" t="s">
        <v>3584</v>
      </c>
      <c r="N915" s="116">
        <v>2</v>
      </c>
    </row>
    <row r="916" spans="1:14">
      <c r="A916" s="83" t="s">
        <v>3585</v>
      </c>
      <c r="B916" s="100" t="s">
        <v>3586</v>
      </c>
      <c r="C916" s="83" t="s">
        <v>3587</v>
      </c>
      <c r="D916" s="126">
        <v>0.19</v>
      </c>
      <c r="E916" s="83" t="s">
        <v>3588</v>
      </c>
      <c r="F916" s="114">
        <v>63</v>
      </c>
      <c r="G916" s="83" t="s">
        <v>3588</v>
      </c>
      <c r="H916" s="114">
        <v>17</v>
      </c>
      <c r="I916" s="83" t="s">
        <v>3589</v>
      </c>
      <c r="J916" s="114">
        <v>19</v>
      </c>
      <c r="K916" s="83" t="s">
        <v>3570</v>
      </c>
      <c r="L916" s="114">
        <v>3</v>
      </c>
      <c r="M916" s="83" t="s">
        <v>3590</v>
      </c>
      <c r="N916" s="114">
        <v>2</v>
      </c>
    </row>
    <row r="917" spans="1:14">
      <c r="A917" s="86" t="s">
        <v>3591</v>
      </c>
      <c r="B917" s="102" t="s">
        <v>3592</v>
      </c>
      <c r="C917" s="106">
        <v>0.3</v>
      </c>
      <c r="D917" s="127">
        <v>0.16</v>
      </c>
      <c r="E917" s="86" t="s">
        <v>3593</v>
      </c>
      <c r="F917" s="116">
        <v>60</v>
      </c>
      <c r="G917" s="86" t="s">
        <v>3593</v>
      </c>
      <c r="H917" s="116">
        <v>16</v>
      </c>
      <c r="I917" s="86" t="s">
        <v>3594</v>
      </c>
      <c r="J917" s="116">
        <v>18</v>
      </c>
      <c r="K917" s="86" t="s">
        <v>3595</v>
      </c>
      <c r="L917" s="116">
        <v>3</v>
      </c>
      <c r="M917" s="86" t="s">
        <v>2699</v>
      </c>
      <c r="N917" s="116">
        <v>2</v>
      </c>
    </row>
    <row r="918" spans="1:14">
      <c r="A918" s="83" t="s">
        <v>3596</v>
      </c>
      <c r="B918" s="100" t="s">
        <v>3597</v>
      </c>
      <c r="C918" s="83" t="s">
        <v>3598</v>
      </c>
      <c r="D918" s="126">
        <v>0.03</v>
      </c>
      <c r="E918" s="83" t="s">
        <v>3599</v>
      </c>
      <c r="F918" s="114">
        <v>2</v>
      </c>
      <c r="G918" s="83" t="s">
        <v>3599</v>
      </c>
      <c r="H918" s="119" t="s">
        <v>2537</v>
      </c>
      <c r="I918" s="83" t="s">
        <v>3600</v>
      </c>
      <c r="J918" s="119" t="s">
        <v>2537</v>
      </c>
      <c r="K918" s="83" t="s">
        <v>3601</v>
      </c>
      <c r="L918" s="119" t="s">
        <v>2537</v>
      </c>
      <c r="M918" s="83" t="s">
        <v>3602</v>
      </c>
      <c r="N918" s="119" t="s">
        <v>2537</v>
      </c>
    </row>
    <row r="919" spans="1:14">
      <c r="A919" s="86" t="s">
        <v>3603</v>
      </c>
      <c r="B919" s="102" t="s">
        <v>3604</v>
      </c>
      <c r="C919" s="86" t="s">
        <v>2704</v>
      </c>
      <c r="D919" s="127">
        <v>0.03</v>
      </c>
      <c r="E919" s="86" t="s">
        <v>3605</v>
      </c>
      <c r="F919" s="118" t="s">
        <v>2537</v>
      </c>
      <c r="G919" s="86" t="s">
        <v>3605</v>
      </c>
      <c r="H919" s="118" t="s">
        <v>2537</v>
      </c>
      <c r="I919" s="86" t="s">
        <v>3606</v>
      </c>
      <c r="J919" s="118" t="s">
        <v>2537</v>
      </c>
      <c r="K919" s="86" t="s">
        <v>3607</v>
      </c>
      <c r="L919" s="118" t="s">
        <v>2537</v>
      </c>
      <c r="M919" s="86" t="s">
        <v>3608</v>
      </c>
      <c r="N919" s="118" t="s">
        <v>2537</v>
      </c>
    </row>
    <row r="920" spans="1:14">
      <c r="A920" s="83" t="s">
        <v>3609</v>
      </c>
      <c r="B920" s="100" t="s">
        <v>3610</v>
      </c>
      <c r="C920" s="83" t="s">
        <v>3611</v>
      </c>
      <c r="D920" s="144">
        <v>4.0000000000000001E-3</v>
      </c>
      <c r="E920" s="83" t="s">
        <v>3612</v>
      </c>
      <c r="F920" s="119" t="s">
        <v>2537</v>
      </c>
      <c r="G920" s="83" t="s">
        <v>3612</v>
      </c>
      <c r="H920" s="119" t="s">
        <v>2537</v>
      </c>
      <c r="I920" s="83" t="s">
        <v>3613</v>
      </c>
      <c r="J920" s="119" t="s">
        <v>2537</v>
      </c>
      <c r="K920" s="83" t="s">
        <v>3614</v>
      </c>
      <c r="L920" s="119" t="s">
        <v>2537</v>
      </c>
      <c r="M920" s="83" t="s">
        <v>3615</v>
      </c>
      <c r="N920" s="119" t="s">
        <v>2537</v>
      </c>
    </row>
    <row r="921" spans="1:14">
      <c r="A921" s="86" t="s">
        <v>3616</v>
      </c>
      <c r="B921" s="102" t="s">
        <v>3617</v>
      </c>
      <c r="C921" s="86" t="s">
        <v>3618</v>
      </c>
      <c r="D921" s="127">
        <v>0.02</v>
      </c>
      <c r="E921" s="86" t="s">
        <v>3619</v>
      </c>
      <c r="F921" s="116">
        <v>3</v>
      </c>
      <c r="G921" s="86" t="s">
        <v>3619</v>
      </c>
      <c r="H921" s="118" t="s">
        <v>2537</v>
      </c>
      <c r="I921" s="86" t="s">
        <v>3620</v>
      </c>
      <c r="J921" s="118" t="s">
        <v>2537</v>
      </c>
      <c r="K921" s="86" t="s">
        <v>3621</v>
      </c>
      <c r="L921" s="118" t="s">
        <v>2537</v>
      </c>
      <c r="M921" s="86" t="s">
        <v>3622</v>
      </c>
      <c r="N921" s="118" t="s">
        <v>2537</v>
      </c>
    </row>
    <row r="922" spans="1:14">
      <c r="A922" s="83" t="s">
        <v>3623</v>
      </c>
      <c r="B922" s="100" t="s">
        <v>3624</v>
      </c>
      <c r="C922" s="83" t="s">
        <v>3625</v>
      </c>
      <c r="D922" s="126">
        <v>0.04</v>
      </c>
      <c r="E922" s="83" t="s">
        <v>3626</v>
      </c>
      <c r="F922" s="114">
        <v>11</v>
      </c>
      <c r="G922" s="83" t="s">
        <v>3626</v>
      </c>
      <c r="H922" s="114">
        <v>3</v>
      </c>
      <c r="I922" s="83" t="s">
        <v>3627</v>
      </c>
      <c r="J922" s="114">
        <v>3</v>
      </c>
      <c r="K922" s="83" t="s">
        <v>3387</v>
      </c>
      <c r="L922" s="119" t="s">
        <v>2537</v>
      </c>
      <c r="M922" s="83" t="s">
        <v>3628</v>
      </c>
      <c r="N922" s="119" t="s">
        <v>2537</v>
      </c>
    </row>
    <row r="923" spans="1:14">
      <c r="A923" s="86" t="s">
        <v>3629</v>
      </c>
      <c r="B923" s="102" t="s">
        <v>3630</v>
      </c>
      <c r="C923" s="106">
        <v>0.3</v>
      </c>
      <c r="D923" s="127">
        <v>0.1</v>
      </c>
      <c r="E923" s="86" t="s">
        <v>3631</v>
      </c>
      <c r="F923" s="116">
        <v>73</v>
      </c>
      <c r="G923" s="86" t="s">
        <v>3631</v>
      </c>
      <c r="H923" s="116">
        <v>20</v>
      </c>
      <c r="I923" s="86" t="s">
        <v>3632</v>
      </c>
      <c r="J923" s="116">
        <v>22</v>
      </c>
      <c r="K923" s="86" t="s">
        <v>3633</v>
      </c>
      <c r="L923" s="116">
        <v>3</v>
      </c>
      <c r="M923" s="86" t="s">
        <v>3634</v>
      </c>
      <c r="N923" s="116">
        <v>3</v>
      </c>
    </row>
    <row r="924" spans="1:14">
      <c r="A924" s="83" t="s">
        <v>3635</v>
      </c>
      <c r="B924" s="100" t="s">
        <v>3636</v>
      </c>
      <c r="C924" s="94">
        <v>26</v>
      </c>
      <c r="D924" s="100" t="s">
        <v>3637</v>
      </c>
      <c r="E924" s="83" t="s">
        <v>3638</v>
      </c>
      <c r="F924" s="115">
        <v>9910</v>
      </c>
      <c r="G924" s="83" t="s">
        <v>3639</v>
      </c>
      <c r="H924" s="115">
        <v>4920</v>
      </c>
      <c r="I924" s="83" t="s">
        <v>3640</v>
      </c>
      <c r="J924" s="115">
        <v>9320</v>
      </c>
      <c r="K924" s="83" t="s">
        <v>3641</v>
      </c>
      <c r="L924" s="115">
        <v>4460</v>
      </c>
      <c r="M924" s="83" t="s">
        <v>3642</v>
      </c>
      <c r="N924" s="114">
        <v>1360</v>
      </c>
    </row>
    <row r="925" spans="1:14" ht="22">
      <c r="A925" s="102" t="s">
        <v>3643</v>
      </c>
      <c r="B925" s="102" t="s">
        <v>3644</v>
      </c>
      <c r="C925" s="97">
        <v>26</v>
      </c>
      <c r="D925" s="102" t="s">
        <v>3645</v>
      </c>
      <c r="E925" s="86" t="s">
        <v>3646</v>
      </c>
      <c r="F925" s="117">
        <v>9050</v>
      </c>
      <c r="G925" s="86" t="s">
        <v>3647</v>
      </c>
      <c r="H925" s="117">
        <v>4490</v>
      </c>
      <c r="I925" s="86" t="s">
        <v>2878</v>
      </c>
      <c r="J925" s="117">
        <v>8520</v>
      </c>
      <c r="K925" s="86" t="s">
        <v>3648</v>
      </c>
      <c r="L925" s="117">
        <v>4080</v>
      </c>
      <c r="M925" s="86" t="s">
        <v>3649</v>
      </c>
      <c r="N925" s="116">
        <v>1250</v>
      </c>
    </row>
    <row r="926" spans="1:14" ht="22">
      <c r="A926" s="103" t="s">
        <v>3650</v>
      </c>
      <c r="B926" s="103" t="s">
        <v>3651</v>
      </c>
      <c r="C926" s="132">
        <v>26</v>
      </c>
      <c r="D926" s="103" t="s">
        <v>3652</v>
      </c>
      <c r="E926" s="89" t="s">
        <v>3653</v>
      </c>
      <c r="F926" s="133">
        <v>7320</v>
      </c>
      <c r="G926" s="89" t="s">
        <v>3654</v>
      </c>
      <c r="H926" s="133">
        <v>3630</v>
      </c>
      <c r="I926" s="89" t="s">
        <v>2343</v>
      </c>
      <c r="J926" s="133">
        <v>6880</v>
      </c>
      <c r="K926" s="89" t="s">
        <v>3562</v>
      </c>
      <c r="L926" s="133">
        <v>3300</v>
      </c>
      <c r="M926" s="89" t="s">
        <v>3655</v>
      </c>
      <c r="N926" s="120">
        <v>1010</v>
      </c>
    </row>
    <row r="927" spans="1:14">
      <c r="A927"/>
      <c r="B927"/>
      <c r="C927"/>
      <c r="D927"/>
      <c r="E927"/>
    </row>
    <row r="928" spans="1:14">
      <c r="A928" s="147"/>
      <c r="B928" s="148" t="s">
        <v>3656</v>
      </c>
      <c r="C928" s="148" t="s">
        <v>3657</v>
      </c>
      <c r="D928" s="40" t="s">
        <v>3658</v>
      </c>
      <c r="E928"/>
    </row>
    <row r="929" spans="1:5">
      <c r="A929" t="s">
        <v>1135</v>
      </c>
      <c r="B929" s="149">
        <v>1</v>
      </c>
      <c r="C929" s="149">
        <v>1</v>
      </c>
      <c r="D929" t="s">
        <v>3659</v>
      </c>
      <c r="E929"/>
    </row>
    <row r="930" spans="1:5">
      <c r="A930" t="s">
        <v>667</v>
      </c>
      <c r="B930" s="149">
        <v>16.2</v>
      </c>
      <c r="C930" s="149">
        <v>5</v>
      </c>
      <c r="D930" t="s">
        <v>3660</v>
      </c>
      <c r="E930"/>
    </row>
    <row r="931" spans="1:5">
      <c r="A931" t="s">
        <v>671</v>
      </c>
      <c r="B931" s="149">
        <v>5.6</v>
      </c>
      <c r="C931" s="149">
        <v>1.8</v>
      </c>
      <c r="D931" t="s">
        <v>3661</v>
      </c>
      <c r="E931"/>
    </row>
    <row r="932" spans="1:5">
      <c r="A932" t="s">
        <v>672</v>
      </c>
      <c r="B932" s="149">
        <v>-2.4</v>
      </c>
      <c r="C932" s="149">
        <v>-8.1999999999999993</v>
      </c>
      <c r="D932" t="s">
        <v>3662</v>
      </c>
      <c r="E932"/>
    </row>
    <row r="933" spans="1:5">
      <c r="A933" t="s">
        <v>673</v>
      </c>
      <c r="B933" s="149">
        <v>0</v>
      </c>
      <c r="C933" s="149">
        <v>0</v>
      </c>
      <c r="D933" t="s">
        <v>3663</v>
      </c>
      <c r="E933"/>
    </row>
    <row r="934" spans="1:5">
      <c r="A934" t="s">
        <v>674</v>
      </c>
      <c r="B934" s="149">
        <v>0</v>
      </c>
      <c r="C934" s="149">
        <v>0</v>
      </c>
      <c r="D934" t="s">
        <v>3663</v>
      </c>
      <c r="E934"/>
    </row>
    <row r="935" spans="1:5">
      <c r="A935" t="s">
        <v>676</v>
      </c>
      <c r="B935" s="149">
        <v>0</v>
      </c>
      <c r="C935" s="149">
        <v>0</v>
      </c>
      <c r="D935" t="s">
        <v>3664</v>
      </c>
      <c r="E935"/>
    </row>
    <row r="936" spans="1:5">
      <c r="A936" t="s">
        <v>677</v>
      </c>
      <c r="B936" s="149">
        <v>1200</v>
      </c>
      <c r="C936" s="149">
        <v>345</v>
      </c>
      <c r="D936" t="s">
        <v>3665</v>
      </c>
      <c r="E936"/>
    </row>
    <row r="937" spans="1:5">
      <c r="A937" t="s">
        <v>678</v>
      </c>
      <c r="B937" s="149">
        <v>-160</v>
      </c>
      <c r="C937" s="149">
        <v>-46</v>
      </c>
      <c r="D937" t="s">
        <v>3666</v>
      </c>
      <c r="E937"/>
    </row>
    <row r="938" spans="1:5">
      <c r="A938" t="s">
        <v>679</v>
      </c>
      <c r="B938" s="149">
        <v>84</v>
      </c>
      <c r="C938" s="149">
        <v>28</v>
      </c>
      <c r="D938" t="s">
        <v>3667</v>
      </c>
      <c r="E938"/>
    </row>
    <row r="939" spans="1:5">
      <c r="A939" t="s">
        <v>681</v>
      </c>
      <c r="B939" s="149">
        <v>264</v>
      </c>
      <c r="C939" s="149">
        <v>265</v>
      </c>
      <c r="D939" t="s">
        <v>3668</v>
      </c>
      <c r="E939"/>
    </row>
    <row r="940" spans="1:5">
      <c r="A940" t="s">
        <v>3669</v>
      </c>
      <c r="B940" s="149">
        <v>1</v>
      </c>
      <c r="C940" s="149">
        <v>1</v>
      </c>
      <c r="D940" t="s">
        <v>3670</v>
      </c>
      <c r="E940"/>
    </row>
    <row r="941" spans="1:5">
      <c r="A941"/>
      <c r="B941"/>
      <c r="C941"/>
      <c r="D941" t="s">
        <v>3671</v>
      </c>
      <c r="E941"/>
    </row>
    <row r="942" spans="1:5">
      <c r="A942"/>
      <c r="B942"/>
      <c r="C942"/>
      <c r="D942" t="s">
        <v>3672</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9"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baseColWidth="10" defaultColWidth="9.1640625" defaultRowHeight="15"/>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c r="A1" s="476" t="s">
        <v>92</v>
      </c>
      <c r="B1" s="476"/>
      <c r="C1" s="476"/>
      <c r="D1" s="476"/>
      <c r="E1" s="476"/>
    </row>
    <row r="2" spans="1:5">
      <c r="A2" s="477" t="s">
        <v>3673</v>
      </c>
      <c r="B2" s="477"/>
      <c r="C2" s="477"/>
      <c r="D2" s="477"/>
      <c r="E2" s="477"/>
    </row>
    <row r="19" spans="1:5">
      <c r="A19" t="s">
        <v>3674</v>
      </c>
    </row>
    <row r="20" spans="1:5">
      <c r="A20">
        <v>155400</v>
      </c>
      <c r="B20" t="s">
        <v>3675</v>
      </c>
    </row>
    <row r="21" spans="1:5">
      <c r="A21" s="477" t="s">
        <v>3676</v>
      </c>
      <c r="B21" s="477"/>
      <c r="C21" s="477"/>
      <c r="D21" s="477"/>
      <c r="E21" s="477"/>
    </row>
    <row r="38" spans="1:5">
      <c r="A38" t="s">
        <v>3674</v>
      </c>
    </row>
    <row r="39" spans="1:5">
      <c r="A39">
        <v>100800</v>
      </c>
      <c r="B39" t="s">
        <v>3675</v>
      </c>
    </row>
    <row r="40" spans="1:5">
      <c r="A40" s="477" t="s">
        <v>3677</v>
      </c>
      <c r="B40" s="477"/>
      <c r="C40" s="477"/>
      <c r="D40" s="477"/>
      <c r="E40" s="477"/>
    </row>
    <row r="57" spans="1:5" ht="16" thickBot="1">
      <c r="A57" t="s">
        <v>3674</v>
      </c>
    </row>
    <row r="58" spans="1:5" ht="16" thickBot="1">
      <c r="A58" s="5">
        <v>194000</v>
      </c>
      <c r="B58" t="s">
        <v>3678</v>
      </c>
    </row>
    <row r="60" spans="1:5">
      <c r="A60" s="476" t="s">
        <v>3679</v>
      </c>
      <c r="B60" s="476"/>
      <c r="C60" s="476"/>
      <c r="D60" s="476"/>
      <c r="E60" s="476"/>
    </row>
    <row r="85" spans="1:37" s="6" customFormat="1">
      <c r="A85" t="s">
        <v>3680</v>
      </c>
      <c r="B85">
        <v>55.1</v>
      </c>
      <c r="C85" t="s">
        <v>3681</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3682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row r="88" spans="1:37" ht="16" thickBot="1">
      <c r="A88" s="7" t="s">
        <v>3683</v>
      </c>
      <c r="B88" s="8">
        <f>(B86-B85)/B85</f>
        <v>1.0254083484573502</v>
      </c>
    </row>
    <row r="89" spans="1:37">
      <c r="A89" s="476" t="s">
        <v>3684</v>
      </c>
      <c r="B89" s="476"/>
      <c r="C89" s="476"/>
      <c r="D89" s="476"/>
      <c r="E89" s="476"/>
    </row>
    <row r="90" spans="1:37">
      <c r="A90">
        <v>6.6290250000000004</v>
      </c>
      <c r="B90" t="s">
        <v>3685</v>
      </c>
      <c r="E90" t="s">
        <v>3686</v>
      </c>
    </row>
    <row r="91" spans="1:37">
      <c r="A91">
        <f>1/A90</f>
        <v>0.15085174667466181</v>
      </c>
      <c r="B91" t="s">
        <v>3687</v>
      </c>
      <c r="E91" t="s">
        <v>3688</v>
      </c>
    </row>
    <row r="92" spans="1:37">
      <c r="A92" s="9">
        <v>0.5</v>
      </c>
      <c r="B92" t="s">
        <v>3689</v>
      </c>
      <c r="E92" t="s">
        <v>3690</v>
      </c>
    </row>
    <row r="93" spans="1:37">
      <c r="A93">
        <f>A92*A91</f>
        <v>7.5425873337330904E-2</v>
      </c>
      <c r="B93" t="s">
        <v>3691</v>
      </c>
      <c r="E93" t="s">
        <v>3688</v>
      </c>
    </row>
    <row r="94" spans="1:37">
      <c r="A94">
        <f>1/A93</f>
        <v>13.258050000000001</v>
      </c>
      <c r="B94" t="s">
        <v>3692</v>
      </c>
      <c r="E94" t="s">
        <v>3688</v>
      </c>
      <c r="J94" s="9"/>
    </row>
    <row r="95" spans="1:37" ht="16" thickBot="1">
      <c r="A95">
        <v>8.0274920000000005</v>
      </c>
      <c r="B95" t="s">
        <v>3693</v>
      </c>
      <c r="E95" t="s">
        <v>3694</v>
      </c>
      <c r="J95" s="9"/>
    </row>
    <row r="96" spans="1:37" ht="16" thickBot="1">
      <c r="A96" s="10">
        <f>(A94-A95)/A95</f>
        <v>0.65158059329115492</v>
      </c>
      <c r="B96" t="s">
        <v>3695</v>
      </c>
      <c r="C96" s="11"/>
      <c r="E96" t="s">
        <v>3688</v>
      </c>
    </row>
    <row r="98" spans="1:5">
      <c r="A98" s="476" t="s">
        <v>3696</v>
      </c>
      <c r="B98" s="476"/>
      <c r="C98" s="476"/>
      <c r="D98" s="476"/>
      <c r="E98" s="476"/>
    </row>
    <row r="99" spans="1:5">
      <c r="A99" s="11">
        <v>0.3</v>
      </c>
      <c r="B99" s="9" t="s">
        <v>3697</v>
      </c>
    </row>
    <row r="100" spans="1:5">
      <c r="A100">
        <v>63.5</v>
      </c>
      <c r="B100" t="s">
        <v>3698</v>
      </c>
    </row>
    <row r="101" spans="1:5">
      <c r="A101">
        <f>1/A100</f>
        <v>1.5748031496062992E-2</v>
      </c>
      <c r="B101" t="s">
        <v>3699</v>
      </c>
    </row>
    <row r="102" spans="1:5">
      <c r="A102" s="12">
        <f>A101*(1-A99)</f>
        <v>1.1023622047244094E-2</v>
      </c>
      <c r="B102" t="s">
        <v>3700</v>
      </c>
    </row>
    <row r="103" spans="1:5">
      <c r="A103" s="12">
        <f>1/A102</f>
        <v>90.714285714285722</v>
      </c>
      <c r="B103" t="s">
        <v>3701</v>
      </c>
    </row>
    <row r="104" spans="1:5">
      <c r="A104" s="11">
        <v>0.35</v>
      </c>
      <c r="B104" t="s">
        <v>3702</v>
      </c>
    </row>
    <row r="105" spans="1:5">
      <c r="A105">
        <f>A102*(1-A104)</f>
        <v>7.1653543307086615E-3</v>
      </c>
      <c r="B105" t="s">
        <v>3703</v>
      </c>
    </row>
    <row r="106" spans="1:5" ht="16" thickBot="1">
      <c r="A106">
        <f>1/A105</f>
        <v>139.56043956043956</v>
      </c>
      <c r="B106" t="s">
        <v>3704</v>
      </c>
    </row>
    <row r="107" spans="1:5" ht="16" thickBot="1">
      <c r="A107" s="10">
        <f>(A106-A103)/A103</f>
        <v>0.53846153846153832</v>
      </c>
      <c r="B107" t="s">
        <v>3705</v>
      </c>
    </row>
    <row r="108" spans="1:5">
      <c r="A108" s="13"/>
    </row>
    <row r="109" spans="1:5">
      <c r="A109" s="476" t="s">
        <v>3706</v>
      </c>
      <c r="B109" s="476"/>
      <c r="C109" s="476"/>
      <c r="D109" s="476"/>
      <c r="E109" s="476"/>
    </row>
    <row r="110" spans="1:5" ht="16" thickBot="1"/>
    <row r="111" spans="1:5" ht="16" thickBot="1">
      <c r="A111" s="10">
        <f>A122</f>
        <v>0.20481927710843381</v>
      </c>
      <c r="B111" t="s">
        <v>3707</v>
      </c>
    </row>
    <row r="113" spans="1:12">
      <c r="A113" s="476" t="s">
        <v>3708</v>
      </c>
      <c r="B113" s="476"/>
      <c r="C113" s="476"/>
      <c r="D113" s="476"/>
      <c r="E113" s="476"/>
    </row>
    <row r="114" spans="1:12">
      <c r="A114" s="11">
        <v>0.2</v>
      </c>
      <c r="B114" s="9" t="s">
        <v>3697</v>
      </c>
    </row>
    <row r="115" spans="1:12">
      <c r="A115">
        <v>1.95</v>
      </c>
      <c r="B115" t="s">
        <v>3709</v>
      </c>
    </row>
    <row r="116" spans="1:12">
      <c r="A116">
        <f>1/A115</f>
        <v>0.51282051282051289</v>
      </c>
      <c r="B116" t="s">
        <v>3699</v>
      </c>
    </row>
    <row r="117" spans="1:12">
      <c r="A117" s="12">
        <f>A116*(1-A114)</f>
        <v>0.41025641025641035</v>
      </c>
      <c r="B117" t="s">
        <v>3700</v>
      </c>
    </row>
    <row r="118" spans="1:12">
      <c r="A118" s="12">
        <f>1/A117</f>
        <v>2.4374999999999996</v>
      </c>
      <c r="B118" t="s">
        <v>3701</v>
      </c>
    </row>
    <row r="119" spans="1:12">
      <c r="A119" s="11">
        <v>0.17</v>
      </c>
      <c r="B119" t="s">
        <v>3702</v>
      </c>
    </row>
    <row r="120" spans="1:12">
      <c r="A120">
        <f>A117*(1-A119)</f>
        <v>0.34051282051282056</v>
      </c>
      <c r="B120" t="s">
        <v>3703</v>
      </c>
    </row>
    <row r="121" spans="1:12" ht="16" thickBot="1">
      <c r="A121">
        <f>1/A120</f>
        <v>2.9367469879518069</v>
      </c>
      <c r="B121" t="s">
        <v>3704</v>
      </c>
    </row>
    <row r="122" spans="1:12" ht="16" thickBot="1">
      <c r="A122" s="10">
        <f>(A121-A118)/A118</f>
        <v>0.20481927710843381</v>
      </c>
      <c r="B122" t="s">
        <v>3705</v>
      </c>
    </row>
    <row r="124" spans="1:12">
      <c r="A124" s="476" t="s">
        <v>3710</v>
      </c>
      <c r="B124" s="476"/>
      <c r="C124" s="476"/>
      <c r="D124" s="476"/>
      <c r="E124" s="476"/>
      <c r="J124" s="14"/>
    </row>
    <row r="125" spans="1:12">
      <c r="A125" s="15">
        <v>4.4824543659231753E-4</v>
      </c>
      <c r="B125" t="s">
        <v>3711</v>
      </c>
      <c r="K125" s="9"/>
      <c r="L125" s="9"/>
    </row>
    <row r="126" spans="1:12">
      <c r="A126">
        <v>1.27</v>
      </c>
      <c r="B126" t="s">
        <v>3712</v>
      </c>
      <c r="F126" s="16"/>
      <c r="J126" s="1"/>
      <c r="K126" s="15"/>
      <c r="L126" s="15"/>
    </row>
    <row r="127" spans="1:12">
      <c r="A127">
        <f>(1/CONVERT(A125/A126,"mi","km")*0.00105505585)</f>
        <v>1.857438352962903</v>
      </c>
      <c r="B127" t="s">
        <v>3713</v>
      </c>
      <c r="K127" s="15"/>
      <c r="L127" s="15"/>
    </row>
    <row r="128" spans="1:12">
      <c r="A128">
        <f>1/A127</f>
        <v>0.53837587578874124</v>
      </c>
      <c r="B128" t="s">
        <v>3714</v>
      </c>
      <c r="F128" s="16"/>
      <c r="K128" s="11"/>
      <c r="L128" s="9"/>
    </row>
    <row r="129" spans="1:12">
      <c r="A129">
        <v>1.07</v>
      </c>
      <c r="B129" t="s">
        <v>3715</v>
      </c>
      <c r="F129" s="16"/>
      <c r="K129" s="11"/>
      <c r="L129" s="9"/>
    </row>
    <row r="130" spans="1:12" ht="16" thickBot="1">
      <c r="A130">
        <f>1/A129</f>
        <v>0.93457943925233644</v>
      </c>
      <c r="B130" t="s">
        <v>3716</v>
      </c>
      <c r="F130" s="16"/>
      <c r="K130" s="9"/>
      <c r="L130" s="9"/>
    </row>
    <row r="131" spans="1:12" ht="16" thickBot="1">
      <c r="A131" s="10">
        <f>(A130-A128)/A128</f>
        <v>0.73592369435785332</v>
      </c>
      <c r="B131" t="s">
        <v>3705</v>
      </c>
      <c r="F131" s="16"/>
    </row>
    <row r="133" spans="1:12">
      <c r="A133" s="14"/>
      <c r="B133" s="9"/>
      <c r="C133" s="9"/>
    </row>
    <row r="134" spans="1:12">
      <c r="A134" s="476" t="s">
        <v>158</v>
      </c>
      <c r="B134" s="476"/>
      <c r="C134" s="476"/>
      <c r="D134" s="476"/>
      <c r="E134" s="476"/>
    </row>
    <row r="135" spans="1:12">
      <c r="A135" s="17" t="s">
        <v>3717</v>
      </c>
      <c r="B135" s="18"/>
      <c r="C135" s="18"/>
      <c r="D135" s="18"/>
      <c r="E135" s="18"/>
      <c r="F135" s="18"/>
      <c r="G135" s="18"/>
    </row>
    <row r="136" spans="1:12">
      <c r="A136" s="19"/>
      <c r="B136" s="479" t="s">
        <v>3718</v>
      </c>
      <c r="C136" s="480"/>
      <c r="D136" s="480"/>
      <c r="E136" s="481"/>
      <c r="F136" s="18"/>
      <c r="G136" s="18"/>
    </row>
    <row r="137" spans="1:12">
      <c r="A137" s="20"/>
      <c r="B137" s="479" t="s">
        <v>3719</v>
      </c>
      <c r="C137" s="481"/>
      <c r="D137" s="479" t="s">
        <v>3720</v>
      </c>
      <c r="E137" s="481"/>
      <c r="F137" s="18"/>
      <c r="G137" s="18"/>
    </row>
    <row r="138" spans="1:12">
      <c r="A138" s="21" t="s">
        <v>3721</v>
      </c>
      <c r="B138" s="22" t="s">
        <v>3722</v>
      </c>
      <c r="C138" s="22" t="s">
        <v>3723</v>
      </c>
      <c r="D138" s="22" t="s">
        <v>3722</v>
      </c>
      <c r="E138" s="22" t="s">
        <v>3723</v>
      </c>
      <c r="F138" s="18"/>
      <c r="G138" s="23" t="s">
        <v>3724</v>
      </c>
    </row>
    <row r="139" spans="1:12">
      <c r="A139" s="24" t="s">
        <v>3725</v>
      </c>
      <c r="B139" s="25">
        <v>95</v>
      </c>
      <c r="C139" s="26">
        <v>95</v>
      </c>
      <c r="D139" s="25">
        <v>50</v>
      </c>
      <c r="E139" s="26">
        <v>50</v>
      </c>
      <c r="F139" s="23" t="s">
        <v>727</v>
      </c>
      <c r="G139" s="18">
        <f>(C139-E139)/C139</f>
        <v>0.47368421052631576</v>
      </c>
    </row>
    <row r="140" spans="1:12">
      <c r="A140" s="27" t="s">
        <v>3726</v>
      </c>
      <c r="B140" s="28">
        <v>100</v>
      </c>
      <c r="C140" s="29">
        <v>100</v>
      </c>
      <c r="D140" s="28">
        <v>70</v>
      </c>
      <c r="E140" s="29">
        <v>70</v>
      </c>
      <c r="F140" s="23" t="s">
        <v>727</v>
      </c>
      <c r="G140" s="18">
        <f t="shared" ref="G140:G156" si="0">(C140-E140)/C140</f>
        <v>0.3</v>
      </c>
    </row>
    <row r="141" spans="1:12">
      <c r="A141" s="27" t="s">
        <v>3727</v>
      </c>
      <c r="B141" s="28">
        <v>95</v>
      </c>
      <c r="C141" s="29">
        <v>95</v>
      </c>
      <c r="D141" s="28">
        <v>50</v>
      </c>
      <c r="E141" s="29">
        <v>50</v>
      </c>
      <c r="F141" s="23" t="s">
        <v>727</v>
      </c>
      <c r="G141" s="18">
        <f t="shared" si="0"/>
        <v>0.47368421052631576</v>
      </c>
    </row>
    <row r="142" spans="1:12">
      <c r="A142" s="27" t="s">
        <v>3728</v>
      </c>
      <c r="B142" s="28">
        <v>105</v>
      </c>
      <c r="C142" s="29">
        <v>105</v>
      </c>
      <c r="D142" s="28">
        <v>110</v>
      </c>
      <c r="E142" s="29">
        <v>110</v>
      </c>
      <c r="F142" s="30" t="s">
        <v>3729</v>
      </c>
      <c r="G142" s="18">
        <f t="shared" si="0"/>
        <v>-4.7619047619047616E-2</v>
      </c>
    </row>
    <row r="143" spans="1:12">
      <c r="A143" s="27" t="s">
        <v>3730</v>
      </c>
      <c r="B143" s="28">
        <v>80</v>
      </c>
      <c r="C143" s="29">
        <v>80</v>
      </c>
      <c r="D143" s="28">
        <v>35</v>
      </c>
      <c r="E143" s="29">
        <v>35</v>
      </c>
      <c r="F143" s="23" t="s">
        <v>727</v>
      </c>
      <c r="G143" s="18">
        <f t="shared" si="0"/>
        <v>0.5625</v>
      </c>
    </row>
    <row r="144" spans="1:12">
      <c r="A144" s="27" t="s">
        <v>3731</v>
      </c>
      <c r="B144" s="28">
        <v>70</v>
      </c>
      <c r="C144" s="29">
        <v>70</v>
      </c>
      <c r="D144" s="28">
        <v>50</v>
      </c>
      <c r="E144" s="29">
        <v>50</v>
      </c>
      <c r="F144" s="23" t="s">
        <v>727</v>
      </c>
      <c r="G144" s="18">
        <f t="shared" si="0"/>
        <v>0.2857142857142857</v>
      </c>
    </row>
    <row r="145" spans="1:9">
      <c r="A145" s="27" t="s">
        <v>3732</v>
      </c>
      <c r="B145" s="28">
        <v>90</v>
      </c>
      <c r="C145" s="29">
        <v>90</v>
      </c>
      <c r="D145" s="28">
        <v>80</v>
      </c>
      <c r="E145" s="29">
        <v>80</v>
      </c>
      <c r="F145" s="23" t="s">
        <v>3733</v>
      </c>
      <c r="G145" s="18">
        <f t="shared" si="0"/>
        <v>0.1111111111111111</v>
      </c>
    </row>
    <row r="146" spans="1:9">
      <c r="A146" s="27" t="s">
        <v>3734</v>
      </c>
      <c r="B146" s="28">
        <v>100</v>
      </c>
      <c r="C146" s="29">
        <v>100</v>
      </c>
      <c r="D146" s="28">
        <v>90</v>
      </c>
      <c r="E146" s="29">
        <v>90</v>
      </c>
      <c r="F146" s="23" t="s">
        <v>727</v>
      </c>
      <c r="G146" s="18">
        <f t="shared" si="0"/>
        <v>0.1</v>
      </c>
    </row>
    <row r="147" spans="1:9">
      <c r="A147" s="27" t="s">
        <v>3735</v>
      </c>
      <c r="B147" s="28">
        <v>80</v>
      </c>
      <c r="C147" s="29">
        <v>80</v>
      </c>
      <c r="D147" s="28">
        <v>40</v>
      </c>
      <c r="E147" s="29">
        <v>40</v>
      </c>
      <c r="F147" s="23" t="s">
        <v>727</v>
      </c>
      <c r="G147" s="18">
        <f t="shared" si="0"/>
        <v>0.5</v>
      </c>
    </row>
    <row r="148" spans="1:9">
      <c r="A148" s="27" t="s">
        <v>3736</v>
      </c>
      <c r="B148" s="28">
        <v>80</v>
      </c>
      <c r="C148" s="29">
        <v>80</v>
      </c>
      <c r="D148" s="28">
        <v>50</v>
      </c>
      <c r="E148" s="29">
        <v>50</v>
      </c>
      <c r="F148" s="23" t="s">
        <v>727</v>
      </c>
      <c r="G148" s="18">
        <f t="shared" si="0"/>
        <v>0.375</v>
      </c>
    </row>
    <row r="149" spans="1:9">
      <c r="A149" s="27" t="s">
        <v>3737</v>
      </c>
      <c r="B149" s="28">
        <v>90</v>
      </c>
      <c r="C149" s="29">
        <v>90</v>
      </c>
      <c r="D149" s="28">
        <v>80</v>
      </c>
      <c r="E149" s="29">
        <v>80</v>
      </c>
      <c r="F149" s="23" t="s">
        <v>3733</v>
      </c>
      <c r="G149" s="18">
        <f t="shared" si="0"/>
        <v>0.1111111111111111</v>
      </c>
    </row>
    <row r="150" spans="1:9">
      <c r="A150" s="27" t="s">
        <v>3738</v>
      </c>
      <c r="B150" s="28">
        <v>95</v>
      </c>
      <c r="C150" s="29">
        <v>95</v>
      </c>
      <c r="D150" s="28">
        <v>90</v>
      </c>
      <c r="E150" s="29">
        <v>90</v>
      </c>
      <c r="F150" s="30" t="s">
        <v>3729</v>
      </c>
      <c r="G150" s="18">
        <f t="shared" si="0"/>
        <v>5.2631578947368418E-2</v>
      </c>
    </row>
    <row r="151" spans="1:9">
      <c r="A151" s="27" t="s">
        <v>3739</v>
      </c>
      <c r="B151" s="28">
        <v>95</v>
      </c>
      <c r="C151" s="29">
        <v>95</v>
      </c>
      <c r="D151" s="28">
        <v>90</v>
      </c>
      <c r="E151" s="29">
        <v>90</v>
      </c>
      <c r="F151" s="30" t="s">
        <v>3729</v>
      </c>
      <c r="G151" s="18">
        <f t="shared" si="0"/>
        <v>5.2631578947368418E-2</v>
      </c>
    </row>
    <row r="152" spans="1:9">
      <c r="A152" s="27" t="s">
        <v>3740</v>
      </c>
      <c r="B152" s="28">
        <v>80</v>
      </c>
      <c r="C152" s="29">
        <v>50</v>
      </c>
      <c r="D152" s="28">
        <v>30</v>
      </c>
      <c r="E152" s="29">
        <v>30</v>
      </c>
      <c r="F152" s="23" t="s">
        <v>725</v>
      </c>
      <c r="G152" s="18">
        <f>(C152-E152)/C152</f>
        <v>0.4</v>
      </c>
    </row>
    <row r="153" spans="1:9">
      <c r="A153" s="27" t="s">
        <v>3741</v>
      </c>
      <c r="B153" s="28">
        <v>90</v>
      </c>
      <c r="C153" s="29">
        <v>90</v>
      </c>
      <c r="D153" s="28">
        <v>70</v>
      </c>
      <c r="E153" s="29">
        <v>70</v>
      </c>
      <c r="F153" s="23" t="s">
        <v>720</v>
      </c>
      <c r="G153" s="18">
        <f t="shared" si="0"/>
        <v>0.22222222222222221</v>
      </c>
    </row>
    <row r="154" spans="1:9">
      <c r="A154" s="27" t="s">
        <v>3742</v>
      </c>
      <c r="B154" s="28">
        <v>95</v>
      </c>
      <c r="C154" s="29">
        <v>90</v>
      </c>
      <c r="D154" s="28">
        <v>80</v>
      </c>
      <c r="E154" s="29">
        <v>80</v>
      </c>
      <c r="F154" s="30" t="s">
        <v>3729</v>
      </c>
      <c r="G154" s="18">
        <f t="shared" si="0"/>
        <v>0.1111111111111111</v>
      </c>
      <c r="I154" s="31"/>
    </row>
    <row r="155" spans="1:9">
      <c r="A155" s="27" t="s">
        <v>3743</v>
      </c>
      <c r="B155" s="28">
        <v>80</v>
      </c>
      <c r="C155" s="29">
        <v>65</v>
      </c>
      <c r="D155" s="28">
        <v>60</v>
      </c>
      <c r="E155" s="29">
        <v>30</v>
      </c>
      <c r="F155" s="23" t="s">
        <v>723</v>
      </c>
      <c r="G155" s="18">
        <f t="shared" si="0"/>
        <v>0.53846153846153844</v>
      </c>
    </row>
    <row r="156" spans="1:9">
      <c r="A156" s="32" t="s">
        <v>3744</v>
      </c>
      <c r="B156" s="33">
        <v>90</v>
      </c>
      <c r="C156" s="34">
        <v>90</v>
      </c>
      <c r="D156" s="33">
        <v>70</v>
      </c>
      <c r="E156" s="34">
        <v>70</v>
      </c>
      <c r="F156" s="23" t="s">
        <v>723</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727</v>
      </c>
      <c r="B159" s="18">
        <f>AVERAGEIF(F139:F156,A159,G139:G156)</f>
        <v>0.38382283834586467</v>
      </c>
      <c r="C159" s="18"/>
      <c r="D159" s="18"/>
      <c r="E159" s="18"/>
      <c r="F159" s="18"/>
      <c r="G159" s="18"/>
    </row>
    <row r="160" spans="1:9">
      <c r="A160" s="18" t="s">
        <v>3733</v>
      </c>
      <c r="B160" s="18">
        <f>AVERAGEIF(F139:F156,A160,G139:G156)</f>
        <v>0.1111111111111111</v>
      </c>
      <c r="C160" s="18"/>
      <c r="D160" s="18"/>
      <c r="E160" s="18"/>
      <c r="F160" s="18"/>
      <c r="G160" s="18"/>
    </row>
    <row r="161" spans="1:7">
      <c r="A161" s="18" t="s">
        <v>725</v>
      </c>
      <c r="B161" s="18">
        <f>AVERAGEIF(F139:F156,A161,G139:G156)</f>
        <v>0.4</v>
      </c>
      <c r="C161" s="18"/>
      <c r="D161" s="18"/>
      <c r="E161" s="18"/>
      <c r="F161" s="18"/>
      <c r="G161" s="18"/>
    </row>
    <row r="162" spans="1:7">
      <c r="A162" s="18" t="s">
        <v>720</v>
      </c>
      <c r="B162" s="18">
        <f>AVERAGEIF(F139:F156,A162,G139:G156)</f>
        <v>0.22222222222222221</v>
      </c>
      <c r="C162" s="18"/>
      <c r="D162" s="18"/>
      <c r="E162" s="18"/>
      <c r="F162" s="18"/>
      <c r="G162" s="18"/>
    </row>
    <row r="163" spans="1:7">
      <c r="A163" s="18" t="s">
        <v>723</v>
      </c>
      <c r="B163" s="18">
        <f>AVERAGEIF(F139:F156,A163,G139:G156)</f>
        <v>0.38034188034188032</v>
      </c>
      <c r="C163" s="18"/>
      <c r="D163" s="18"/>
      <c r="E163" s="18"/>
      <c r="F163" s="18"/>
      <c r="G163" s="18"/>
    </row>
    <row r="165" spans="1:7">
      <c r="A165" s="476" t="s">
        <v>3745</v>
      </c>
      <c r="B165" s="476"/>
      <c r="C165" s="476"/>
      <c r="D165" s="476"/>
      <c r="E165" s="476"/>
    </row>
    <row r="166" spans="1:7" ht="16" thickBot="1">
      <c r="A166" t="s">
        <v>3746</v>
      </c>
      <c r="B166" s="11">
        <v>0.4</v>
      </c>
    </row>
    <row r="167" spans="1:7" ht="16" thickBot="1">
      <c r="A167" t="s">
        <v>3747</v>
      </c>
      <c r="B167" s="35">
        <f>(1+B166)^(1/(2020-2010))-1</f>
        <v>3.4219694129380196E-2</v>
      </c>
    </row>
    <row r="168" spans="1:7">
      <c r="B168" s="36"/>
    </row>
    <row r="169" spans="1:7">
      <c r="A169" s="476" t="s">
        <v>3748</v>
      </c>
      <c r="B169" s="476"/>
    </row>
    <row r="170" spans="1:7">
      <c r="A170" t="s">
        <v>3749</v>
      </c>
      <c r="B170" s="37">
        <v>972.7</v>
      </c>
    </row>
    <row r="171" spans="1:7" ht="16" thickBot="1">
      <c r="A171" t="s">
        <v>3750</v>
      </c>
      <c r="B171" s="38">
        <f>400.9+53.5+276.5+255.7+63.5+462.5+B170+975.4+227.6+436.5</f>
        <v>4124.8</v>
      </c>
    </row>
    <row r="172" spans="1:7" ht="16" thickBot="1">
      <c r="A172" t="s">
        <v>3751</v>
      </c>
      <c r="B172" s="35">
        <f>B170/B171</f>
        <v>0.23581749418153608</v>
      </c>
    </row>
    <row r="173" spans="1:7">
      <c r="B173" s="36"/>
    </row>
    <row r="174" spans="1:7">
      <c r="A174" s="476" t="s">
        <v>3752</v>
      </c>
      <c r="B174" s="476"/>
      <c r="C174" s="476"/>
      <c r="D174" s="476"/>
      <c r="E174" s="476"/>
    </row>
    <row r="175" spans="1:7" ht="16" thickBot="1">
      <c r="A175" t="s">
        <v>3753</v>
      </c>
      <c r="B175" s="36">
        <v>0.1246</v>
      </c>
    </row>
    <row r="176" spans="1:7" ht="16" thickBot="1">
      <c r="A176" t="s">
        <v>3754</v>
      </c>
      <c r="B176" s="35">
        <f>1-B175</f>
        <v>0.87539999999999996</v>
      </c>
    </row>
    <row r="178" spans="1:5">
      <c r="A178" s="476" t="s">
        <v>3755</v>
      </c>
      <c r="B178" s="476"/>
      <c r="C178" s="476"/>
      <c r="D178" s="476"/>
      <c r="E178" s="476"/>
    </row>
    <row r="179" spans="1:5">
      <c r="A179" t="s">
        <v>3756</v>
      </c>
      <c r="B179">
        <v>197000</v>
      </c>
    </row>
    <row r="180" spans="1:5" ht="16" thickBot="1">
      <c r="A180" t="s">
        <v>3757</v>
      </c>
      <c r="B180">
        <v>175000</v>
      </c>
    </row>
    <row r="181" spans="1:5" ht="16" thickBot="1">
      <c r="A181" t="s">
        <v>3758</v>
      </c>
      <c r="B181" s="10">
        <f>B179/B180</f>
        <v>1.1257142857142857</v>
      </c>
    </row>
    <row r="183" spans="1:5">
      <c r="A183" s="476" t="s">
        <v>3759</v>
      </c>
      <c r="B183" s="476"/>
      <c r="C183" s="476"/>
      <c r="D183" s="476"/>
      <c r="E183" s="476"/>
    </row>
    <row r="184" spans="1:5">
      <c r="A184" t="s">
        <v>3760</v>
      </c>
      <c r="B184" s="150">
        <v>1.2E-2</v>
      </c>
    </row>
    <row r="185" spans="1:5">
      <c r="A185" t="s">
        <v>3761</v>
      </c>
      <c r="B185" s="150">
        <v>2.4E-2</v>
      </c>
    </row>
    <row r="186" spans="1:5">
      <c r="A186" t="s">
        <v>3762</v>
      </c>
      <c r="B186">
        <f>2050-2018+1</f>
        <v>33</v>
      </c>
    </row>
    <row r="187" spans="1:5">
      <c r="A187" t="s">
        <v>3763</v>
      </c>
      <c r="B187" s="9">
        <f>(1-B184)^B186</f>
        <v>0.67139665221009714</v>
      </c>
    </row>
    <row r="188" spans="1:5" ht="16" thickBot="1">
      <c r="A188" t="s">
        <v>3764</v>
      </c>
      <c r="B188" s="9">
        <f>(1-B185)^B186</f>
        <v>0.44858421050781644</v>
      </c>
    </row>
    <row r="189" spans="1:5" ht="16" thickBot="1">
      <c r="A189" t="s">
        <v>3765</v>
      </c>
      <c r="B189" s="10">
        <f>(B187-B188)/B187</f>
        <v>0.33186409400289502</v>
      </c>
    </row>
    <row r="191" spans="1:5">
      <c r="A191" s="476" t="s">
        <v>3766</v>
      </c>
      <c r="B191" s="476"/>
      <c r="C191" s="476"/>
      <c r="D191" s="476"/>
      <c r="E191" s="476"/>
    </row>
    <row r="192" spans="1:5">
      <c r="A192" s="14" t="s">
        <v>3767</v>
      </c>
      <c r="B192" s="14" t="s">
        <v>3768</v>
      </c>
      <c r="C192" s="14"/>
    </row>
    <row r="193" spans="1:9">
      <c r="A193" t="s">
        <v>3769</v>
      </c>
      <c r="B193" s="15">
        <v>15277777.777777778</v>
      </c>
      <c r="C193" t="s">
        <v>3770</v>
      </c>
    </row>
    <row r="194" spans="1:9">
      <c r="A194" t="s">
        <v>3771</v>
      </c>
      <c r="B194" s="15">
        <f>3.4*10^6</f>
        <v>3400000</v>
      </c>
      <c r="C194" s="39"/>
    </row>
    <row r="195" spans="1:9">
      <c r="A195" t="s">
        <v>3772</v>
      </c>
      <c r="B195">
        <v>2</v>
      </c>
    </row>
    <row r="196" spans="1:9" ht="16" thickBot="1">
      <c r="A196" t="s">
        <v>3773</v>
      </c>
      <c r="B196" s="15">
        <f>B195*B194</f>
        <v>6800000</v>
      </c>
    </row>
    <row r="197" spans="1:9" ht="16" thickBot="1">
      <c r="A197" t="s">
        <v>3774</v>
      </c>
      <c r="B197" s="10">
        <f>B196/B193</f>
        <v>0.44509090909090909</v>
      </c>
    </row>
    <row r="199" spans="1:9">
      <c r="A199" s="189" t="s">
        <v>121</v>
      </c>
    </row>
    <row r="201" spans="1:9">
      <c r="A201" s="190" t="s">
        <v>3775</v>
      </c>
      <c r="B201" s="478" t="s">
        <v>3776</v>
      </c>
      <c r="C201" s="478"/>
      <c r="D201" s="478"/>
      <c r="E201" s="478"/>
      <c r="F201" s="478"/>
      <c r="G201" s="478"/>
      <c r="H201" s="478"/>
      <c r="I201" s="478"/>
    </row>
    <row r="202" spans="1:9">
      <c r="A202" s="40" t="s">
        <v>3777</v>
      </c>
      <c r="B202" s="40" t="s">
        <v>3778</v>
      </c>
      <c r="C202" s="40" t="s">
        <v>3779</v>
      </c>
      <c r="D202" s="40" t="s">
        <v>3780</v>
      </c>
      <c r="E202" s="40" t="s">
        <v>706</v>
      </c>
      <c r="F202" s="40" t="s">
        <v>708</v>
      </c>
      <c r="G202" s="40" t="s">
        <v>3781</v>
      </c>
      <c r="H202" s="40" t="s">
        <v>3782</v>
      </c>
      <c r="I202" s="40" t="s">
        <v>3783</v>
      </c>
    </row>
    <row r="203" spans="1:9">
      <c r="A203" s="40" t="s">
        <v>3784</v>
      </c>
      <c r="B203">
        <v>0</v>
      </c>
      <c r="C203">
        <v>6</v>
      </c>
      <c r="D203">
        <v>9</v>
      </c>
      <c r="E203">
        <v>25</v>
      </c>
      <c r="F203">
        <v>21</v>
      </c>
      <c r="G203">
        <v>215</v>
      </c>
      <c r="H203">
        <v>81</v>
      </c>
      <c r="I203">
        <v>134</v>
      </c>
    </row>
    <row r="204" spans="1:9">
      <c r="A204" s="40" t="s">
        <v>3785</v>
      </c>
      <c r="B204">
        <v>4</v>
      </c>
      <c r="C204">
        <v>3</v>
      </c>
      <c r="D204">
        <v>15</v>
      </c>
      <c r="E204">
        <v>40</v>
      </c>
      <c r="F204">
        <v>43</v>
      </c>
      <c r="G204">
        <v>163</v>
      </c>
      <c r="H204">
        <v>56</v>
      </c>
      <c r="I204">
        <v>94</v>
      </c>
    </row>
    <row r="205" spans="1:9" ht="16" thickBot="1">
      <c r="A205" s="40" t="s">
        <v>3786</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c r="A206" t="s">
        <v>3787</v>
      </c>
      <c r="B206" s="10">
        <v>-0.33</v>
      </c>
    </row>
    <row r="207" spans="1:9" ht="16" thickBot="1">
      <c r="A207" t="s">
        <v>3788</v>
      </c>
      <c r="B207" s="10">
        <f>I205/I203</f>
        <v>-0.29850746268656714</v>
      </c>
    </row>
    <row r="209" spans="1:9">
      <c r="A209" s="190" t="s">
        <v>3789</v>
      </c>
      <c r="B209" s="478" t="s">
        <v>3776</v>
      </c>
      <c r="C209" s="478"/>
      <c r="D209" s="478"/>
      <c r="E209" s="478"/>
      <c r="F209" s="478"/>
      <c r="G209" s="478"/>
      <c r="H209" s="478"/>
      <c r="I209" s="478"/>
    </row>
    <row r="210" spans="1:9">
      <c r="A210" s="40" t="s">
        <v>3777</v>
      </c>
      <c r="B210" s="40" t="s">
        <v>3778</v>
      </c>
      <c r="C210" s="40" t="s">
        <v>3779</v>
      </c>
      <c r="D210" s="40" t="s">
        <v>3780</v>
      </c>
      <c r="E210" s="40" t="s">
        <v>706</v>
      </c>
      <c r="F210" s="40" t="s">
        <v>708</v>
      </c>
      <c r="G210" s="40" t="s">
        <v>3781</v>
      </c>
      <c r="H210" s="40" t="s">
        <v>3782</v>
      </c>
      <c r="I210" s="40" t="s">
        <v>3783</v>
      </c>
    </row>
    <row r="211" spans="1:9">
      <c r="A211" s="40" t="s">
        <v>3784</v>
      </c>
      <c r="B211">
        <v>0</v>
      </c>
      <c r="C211">
        <v>17</v>
      </c>
      <c r="D211">
        <v>18</v>
      </c>
      <c r="E211">
        <v>22</v>
      </c>
      <c r="F211">
        <v>12</v>
      </c>
      <c r="G211">
        <v>73</v>
      </c>
      <c r="H211">
        <v>21</v>
      </c>
      <c r="I211">
        <v>21</v>
      </c>
    </row>
    <row r="212" spans="1:9">
      <c r="A212" s="40" t="s">
        <v>3785</v>
      </c>
      <c r="B212">
        <v>0</v>
      </c>
      <c r="C212">
        <v>15</v>
      </c>
      <c r="D212">
        <v>22</v>
      </c>
      <c r="E212">
        <v>39</v>
      </c>
      <c r="F212">
        <v>23</v>
      </c>
      <c r="G212">
        <v>51</v>
      </c>
      <c r="H212">
        <v>17</v>
      </c>
      <c r="I212">
        <v>19</v>
      </c>
    </row>
    <row r="213" spans="1:9" ht="16" thickBot="1">
      <c r="A213" s="40" t="s">
        <v>3786</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c r="A214" t="s">
        <v>3787</v>
      </c>
      <c r="B214" s="10">
        <f>SUM(G213:H213)/SUM(G211:H211)</f>
        <v>-0.27659574468085107</v>
      </c>
    </row>
    <row r="215" spans="1:9" ht="16" thickBot="1">
      <c r="A215" t="s">
        <v>3788</v>
      </c>
      <c r="B215" s="10">
        <f>I213/I211</f>
        <v>-9.5238095238095233E-2</v>
      </c>
    </row>
    <row r="217" spans="1:9">
      <c r="A217" s="190" t="s">
        <v>3790</v>
      </c>
      <c r="B217" s="478" t="s">
        <v>3776</v>
      </c>
      <c r="C217" s="478"/>
      <c r="D217" s="478"/>
      <c r="E217" s="478"/>
    </row>
    <row r="218" spans="1:9">
      <c r="A218" s="40" t="s">
        <v>3777</v>
      </c>
      <c r="B218" s="40" t="s">
        <v>3791</v>
      </c>
      <c r="C218" s="40" t="s">
        <v>3792</v>
      </c>
      <c r="D218" s="40" t="s">
        <v>3793</v>
      </c>
      <c r="E218" s="40" t="s">
        <v>708</v>
      </c>
    </row>
    <row r="219" spans="1:9">
      <c r="A219" s="40" t="s">
        <v>3784</v>
      </c>
      <c r="B219">
        <v>112</v>
      </c>
      <c r="C219">
        <v>16</v>
      </c>
      <c r="D219">
        <v>9</v>
      </c>
      <c r="E219">
        <v>134</v>
      </c>
    </row>
    <row r="220" spans="1:9">
      <c r="A220" s="40" t="s">
        <v>3785</v>
      </c>
      <c r="B220">
        <v>87</v>
      </c>
      <c r="C220">
        <v>17</v>
      </c>
      <c r="D220">
        <v>9</v>
      </c>
      <c r="E220">
        <v>151</v>
      </c>
    </row>
    <row r="221" spans="1:9" ht="16" thickBot="1">
      <c r="A221" s="40" t="s">
        <v>3786</v>
      </c>
      <c r="B221">
        <f>B220-B219</f>
        <v>-25</v>
      </c>
      <c r="C221">
        <f t="shared" ref="C221:E221" si="9">C220-C219</f>
        <v>1</v>
      </c>
      <c r="D221">
        <f t="shared" si="9"/>
        <v>0</v>
      </c>
      <c r="E221">
        <f t="shared" si="9"/>
        <v>17</v>
      </c>
    </row>
    <row r="222" spans="1:9" ht="16" thickBot="1">
      <c r="A222" t="s">
        <v>3794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9"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3.xml><?xml version="1.0" encoding="utf-8"?>
<ds:datastoreItem xmlns:ds="http://schemas.openxmlformats.org/officeDocument/2006/customXml" ds:itemID="{96F54CBA-AFBC-49FC-A7EC-B1278124719D}">
  <ds:schemaRefs>
    <ds:schemaRef ds:uri="http://purl.org/dc/elements/1.1/"/>
    <ds:schemaRef ds:uri="http://purl.org/dc/dcmitype/"/>
    <ds:schemaRef ds:uri="http://schemas.openxmlformats.org/package/2006/metadata/core-properties"/>
    <ds:schemaRef ds:uri="http://schemas.microsoft.com/office/2006/documentManagement/types"/>
    <ds:schemaRef ds:uri="688c5d3b-a76a-458b-b159-91c2a1154680"/>
    <ds:schemaRef ds:uri="http://purl.org/dc/terms/"/>
    <ds:schemaRef ds:uri="http://schemas.microsoft.com/office/2006/metadata/properties"/>
    <ds:schemaRef ds:uri="http://schemas.microsoft.com/office/infopath/2007/PartnerControls"/>
    <ds:schemaRef ds:uri="http://www.w3.org/XML/1998/namespace"/>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Todd Fincannon</cp:lastModifiedBy>
  <cp:revision/>
  <dcterms:created xsi:type="dcterms:W3CDTF">2014-07-10T20:44:47Z</dcterms:created>
  <dcterms:modified xsi:type="dcterms:W3CDTF">2026-10-28T22:44:10Z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